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8985" windowHeight="10200"/>
  </bookViews>
  <sheets>
    <sheet name="Instructions" sheetId="11" r:id="rId1"/>
    <sheet name="Array Table" sheetId="1" r:id="rId2"/>
    <sheet name="Test Sample Data" sheetId="4" r:id="rId3"/>
    <sheet name="Identification call" sheetId="5" r:id="rId4"/>
    <sheet name="Calculations" sheetId="3" r:id="rId5"/>
    <sheet name="AssayDescription" sheetId="13" state="hidden" r:id="rId6"/>
    <sheet name="Assays" sheetId="14" state="hidden" r:id="rId7"/>
  </sheets>
  <calcPr calcId="145621"/>
</workbook>
</file>

<file path=xl/calcChain.xml><?xml version="1.0" encoding="utf-8"?>
<calcChain xmlns="http://schemas.openxmlformats.org/spreadsheetml/2006/main">
  <c r="L98" i="3" l="1"/>
  <c r="L97" i="3"/>
  <c r="L96" i="3"/>
  <c r="R6" i="5" s="1"/>
  <c r="L95" i="3"/>
  <c r="R5" i="5" s="1"/>
  <c r="L94" i="3"/>
  <c r="L93" i="3"/>
  <c r="L87" i="3"/>
  <c r="L88" i="3"/>
  <c r="L89" i="3"/>
  <c r="L90" i="3"/>
  <c r="Q6" i="5" s="1"/>
  <c r="L91" i="3"/>
  <c r="L92" i="3"/>
  <c r="R9" i="5"/>
  <c r="R3" i="5"/>
  <c r="Q5" i="5"/>
  <c r="Q3" i="5"/>
  <c r="L86" i="3"/>
  <c r="L85" i="3"/>
  <c r="L84" i="3"/>
  <c r="P6" i="5" s="1"/>
  <c r="L83" i="3"/>
  <c r="P5" i="5" s="1"/>
  <c r="L82" i="3"/>
  <c r="L81" i="3"/>
  <c r="L80" i="3"/>
  <c r="L79" i="3"/>
  <c r="O8" i="5" s="1"/>
  <c r="L78" i="3"/>
  <c r="L77" i="3"/>
  <c r="L76" i="3"/>
  <c r="O4" i="5" s="1"/>
  <c r="L75" i="3"/>
  <c r="O3" i="5" s="1"/>
  <c r="L74" i="3"/>
  <c r="L73" i="3"/>
  <c r="L72" i="3"/>
  <c r="L71" i="3"/>
  <c r="L70" i="3"/>
  <c r="N4" i="5" s="1"/>
  <c r="L69" i="3"/>
  <c r="L68" i="3"/>
  <c r="L67" i="3"/>
  <c r="M8" i="5" s="1"/>
  <c r="L66" i="3"/>
  <c r="L65" i="3"/>
  <c r="M5" i="5" s="1"/>
  <c r="L64" i="3"/>
  <c r="L63" i="3"/>
  <c r="L62" i="3"/>
  <c r="L61" i="3"/>
  <c r="L60" i="3"/>
  <c r="L59" i="3"/>
  <c r="L5" i="5" s="1"/>
  <c r="L58" i="3"/>
  <c r="L57" i="3"/>
  <c r="L56" i="3"/>
  <c r="L55" i="3"/>
  <c r="L54" i="3"/>
  <c r="K6" i="5" s="1"/>
  <c r="L53" i="3"/>
  <c r="L52" i="3"/>
  <c r="L51" i="3"/>
  <c r="L50" i="3"/>
  <c r="J9" i="5" s="1"/>
  <c r="L49" i="3"/>
  <c r="J8" i="5" s="1"/>
  <c r="L48" i="3"/>
  <c r="L47" i="3"/>
  <c r="L46" i="3"/>
  <c r="J4" i="5" s="1"/>
  <c r="L45" i="3"/>
  <c r="J3" i="5" s="1"/>
  <c r="L44" i="3"/>
  <c r="L43" i="3"/>
  <c r="L42" i="3"/>
  <c r="I6" i="5" s="1"/>
  <c r="L41" i="3"/>
  <c r="L40" i="3"/>
  <c r="L39" i="3"/>
  <c r="L38" i="3"/>
  <c r="L37" i="3"/>
  <c r="H8" i="5" s="1"/>
  <c r="L36" i="3"/>
  <c r="L35" i="3"/>
  <c r="H5" i="5" s="1"/>
  <c r="L34" i="3"/>
  <c r="L33" i="3"/>
  <c r="L32" i="3"/>
  <c r="L31" i="3"/>
  <c r="L30" i="3"/>
  <c r="L29" i="3"/>
  <c r="G5" i="5" s="1"/>
  <c r="L28" i="3"/>
  <c r="L27" i="3"/>
  <c r="L26" i="3"/>
  <c r="F9" i="5" s="1"/>
  <c r="L25" i="3"/>
  <c r="L24" i="3"/>
  <c r="F6" i="5" s="1"/>
  <c r="L23" i="3"/>
  <c r="L22" i="3"/>
  <c r="L21" i="3"/>
  <c r="L20" i="3"/>
  <c r="L19" i="3"/>
  <c r="L18" i="3"/>
  <c r="E6" i="5" s="1"/>
  <c r="L17" i="3"/>
  <c r="L16" i="3"/>
  <c r="L15" i="3"/>
  <c r="H98" i="3"/>
  <c r="H97" i="3"/>
  <c r="H94" i="3"/>
  <c r="H92" i="3"/>
  <c r="H91" i="3"/>
  <c r="H88" i="3"/>
  <c r="H86" i="3"/>
  <c r="H85" i="3"/>
  <c r="H82" i="3"/>
  <c r="H80" i="3"/>
  <c r="O9" i="5" s="1"/>
  <c r="H79" i="3"/>
  <c r="H76" i="3"/>
  <c r="H74" i="3"/>
  <c r="H73" i="3"/>
  <c r="H70" i="3"/>
  <c r="H68" i="3"/>
  <c r="H67" i="3"/>
  <c r="H64" i="3"/>
  <c r="H62" i="3"/>
  <c r="H61" i="3"/>
  <c r="H58" i="3"/>
  <c r="H56" i="3"/>
  <c r="H55" i="3"/>
  <c r="H52" i="3"/>
  <c r="H50" i="3"/>
  <c r="H49" i="3"/>
  <c r="H46" i="3"/>
  <c r="H44" i="3"/>
  <c r="I9" i="5" s="1"/>
  <c r="H43" i="3"/>
  <c r="H40" i="3"/>
  <c r="H38" i="3"/>
  <c r="H37" i="3"/>
  <c r="H34" i="3"/>
  <c r="H32" i="3"/>
  <c r="H31" i="3"/>
  <c r="H28" i="3"/>
  <c r="H26" i="3"/>
  <c r="H25" i="3"/>
  <c r="H22" i="3"/>
  <c r="H20" i="3"/>
  <c r="E9" i="5" s="1"/>
  <c r="H19" i="3"/>
  <c r="H16" i="3"/>
  <c r="L7" i="3"/>
  <c r="C8" i="5" s="1"/>
  <c r="H8" i="3"/>
  <c r="H7" i="3"/>
  <c r="H4" i="3"/>
  <c r="R4" i="5"/>
  <c r="R8" i="5"/>
  <c r="Q4" i="5"/>
  <c r="Q8" i="5"/>
  <c r="Q9" i="5"/>
  <c r="P4" i="5"/>
  <c r="P8" i="5"/>
  <c r="P9" i="5"/>
  <c r="P3" i="5"/>
  <c r="O5" i="5"/>
  <c r="O6" i="5"/>
  <c r="N5" i="5"/>
  <c r="N6" i="5"/>
  <c r="N8" i="5"/>
  <c r="N3" i="5"/>
  <c r="M4" i="5"/>
  <c r="M6" i="5"/>
  <c r="M3" i="5"/>
  <c r="L4" i="5"/>
  <c r="L6" i="5"/>
  <c r="L8" i="5"/>
  <c r="L3" i="5"/>
  <c r="K4" i="5"/>
  <c r="K5" i="5"/>
  <c r="K8" i="5"/>
  <c r="K9" i="5"/>
  <c r="K3" i="5"/>
  <c r="J5" i="5"/>
  <c r="J6" i="5"/>
  <c r="I4" i="5"/>
  <c r="I5" i="5"/>
  <c r="I8" i="5"/>
  <c r="I3" i="5"/>
  <c r="H4" i="5"/>
  <c r="H6" i="5"/>
  <c r="H3" i="5"/>
  <c r="G4" i="5"/>
  <c r="G6" i="5"/>
  <c r="G8" i="5"/>
  <c r="G3" i="5"/>
  <c r="F4" i="5"/>
  <c r="F5" i="5"/>
  <c r="F8" i="5"/>
  <c r="F3" i="5"/>
  <c r="E4" i="5"/>
  <c r="E5" i="5"/>
  <c r="E8" i="5"/>
  <c r="E3" i="5"/>
  <c r="N9" i="5"/>
  <c r="M9" i="5"/>
  <c r="L9" i="5"/>
  <c r="H9" i="5"/>
  <c r="B8" i="5"/>
  <c r="C4" i="5"/>
  <c r="C5" i="5"/>
  <c r="C6" i="5"/>
  <c r="C3" i="5"/>
  <c r="L8" i="3"/>
  <c r="C9" i="5" s="1"/>
  <c r="L6" i="3"/>
  <c r="L5" i="3"/>
  <c r="L4" i="3"/>
  <c r="L3" i="3"/>
  <c r="D94" i="3"/>
  <c r="D95" i="3"/>
  <c r="D96" i="3"/>
  <c r="D97" i="3"/>
  <c r="D98" i="3"/>
  <c r="D93" i="3"/>
  <c r="D88" i="3"/>
  <c r="D89" i="3"/>
  <c r="D90" i="3"/>
  <c r="D91" i="3"/>
  <c r="D92" i="3"/>
  <c r="D87" i="3"/>
  <c r="D82" i="3"/>
  <c r="D83" i="3"/>
  <c r="D84" i="3"/>
  <c r="D85" i="3"/>
  <c r="D86" i="3"/>
  <c r="D81" i="3"/>
  <c r="D76" i="3"/>
  <c r="D77" i="3"/>
  <c r="D78" i="3"/>
  <c r="D79" i="3"/>
  <c r="D80" i="3"/>
  <c r="D75" i="3"/>
  <c r="D70" i="3"/>
  <c r="D71" i="3"/>
  <c r="D72" i="3"/>
  <c r="D73" i="3"/>
  <c r="D74" i="3"/>
  <c r="D69" i="3"/>
  <c r="D64" i="3"/>
  <c r="D65" i="3"/>
  <c r="D66" i="3"/>
  <c r="D67" i="3"/>
  <c r="D68" i="3"/>
  <c r="D63" i="3"/>
  <c r="D58" i="3"/>
  <c r="D59" i="3"/>
  <c r="D60" i="3"/>
  <c r="D61" i="3"/>
  <c r="D62" i="3"/>
  <c r="D57" i="3"/>
  <c r="D52" i="3"/>
  <c r="D53" i="3"/>
  <c r="D54" i="3"/>
  <c r="D55" i="3"/>
  <c r="D56" i="3"/>
  <c r="D51" i="3"/>
  <c r="D46" i="3"/>
  <c r="D47" i="3"/>
  <c r="D48" i="3"/>
  <c r="D49" i="3"/>
  <c r="D50" i="3"/>
  <c r="D45" i="3"/>
  <c r="D40" i="3"/>
  <c r="D41" i="3"/>
  <c r="D42" i="3"/>
  <c r="D43" i="3"/>
  <c r="D44" i="3"/>
  <c r="D39" i="3"/>
  <c r="D34" i="3"/>
  <c r="D35" i="3"/>
  <c r="D36" i="3"/>
  <c r="D37" i="3"/>
  <c r="D38" i="3"/>
  <c r="D33" i="3"/>
  <c r="D28" i="3"/>
  <c r="D29" i="3"/>
  <c r="D30" i="3"/>
  <c r="D31" i="3"/>
  <c r="D32" i="3"/>
  <c r="D27" i="3"/>
  <c r="D22" i="3"/>
  <c r="D23" i="3"/>
  <c r="D24" i="3"/>
  <c r="D25" i="3"/>
  <c r="D26" i="3"/>
  <c r="D21" i="3"/>
  <c r="D16" i="3"/>
  <c r="D17" i="3"/>
  <c r="D18" i="3"/>
  <c r="D19" i="3"/>
  <c r="D20" i="3"/>
  <c r="D15" i="3"/>
  <c r="D10" i="3"/>
  <c r="L10" i="3" s="1"/>
  <c r="D4" i="5" s="1"/>
  <c r="D11" i="3"/>
  <c r="L11" i="3" s="1"/>
  <c r="D5" i="5" s="1"/>
  <c r="D12" i="3"/>
  <c r="L12" i="3" s="1"/>
  <c r="D6" i="5" s="1"/>
  <c r="D13" i="3"/>
  <c r="D14" i="3"/>
  <c r="D9" i="3"/>
  <c r="L9" i="3" s="1"/>
  <c r="D3" i="5" s="1"/>
  <c r="D4" i="3"/>
  <c r="D5" i="3"/>
  <c r="D6" i="3"/>
  <c r="D7" i="3"/>
  <c r="D8" i="3"/>
  <c r="D3" i="3"/>
  <c r="B9" i="5"/>
  <c r="H14" i="3" l="1"/>
  <c r="L14" i="3" s="1"/>
  <c r="D9" i="5" s="1"/>
  <c r="H10" i="3"/>
  <c r="H13" i="3"/>
  <c r="L13" i="3" s="1"/>
  <c r="D8" i="5" s="1"/>
  <c r="G9" i="5"/>
  <c r="K94" i="3"/>
  <c r="K95" i="3"/>
  <c r="K96" i="3"/>
  <c r="K97" i="3"/>
  <c r="K98" i="3"/>
  <c r="B4" i="5"/>
  <c r="B5" i="5"/>
  <c r="B6" i="5"/>
  <c r="B3" i="5"/>
  <c r="B93" i="1"/>
  <c r="B94" i="1"/>
  <c r="B91" i="1" l="1"/>
  <c r="B92" i="1"/>
  <c r="C90" i="4" l="1"/>
  <c r="B90" i="1"/>
  <c r="B90" i="4" s="1"/>
  <c r="B3" i="1" l="1"/>
  <c r="A4" i="5" s="1"/>
  <c r="B4" i="1"/>
  <c r="A5" i="5" s="1"/>
  <c r="B5" i="1"/>
  <c r="A6" i="5" s="1"/>
  <c r="B6" i="1"/>
  <c r="A8" i="5" s="1"/>
  <c r="B7" i="1"/>
  <c r="A9" i="5" s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5" i="1"/>
  <c r="B96" i="1"/>
  <c r="B97" i="1"/>
  <c r="B2" i="1"/>
  <c r="A3" i="5" s="1"/>
  <c r="J88" i="3" l="1"/>
  <c r="J89" i="3"/>
  <c r="J90" i="3"/>
  <c r="J91" i="3"/>
  <c r="J92" i="3"/>
  <c r="J93" i="3"/>
  <c r="J76" i="3"/>
  <c r="J77" i="3"/>
  <c r="J78" i="3"/>
  <c r="J79" i="3"/>
  <c r="J80" i="3"/>
  <c r="J81" i="3"/>
  <c r="J82" i="3"/>
  <c r="J83" i="3"/>
  <c r="J84" i="3"/>
  <c r="J85" i="3"/>
  <c r="J86" i="3"/>
  <c r="J64" i="3"/>
  <c r="J65" i="3"/>
  <c r="J66" i="3"/>
  <c r="J67" i="3"/>
  <c r="J68" i="3"/>
  <c r="J69" i="3"/>
  <c r="J70" i="3"/>
  <c r="J71" i="3"/>
  <c r="J72" i="3"/>
  <c r="J73" i="3"/>
  <c r="J74" i="3"/>
  <c r="J52" i="3"/>
  <c r="J53" i="3"/>
  <c r="J54" i="3"/>
  <c r="J55" i="3"/>
  <c r="J56" i="3"/>
  <c r="J57" i="3"/>
  <c r="J58" i="3"/>
  <c r="J59" i="3"/>
  <c r="J60" i="3"/>
  <c r="J61" i="3"/>
  <c r="J62" i="3"/>
  <c r="J40" i="3"/>
  <c r="J41" i="3"/>
  <c r="J42" i="3"/>
  <c r="J43" i="3"/>
  <c r="J44" i="3"/>
  <c r="J45" i="3"/>
  <c r="J46" i="3"/>
  <c r="J47" i="3"/>
  <c r="J48" i="3"/>
  <c r="J49" i="3"/>
  <c r="J50" i="3"/>
  <c r="J28" i="3"/>
  <c r="J29" i="3"/>
  <c r="J30" i="3"/>
  <c r="J31" i="3"/>
  <c r="J32" i="3"/>
  <c r="J33" i="3"/>
  <c r="J34" i="3"/>
  <c r="J35" i="3"/>
  <c r="J36" i="3"/>
  <c r="J37" i="3"/>
  <c r="J38" i="3"/>
  <c r="J23" i="3"/>
  <c r="J24" i="3"/>
  <c r="J25" i="3"/>
  <c r="J26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3" i="3"/>
  <c r="B4" i="3"/>
  <c r="C4" i="3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5" i="3"/>
  <c r="B96" i="3"/>
  <c r="B97" i="3"/>
  <c r="B98" i="3"/>
  <c r="C3" i="3"/>
  <c r="B3" i="4"/>
  <c r="C3" i="4"/>
  <c r="B4" i="4"/>
  <c r="C4" i="4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4" i="4"/>
  <c r="B95" i="4"/>
  <c r="B96" i="4"/>
  <c r="B97" i="4"/>
  <c r="C2" i="4"/>
  <c r="B138" i="13" l="1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7" i="13"/>
  <c r="B86" i="13"/>
  <c r="B85" i="13"/>
  <c r="B83" i="13"/>
  <c r="B82" i="13"/>
  <c r="B81" i="13"/>
  <c r="B79" i="13"/>
  <c r="B77" i="13"/>
  <c r="B76" i="13"/>
  <c r="B75" i="13"/>
  <c r="B74" i="13"/>
  <c r="B73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5" i="13"/>
  <c r="B4" i="13"/>
  <c r="B3" i="13"/>
  <c r="B2" i="13"/>
  <c r="B93" i="4" l="1"/>
  <c r="B94" i="3"/>
  <c r="G91" i="3"/>
  <c r="C91" i="3"/>
  <c r="C96" i="4"/>
  <c r="C97" i="3"/>
  <c r="G97" i="3"/>
  <c r="C94" i="4"/>
  <c r="G95" i="3"/>
  <c r="C95" i="3"/>
  <c r="G92" i="3"/>
  <c r="C91" i="4"/>
  <c r="C92" i="3"/>
  <c r="B91" i="3"/>
  <c r="C92" i="4"/>
  <c r="G93" i="3"/>
  <c r="C93" i="3"/>
  <c r="B92" i="3"/>
  <c r="B91" i="4"/>
  <c r="G98" i="3"/>
  <c r="C97" i="4"/>
  <c r="C98" i="3"/>
  <c r="G96" i="3"/>
  <c r="C95" i="4"/>
  <c r="C96" i="3"/>
  <c r="G94" i="3"/>
  <c r="C93" i="4"/>
  <c r="C94" i="3"/>
  <c r="B92" i="4"/>
  <c r="B93" i="3"/>
  <c r="B14" i="11"/>
  <c r="B13" i="11"/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3" i="3"/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7" i="3"/>
  <c r="J39" i="3"/>
  <c r="J51" i="3"/>
  <c r="J63" i="3"/>
  <c r="J75" i="3"/>
  <c r="J87" i="3"/>
  <c r="J94" i="3"/>
  <c r="J95" i="3"/>
  <c r="J96" i="3"/>
  <c r="J97" i="3"/>
  <c r="J98" i="3"/>
  <c r="J3" i="3"/>
  <c r="B3" i="3"/>
  <c r="B2" i="4" l="1"/>
</calcChain>
</file>

<file path=xl/sharedStrings.xml><?xml version="1.0" encoding="utf-8"?>
<sst xmlns="http://schemas.openxmlformats.org/spreadsheetml/2006/main" count="2326" uniqueCount="1207">
  <si>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</si>
  <si>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</si>
  <si>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</si>
  <si>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</si>
  <si>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</si>
  <si>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</si>
  <si>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</si>
  <si>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</si>
  <si>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</si>
  <si>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</si>
  <si>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</si>
  <si>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</si>
  <si>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</si>
  <si>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</si>
  <si>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</si>
  <si>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</si>
  <si>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</si>
  <si>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</si>
  <si>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</si>
  <si>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</si>
  <si>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</si>
  <si>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</si>
  <si>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</si>
  <si>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</si>
  <si>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</si>
  <si>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</si>
  <si>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</si>
  <si>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</si>
  <si>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</si>
  <si>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</si>
  <si>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</si>
  <si>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</si>
  <si>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</si>
  <si>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</si>
  <si>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</si>
  <si>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</si>
  <si>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</si>
  <si>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</si>
  <si>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</si>
  <si>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</si>
  <si>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</si>
  <si>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</si>
  <si>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</si>
  <si>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</si>
  <si>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</si>
  <si>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</si>
  <si>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</si>
  <si>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</si>
  <si>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</si>
  <si>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</si>
  <si>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</si>
  <si>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</si>
  <si>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</si>
  <si>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</si>
  <si>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</si>
  <si>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</si>
  <si>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</si>
  <si>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</si>
  <si>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</si>
  <si>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</si>
  <si>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</si>
  <si>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</si>
  <si>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</si>
  <si>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</si>
  <si>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</si>
  <si>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</si>
  <si>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</si>
  <si>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</si>
  <si>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</si>
  <si>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</si>
  <si>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</si>
  <si>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</si>
  <si>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</si>
  <si>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</si>
  <si>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</si>
  <si>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</si>
  <si>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</si>
  <si>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</si>
  <si>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</si>
  <si>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</si>
  <si>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</si>
  <si>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</si>
  <si>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</si>
  <si>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</si>
  <si>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</si>
  <si>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</si>
  <si>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</si>
  <si>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</si>
  <si>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</si>
  <si>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</si>
  <si>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</si>
  <si>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</si>
  <si>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</si>
  <si>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</si>
  <si>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</si>
  <si>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</si>
  <si>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</si>
  <si>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</si>
  <si>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</si>
  <si>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</si>
  <si>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</si>
  <si>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</si>
  <si>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</si>
  <si>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</si>
  <si>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</si>
  <si>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</si>
  <si>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</si>
  <si>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</si>
  <si>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</si>
  <si>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</si>
  <si>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</si>
  <si>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</si>
  <si>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</si>
  <si>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</si>
  <si>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</si>
  <si>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</si>
  <si>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</si>
  <si>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</si>
  <si>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</si>
  <si>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</si>
  <si>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</si>
  <si>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</si>
  <si>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</si>
  <si>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</si>
  <si>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</si>
  <si>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</si>
  <si>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1.  If using a 384-well format (E or G) plate, download the “384-Well Format E Data Analysis Patch” to reformat a 384-well dataset into the correct four sets of 96 assays for each of the four samples.</t>
  </si>
  <si>
    <t>dCt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</si>
  <si>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</si>
  <si>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</si>
  <si>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</si>
  <si>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</si>
  <si>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</si>
  <si>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</si>
  <si>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</si>
  <si>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</si>
  <si>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</si>
  <si>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</si>
  <si>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</si>
  <si>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</si>
  <si>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</si>
  <si>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</si>
  <si>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</si>
  <si>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</si>
  <si>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</si>
  <si>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</si>
  <si>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</si>
  <si>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</si>
  <si>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</si>
  <si>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</si>
  <si>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</si>
  <si>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</si>
  <si>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</si>
  <si>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</si>
  <si>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</si>
  <si>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</si>
  <si>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</si>
  <si>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</si>
  <si>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</si>
  <si>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</si>
  <si>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</si>
  <si>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</si>
  <si>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</si>
  <si>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</si>
  <si>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</si>
  <si>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</si>
  <si>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</si>
  <si>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</si>
  <si>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</si>
  <si>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</si>
  <si>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</si>
  <si>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</si>
  <si>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</si>
  <si>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</si>
  <si>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</si>
  <si>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</si>
  <si>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</si>
  <si>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</si>
  <si>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</si>
  <si>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</si>
  <si>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</si>
  <si>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</si>
  <si>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</si>
  <si>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</si>
  <si>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</si>
  <si>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</si>
  <si>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</si>
  <si>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</si>
  <si>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</si>
  <si>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</si>
  <si>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</si>
  <si>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</si>
  <si>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</si>
  <si>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</si>
  <si>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</si>
  <si>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</si>
  <si>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</si>
  <si>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</si>
  <si>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</si>
  <si>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</si>
  <si>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</si>
  <si>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</si>
  <si>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</si>
  <si>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</si>
  <si>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</si>
  <si>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</si>
  <si>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</si>
  <si>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</si>
  <si>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</si>
  <si>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</si>
  <si>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</si>
  <si>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</si>
  <si>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</si>
  <si>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</si>
  <si>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</si>
  <si>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</si>
  <si>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</si>
  <si>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</si>
  <si>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</si>
  <si>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</si>
  <si>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</si>
  <si>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</si>
  <si>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</si>
  <si>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</si>
  <si>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</si>
  <si>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</si>
  <si>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</si>
  <si>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</si>
  <si>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</si>
  <si>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</si>
  <si>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</si>
  <si>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</si>
  <si>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</si>
  <si>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</si>
  <si>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</si>
  <si>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</si>
  <si>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</si>
  <si>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</si>
  <si>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</si>
  <si>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</si>
  <si>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</si>
  <si>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</si>
  <si>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</si>
  <si>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</si>
  <si>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</si>
  <si>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</si>
  <si>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</si>
  <si>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</si>
  <si>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</si>
  <si>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</si>
  <si>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</si>
  <si>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</si>
  <si>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</si>
  <si>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</si>
  <si>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</si>
  <si>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</si>
  <si>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</si>
  <si>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</si>
  <si>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</si>
  <si>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</si>
  <si>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</si>
  <si>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</si>
  <si>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</si>
  <si>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</si>
  <si>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</si>
  <si>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</si>
  <si>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</si>
  <si>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</si>
  <si>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</si>
  <si>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</si>
  <si>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</si>
  <si>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</si>
  <si>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</si>
  <si>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</si>
  <si>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</si>
  <si>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</si>
  <si>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</si>
  <si>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</si>
  <si>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</si>
  <si>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</si>
  <si>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</si>
  <si>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</si>
  <si>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</si>
  <si>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</si>
  <si>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</si>
  <si>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</si>
  <si>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</si>
  <si>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</si>
  <si>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</si>
  <si>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</si>
  <si>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</si>
  <si>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</si>
  <si>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</si>
  <si>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</si>
  <si>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</si>
  <si>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</si>
  <si>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</si>
  <si>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</si>
  <si>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</si>
  <si>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</si>
  <si>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</si>
  <si>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</si>
  <si>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</si>
  <si>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</si>
  <si>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</si>
  <si>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</si>
  <si>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</si>
  <si>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</si>
  <si>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</si>
  <si>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</si>
  <si>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</si>
  <si>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</si>
  <si>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</si>
  <si>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</si>
  <si>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</si>
  <si>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</si>
  <si>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</si>
  <si>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</si>
  <si>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</si>
  <si>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</si>
  <si>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</si>
  <si>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</si>
  <si>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</si>
  <si>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</si>
  <si>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</si>
  <si>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</si>
  <si>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</si>
  <si>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</si>
  <si>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</si>
  <si>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</si>
  <si>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</si>
  <si>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</si>
  <si>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</si>
  <si>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</si>
  <si>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</si>
  <si>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</si>
  <si>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</si>
  <si>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</si>
  <si>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</si>
  <si>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</si>
  <si>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</si>
  <si>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</si>
  <si>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</si>
  <si>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</si>
  <si>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</si>
  <si>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</si>
  <si>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</si>
  <si>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</si>
  <si>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</si>
  <si>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</si>
  <si>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</si>
  <si>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</si>
  <si>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</si>
  <si>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</si>
  <si>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</si>
  <si>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</si>
  <si>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</si>
  <si>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</si>
  <si>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</si>
  <si>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</si>
  <si>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</si>
  <si>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</si>
  <si>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</si>
  <si>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</si>
  <si>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</si>
  <si>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</si>
  <si>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</si>
  <si>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</si>
  <si>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</si>
  <si>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</si>
  <si>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</si>
  <si>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</si>
  <si>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</si>
  <si>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</si>
  <si>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</si>
  <si>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</si>
  <si>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</si>
  <si>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</si>
  <si>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</si>
  <si>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</si>
  <si>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</si>
  <si>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</si>
  <si>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</si>
  <si>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E. faecalis</t>
  </si>
  <si>
    <t>Enterococcus faecium</t>
  </si>
  <si>
    <t>E. faecium</t>
  </si>
  <si>
    <t>Enterococcus avium,Enterococcus durans,Enterococcus hirae,Enterococcus lactis</t>
  </si>
  <si>
    <t>Enterococcus italicus</t>
  </si>
  <si>
    <t>E. italicus</t>
  </si>
  <si>
    <t>Enterococcus sulfureus</t>
  </si>
  <si>
    <t>Erysipelothrix rhusiopathiae</t>
  </si>
  <si>
    <t>E.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</si>
  <si>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</si>
  <si>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</si>
  <si>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</si>
  <si>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</si>
  <si>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</si>
  <si>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E. hallii</t>
  </si>
  <si>
    <t>Eubacterium infirmum</t>
  </si>
  <si>
    <t>E. infirmum</t>
  </si>
  <si>
    <t>Eubacterium rectale</t>
  </si>
  <si>
    <t>E. rectale</t>
  </si>
  <si>
    <t>Eubacterium saburreum</t>
  </si>
  <si>
    <t>E. saburreum</t>
  </si>
  <si>
    <t>Eubacterium siraeum</t>
  </si>
  <si>
    <t>E. siraeum</t>
  </si>
  <si>
    <t>Eubacterium ventriosum</t>
  </si>
  <si>
    <t>E. ventriosum</t>
  </si>
  <si>
    <t>Exiguobacterium aurantiacum</t>
  </si>
  <si>
    <t>E. aurantiacum</t>
  </si>
  <si>
    <t>Faecalibacterium prausnitzii</t>
  </si>
  <si>
    <t>F. prausnitzii</t>
  </si>
  <si>
    <t>Filifactor alocis</t>
  </si>
  <si>
    <t>F. alocis</t>
  </si>
  <si>
    <t>F. magna</t>
  </si>
  <si>
    <t>Francisella tularensis</t>
  </si>
  <si>
    <t>Francisella spp</t>
  </si>
  <si>
    <t>Francisella novicida,Francisella tularensis</t>
  </si>
  <si>
    <t>Fusobacterium mortiferum</t>
  </si>
  <si>
    <t>F. mortiferum</t>
  </si>
  <si>
    <t>Fusobacterium necrophorum</t>
  </si>
  <si>
    <t>F. necrophorum</t>
  </si>
  <si>
    <t>F. nucleatum</t>
  </si>
  <si>
    <t>Fusobacterium canifelinum</t>
  </si>
  <si>
    <t>F. periodonticum</t>
  </si>
  <si>
    <t>Fusobacterium varium</t>
  </si>
  <si>
    <t>F. varium</t>
  </si>
  <si>
    <t>G. vaginalis</t>
  </si>
  <si>
    <t>Gemella bergeri</t>
  </si>
  <si>
    <t>G. bergeri</t>
  </si>
  <si>
    <t>Gemella haemolysans</t>
  </si>
  <si>
    <t>G. haemolysans</t>
  </si>
  <si>
    <t>Gemella morbillorum</t>
  </si>
  <si>
    <t>G. morbillorum</t>
  </si>
  <si>
    <t>Geobacillus stearothermophilus</t>
  </si>
  <si>
    <t>G. stearothermophi.</t>
  </si>
  <si>
    <t>Granulicatella adiacens</t>
  </si>
  <si>
    <t>G. adiacens</t>
  </si>
  <si>
    <t>Granulicatella elegans</t>
  </si>
  <si>
    <t>G. elegans</t>
  </si>
  <si>
    <t>H. ducreyi</t>
  </si>
  <si>
    <t>Pasteurella aerogenes,Photorhabdus temperata,Rickettsiella popilliae</t>
  </si>
  <si>
    <t>H. influenzae</t>
  </si>
  <si>
    <t>Haemophilus haemolyticus</t>
  </si>
  <si>
    <t>Haemophilus parainfluenzae</t>
  </si>
  <si>
    <t>H. parainfluenzae</t>
  </si>
  <si>
    <t>Hafnia alvei</t>
  </si>
  <si>
    <t>H. alvei</t>
  </si>
  <si>
    <t>Pectobacterium atrosepticum,Pectobacterium wasabiae,Serratia proteamaculans,Serratia liquefaciens,Serratia quinivorans</t>
  </si>
  <si>
    <t>Helicobacter cinaedi</t>
  </si>
  <si>
    <t>H. cinaedi</t>
  </si>
  <si>
    <t>Helicobacter fennelliae</t>
  </si>
  <si>
    <t>H. fennelliae</t>
  </si>
  <si>
    <t>Helicobacter pylori</t>
  </si>
  <si>
    <t>H. pylori</t>
  </si>
  <si>
    <t>Helicobacter suis</t>
  </si>
  <si>
    <t>Inquilinus limosus</t>
  </si>
  <si>
    <t>I. limosus</t>
  </si>
  <si>
    <t>Kingella denitrificans</t>
  </si>
  <si>
    <t>K. denitrificans</t>
  </si>
  <si>
    <t>Kingella kingae</t>
  </si>
  <si>
    <t>K. kingae</t>
  </si>
  <si>
    <t>Klebsiella granulomatis</t>
  </si>
  <si>
    <t>K. granulomatis</t>
  </si>
  <si>
    <t>Kocuria kristinae</t>
  </si>
  <si>
    <t>K. kristinae</t>
  </si>
  <si>
    <t>Lachnobacterium bovis</t>
  </si>
  <si>
    <t>L. bovis</t>
  </si>
  <si>
    <t>L. acidophilus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</si>
  <si>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</si>
  <si>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</si>
  <si>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</si>
  <si>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</si>
  <si>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L. crispatus</t>
  </si>
  <si>
    <t>Lactobacillus delbrueckii</t>
  </si>
  <si>
    <t>L. delbrueckii</t>
  </si>
  <si>
    <t>Lactobacillus fermentum</t>
  </si>
  <si>
    <t>L. fermentum</t>
  </si>
  <si>
    <t>L. gasseri</t>
  </si>
  <si>
    <t>L. iners</t>
  </si>
  <si>
    <t>L. jensenii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</si>
  <si>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</si>
  <si>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</si>
  <si>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</si>
  <si>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</si>
  <si>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</si>
  <si>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</si>
  <si>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</si>
  <si>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L. reuteri</t>
  </si>
  <si>
    <t>Lactobacillus hilgardii,Lactobacillus mali,Lactobacillus panis,Streptococcus pseudopneumoniae,Lactobacillus farraginis</t>
  </si>
  <si>
    <t>Lactobacillus rhamnosus</t>
  </si>
  <si>
    <t>L. rhamnosus</t>
  </si>
  <si>
    <t>Lactobacillus zeae</t>
  </si>
  <si>
    <t>L. salivarius</t>
  </si>
  <si>
    <t>L. vaginalis</t>
  </si>
  <si>
    <t>Lactobacillus coleohominis,Lactobacillus reuteri</t>
  </si>
  <si>
    <t>Lactococcus garvieae</t>
  </si>
  <si>
    <t>L. garvieae</t>
  </si>
  <si>
    <t>Lactococcus lactis</t>
  </si>
  <si>
    <t>L. lactis</t>
  </si>
  <si>
    <t>Lautropia mirabilis</t>
  </si>
  <si>
    <t>L. mirabilis</t>
  </si>
  <si>
    <t>Legionella pneumophila</t>
  </si>
  <si>
    <t>L. pneumophila</t>
  </si>
  <si>
    <t>Leifsonia aquatica</t>
  </si>
  <si>
    <t>L.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</si>
  <si>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</si>
  <si>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</si>
  <si>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</si>
  <si>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</si>
  <si>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L. amnionii</t>
  </si>
  <si>
    <t>Leptotrichia buccalis</t>
  </si>
  <si>
    <t>L. buccalis</t>
  </si>
  <si>
    <t>Leptotrichia goodfellowii</t>
  </si>
  <si>
    <t>L. goodfellowii</t>
  </si>
  <si>
    <t>Leptotrichia wadei</t>
  </si>
  <si>
    <t>L. wadei</t>
  </si>
  <si>
    <t>Listeria monocytogenes</t>
  </si>
  <si>
    <t>L.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</si>
  <si>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</si>
  <si>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</si>
  <si>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</si>
  <si>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</si>
  <si>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</si>
  <si>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</si>
  <si>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</si>
  <si>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</si>
  <si>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</si>
  <si>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M. micronuciformis</t>
  </si>
  <si>
    <t>Megasphaera sp. DJF_B143</t>
  </si>
  <si>
    <t>M. sp. DJF_B143</t>
  </si>
  <si>
    <t>Methylobacterium fujisawaense</t>
  </si>
  <si>
    <t>M. fujisawaense</t>
  </si>
  <si>
    <t>Methylobacterium adhaesivum</t>
  </si>
  <si>
    <t>M. mesophilicum</t>
  </si>
  <si>
    <t>Methylobacterium zatmanii</t>
  </si>
  <si>
    <t>M. zatmanii</t>
  </si>
  <si>
    <t>Methylobacterium adhaesivum,Methylobacterium komagatae</t>
  </si>
  <si>
    <t>Microbacterium binotii</t>
  </si>
  <si>
    <t>M. binotii</t>
  </si>
  <si>
    <t>Micrococcus luteus</t>
  </si>
  <si>
    <t>M. luteus</t>
  </si>
  <si>
    <t>Micrococcus antarcticus,Micrococcus lylae</t>
  </si>
  <si>
    <t>Mitsuokella multacida</t>
  </si>
  <si>
    <t>M. multacida</t>
  </si>
  <si>
    <t>M. curtisii</t>
  </si>
  <si>
    <t>M. mulieris</t>
  </si>
  <si>
    <t>Mogibacterium timidum</t>
  </si>
  <si>
    <t>M. timidum</t>
  </si>
  <si>
    <t>Moraxella catarrhalis</t>
  </si>
  <si>
    <t>M. catarrhalis</t>
  </si>
  <si>
    <t>Moraxella lacunata</t>
  </si>
  <si>
    <t>M. lacunata</t>
  </si>
  <si>
    <t>M. morganii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</si>
  <si>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</si>
  <si>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</si>
  <si>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</si>
  <si>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</si>
  <si>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</si>
  <si>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M.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</si>
  <si>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</si>
  <si>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</si>
  <si>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</si>
  <si>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</si>
  <si>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</si>
  <si>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</si>
  <si>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M. intracellulare</t>
  </si>
  <si>
    <t>Mycobacterium avium,Mycobacterium arosiense</t>
  </si>
  <si>
    <t>Mycobacterium kansasii</t>
  </si>
  <si>
    <t>M. kansasii</t>
  </si>
  <si>
    <t>Mycobacterium nebraskense</t>
  </si>
  <si>
    <t>Mycobacterium tuberculosis</t>
  </si>
  <si>
    <t>M. tuberculosis</t>
  </si>
  <si>
    <t>M. genitalium</t>
  </si>
  <si>
    <t>M. hominis</t>
  </si>
  <si>
    <t>Mycoplasma orale</t>
  </si>
  <si>
    <t>M. orale</t>
  </si>
  <si>
    <t>Mycoplasma subdolum</t>
  </si>
  <si>
    <t>Mycoplasma pneumoniae</t>
  </si>
  <si>
    <t>M. pneumoniae</t>
  </si>
  <si>
    <t>Neisseria bacilliformis</t>
  </si>
  <si>
    <t>N. bacilliformis</t>
  </si>
  <si>
    <t>Neisseria cinerea</t>
  </si>
  <si>
    <t>N. cinerea</t>
  </si>
  <si>
    <t>Neisseria gonorrhoeae,Neisseria meningitidis</t>
  </si>
  <si>
    <t>Neisseria elongata</t>
  </si>
  <si>
    <t>N. elongata</t>
  </si>
  <si>
    <t>Neisseria flavescens</t>
  </si>
  <si>
    <t>N. flavescens</t>
  </si>
  <si>
    <t>Neisseria subflava,Neisseria flava</t>
  </si>
  <si>
    <t>N. gonorrhoeae</t>
  </si>
  <si>
    <t>Neisseria cinerea,Neisseria meningitidis,Neisseria polysaccharea</t>
  </si>
  <si>
    <t>Neisseria lactamica</t>
  </si>
  <si>
    <t>N. lactamica</t>
  </si>
  <si>
    <t>Neisseria meningitidis</t>
  </si>
  <si>
    <t>N. meningitidis</t>
  </si>
  <si>
    <t>Neisseria cinerea,Neisseria gonorrhoeae</t>
  </si>
  <si>
    <t>Neisseria mucosa</t>
  </si>
  <si>
    <t>N. mucosa</t>
  </si>
  <si>
    <t>Neisseria sicca</t>
  </si>
  <si>
    <t>N. sicca</t>
  </si>
  <si>
    <t>Neisseria subflava</t>
  </si>
  <si>
    <t>N. subflava</t>
  </si>
  <si>
    <t>Neisseria flava</t>
  </si>
  <si>
    <t>Neorickettsia risticii</t>
  </si>
  <si>
    <t>N.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</si>
  <si>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</si>
  <si>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</si>
  <si>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</si>
  <si>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</si>
  <si>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</si>
  <si>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</si>
  <si>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N. farcinica</t>
  </si>
  <si>
    <t>Nocardioides sp. NS/27</t>
  </si>
  <si>
    <t>N. sp. NS/27</t>
  </si>
  <si>
    <t>Novosphingobium sp. K39</t>
  </si>
  <si>
    <t>N. sp. K39</t>
  </si>
  <si>
    <t>Ochrobactrum anthropi</t>
  </si>
  <si>
    <t>Ochrobactrum spp</t>
  </si>
  <si>
    <t>Ochrobactrum tritici,Ochrobactrum anthropi</t>
  </si>
  <si>
    <t>Oribacterium sinus</t>
  </si>
  <si>
    <t>O. sinus</t>
  </si>
  <si>
    <t>Paenibacillus larvae</t>
  </si>
  <si>
    <t>P. larvae</t>
  </si>
  <si>
    <t>Paenibacillus macerans</t>
  </si>
  <si>
    <t>P. macerans</t>
  </si>
  <si>
    <t>Paenibacillus thiaminolyticus</t>
  </si>
  <si>
    <t>P.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</si>
  <si>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</si>
  <si>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</si>
  <si>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</si>
  <si>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</si>
  <si>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</si>
  <si>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</si>
  <si>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P. cinnamivorans</t>
  </si>
  <si>
    <t>Parabacteroides distasonis</t>
  </si>
  <si>
    <t>P. distasonis</t>
  </si>
  <si>
    <t>Parabacteroides merdae</t>
  </si>
  <si>
    <t>P. merdae</t>
  </si>
  <si>
    <t>Paracoccus marcusii</t>
  </si>
  <si>
    <t>P. marcusii</t>
  </si>
  <si>
    <t>P. micra</t>
  </si>
  <si>
    <t>Pasteurella multocida</t>
  </si>
  <si>
    <t>P. multocida</t>
  </si>
  <si>
    <t>Pediococcus acidilactici</t>
  </si>
  <si>
    <t>P. acidilactici</t>
  </si>
  <si>
    <t>Pediococcus stilesii</t>
  </si>
  <si>
    <t>Pediococcus pentosaceus</t>
  </si>
  <si>
    <t>P. pentosaceus</t>
  </si>
  <si>
    <t>P. asaccharolyticus</t>
  </si>
  <si>
    <t>P. anaerobius</t>
  </si>
  <si>
    <t>Peptostreptococcus stomatis</t>
  </si>
  <si>
    <t>P. stomatis</t>
  </si>
  <si>
    <t>Plesiomonas shigelloides</t>
  </si>
  <si>
    <t>P. shigelloides</t>
  </si>
  <si>
    <t>Pneumocystis jirovecii</t>
  </si>
  <si>
    <t>P. jirovecii</t>
  </si>
  <si>
    <t>P. asaccharolytica</t>
  </si>
  <si>
    <t>Porphyromonas endodontalis</t>
  </si>
  <si>
    <t>P. endodontalis</t>
  </si>
  <si>
    <t>P. gingivalis</t>
  </si>
  <si>
    <t>P. bivia</t>
  </si>
  <si>
    <t>P. buccalis</t>
  </si>
  <si>
    <t>Prevotella copri</t>
  </si>
  <si>
    <t>P. copri</t>
  </si>
  <si>
    <t>Prevotella denticola</t>
  </si>
  <si>
    <t>P. denticola</t>
  </si>
  <si>
    <t>P. disiens</t>
  </si>
  <si>
    <t>P. intermedia</t>
  </si>
  <si>
    <t>Prevotella loescheii</t>
  </si>
  <si>
    <t>P. loescheii</t>
  </si>
  <si>
    <t>P. melaninogenica</t>
  </si>
  <si>
    <t>P. nigrescens</t>
  </si>
  <si>
    <t>Prevotella oralis</t>
  </si>
  <si>
    <t>P. oralis</t>
  </si>
  <si>
    <t>Prevotella oris</t>
  </si>
  <si>
    <t>P. oris</t>
  </si>
  <si>
    <t>Prevotella tannerae</t>
  </si>
  <si>
    <t>P. tannerae</t>
  </si>
  <si>
    <t>Prevotella veroralis</t>
  </si>
  <si>
    <t>P. veroralis</t>
  </si>
  <si>
    <t>P. acnes</t>
  </si>
  <si>
    <t>Propionibacterium propionicum</t>
  </si>
  <si>
    <t>P. propionicum</t>
  </si>
  <si>
    <t>Proteus mirabilis</t>
  </si>
  <si>
    <t>Proteus spp</t>
  </si>
  <si>
    <t>Proteus mirabilis,Proteus vulgaris</t>
  </si>
  <si>
    <t>Candidatus hamiltonella</t>
  </si>
  <si>
    <t>P. aeruginosa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</si>
  <si>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</si>
  <si>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</si>
  <si>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</si>
  <si>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</si>
  <si>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</si>
  <si>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</si>
  <si>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</si>
  <si>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</si>
  <si>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</si>
  <si>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</si>
  <si>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</si>
  <si>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</si>
  <si>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</si>
  <si>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P. alactolyticus</t>
  </si>
  <si>
    <t>Rahnella aquatilis</t>
  </si>
  <si>
    <t>Ewing./Rahnella spp</t>
  </si>
  <si>
    <t>Ewingella americana,Rahnella aquatilis</t>
  </si>
  <si>
    <t>Ralstonia pickettii</t>
  </si>
  <si>
    <t>R. pickettii</t>
  </si>
  <si>
    <t>Rhodococcus equi</t>
  </si>
  <si>
    <t>R. equi</t>
  </si>
  <si>
    <t>Rothia dentocariosa</t>
  </si>
  <si>
    <t>Rothia spp</t>
  </si>
  <si>
    <t>Rothia aeria,Rothia dentocariosa</t>
  </si>
  <si>
    <t>Rothia mucilaginosa</t>
  </si>
  <si>
    <t>R. mucilaginosa</t>
  </si>
  <si>
    <t>Ruminococcus bromii</t>
  </si>
  <si>
    <t>R. bromii</t>
  </si>
  <si>
    <t>Ruminococcus gnavus</t>
  </si>
  <si>
    <t>R. gnavus</t>
  </si>
  <si>
    <t>Ruminococcus obeum</t>
  </si>
  <si>
    <t>R. obeum</t>
  </si>
  <si>
    <t>Ruminococcus torques</t>
  </si>
  <si>
    <t>R. torques</t>
  </si>
  <si>
    <t>Salmonella enterica</t>
  </si>
  <si>
    <t>S. enterica</t>
  </si>
  <si>
    <t>Citrobacter amalonaticus</t>
  </si>
  <si>
    <t>Selenomonas infelix</t>
  </si>
  <si>
    <t>S. infelix</t>
  </si>
  <si>
    <t>S. noxia</t>
  </si>
  <si>
    <t>Selenomonas sputigena</t>
  </si>
  <si>
    <t>S. sputigena</t>
  </si>
  <si>
    <t>Shigella dysenteriae</t>
  </si>
  <si>
    <t>S. dysenteriae</t>
  </si>
  <si>
    <t>Salmonella bongori</t>
  </si>
  <si>
    <t>Shuttleworthia satelles</t>
  </si>
  <si>
    <t>S. satelles</t>
  </si>
  <si>
    <t>S. sanguinegens</t>
  </si>
  <si>
    <t>Solobacterium moorei</t>
  </si>
  <si>
    <t>S. moorei</t>
  </si>
  <si>
    <t>Sphingomonas paucimobilis</t>
  </si>
  <si>
    <t>S. paucimobilis</t>
  </si>
  <si>
    <t>Sphingomonas sp. AO1</t>
  </si>
  <si>
    <t>S. sp.</t>
  </si>
  <si>
    <t>Sporobacter termitidis</t>
  </si>
  <si>
    <t>S. termitidis</t>
  </si>
  <si>
    <t>S. aureus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</si>
  <si>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</si>
  <si>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</si>
  <si>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</si>
  <si>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</si>
  <si>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S. epidermidis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</si>
  <si>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</si>
  <si>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</si>
  <si>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</si>
  <si>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</si>
  <si>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</si>
  <si>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</si>
  <si>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</si>
  <si>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</si>
  <si>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S. moniliformis</t>
  </si>
  <si>
    <t>S. agalactiae</t>
  </si>
  <si>
    <t>S. anginosus</t>
  </si>
  <si>
    <t>Streptococcus australis</t>
  </si>
  <si>
    <t>S. australis</t>
  </si>
  <si>
    <t>Streptococcus infantis</t>
  </si>
  <si>
    <t>Streptococcus spp 1</t>
  </si>
  <si>
    <t>Streptococcus intermedius,Streptococcus constellatus</t>
  </si>
  <si>
    <t>Streptococcus downei</t>
  </si>
  <si>
    <t>S. downei</t>
  </si>
  <si>
    <t>Streptococcus gordonii</t>
  </si>
  <si>
    <t>S. gordonii</t>
  </si>
  <si>
    <t>S. infantis</t>
  </si>
  <si>
    <t>Streptococcus cristatus,Streptococcus oralis,Streptococcus pneumoniae,Streptococcus pseudopneumoniae,Streptococcus salivarius</t>
  </si>
  <si>
    <t>S. mitis</t>
  </si>
  <si>
    <t>Streptococcus infantis,Streptococcus oralis,Streptococcus pneumoniae,Streptococcus porcinus,Streptococcus pseudopneumoniae</t>
  </si>
  <si>
    <t>Streptococcus mutans</t>
  </si>
  <si>
    <t>S.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</si>
  <si>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</si>
  <si>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</si>
  <si>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</si>
  <si>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</si>
  <si>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</si>
  <si>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S. parasanguinis</t>
  </si>
  <si>
    <t>Streptococcus pneumoniae</t>
  </si>
  <si>
    <t>S. pneumoniae</t>
  </si>
  <si>
    <t>Streptococcus infantis,Streptococcus oralis,Streptococcus pseudopneumoniae,Streptococcus mitis</t>
  </si>
  <si>
    <t>Streptococcus pyogenes</t>
  </si>
  <si>
    <t>S. pyogenes</t>
  </si>
  <si>
    <t>Streptococcus spp 3</t>
  </si>
  <si>
    <t>Streptococcus thermophilus,Streptococcus salivarius</t>
  </si>
  <si>
    <t>Streptococcus sanguinis</t>
  </si>
  <si>
    <t>S. sanguinis</t>
  </si>
  <si>
    <t>Streptococcus pseudopneumoniae,Streptococcus genomosp.</t>
  </si>
  <si>
    <t>Streptococcus sinensis</t>
  </si>
  <si>
    <t>S. sinensis</t>
  </si>
  <si>
    <t>Streptococcus suis</t>
  </si>
  <si>
    <t>S. suis</t>
  </si>
  <si>
    <t>Streptomyces bikiniensis</t>
  </si>
  <si>
    <t>S.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</si>
  <si>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</si>
  <si>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</si>
  <si>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</si>
  <si>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</si>
  <si>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</si>
  <si>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</si>
  <si>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</si>
  <si>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S. variabile</t>
  </si>
  <si>
    <t>T. forsythia</t>
  </si>
  <si>
    <t>T. denticola</t>
  </si>
  <si>
    <t>T. pallidum</t>
  </si>
  <si>
    <t>T. socranskii</t>
  </si>
  <si>
    <t>T. vaginalis</t>
  </si>
  <si>
    <t>Turicibacter sanguinis</t>
  </si>
  <si>
    <t>T. sanguinis</t>
  </si>
  <si>
    <t>U. parvum</t>
  </si>
  <si>
    <t>U. urealyticum</t>
  </si>
  <si>
    <t>V. cambriense</t>
  </si>
  <si>
    <t>Veillonella dispar</t>
  </si>
  <si>
    <t>V. dispar</t>
  </si>
  <si>
    <t>V. parvula</t>
  </si>
  <si>
    <t>Vibrio alginolyticus</t>
  </si>
  <si>
    <t>V. alginolyticus</t>
  </si>
  <si>
    <t>Vibrio campbellii,Vibrio harveyi,Vibrio orientalis,Vibrio rotiferianus,Vibrio parahaemolyticus</t>
  </si>
  <si>
    <t>Vibrio cholerae</t>
  </si>
  <si>
    <t>V. cholerae</t>
  </si>
  <si>
    <t>Vibrio parahaemolyticus</t>
  </si>
  <si>
    <t>V. parahaemolyticus</t>
  </si>
  <si>
    <t>Vibrio harveyi,Vibrio orientalis,Vibrio shilonii</t>
  </si>
  <si>
    <t>Vibrio vulnificus</t>
  </si>
  <si>
    <t>V. vulnificus</t>
  </si>
  <si>
    <t>Vibrio aestuarianus</t>
  </si>
  <si>
    <t>Weissella confusa</t>
  </si>
  <si>
    <t>W. confusa</t>
  </si>
  <si>
    <t>Yersinia enterocolitica</t>
  </si>
  <si>
    <t>Y.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</si>
  <si>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</si>
  <si>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</si>
  <si>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</si>
  <si>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</si>
  <si>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</si>
  <si>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</si>
  <si>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</si>
  <si>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</si>
  <si>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</si>
  <si>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</si>
  <si>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</si>
  <si>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</si>
  <si>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</si>
  <si>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</si>
  <si>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</si>
  <si>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</si>
  <si>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</si>
  <si>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</si>
  <si>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</si>
  <si>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</si>
  <si>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</si>
  <si>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</si>
  <si>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</si>
  <si>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</si>
  <si>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</si>
  <si>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</si>
  <si>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</si>
  <si>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</si>
  <si>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</si>
  <si>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</si>
  <si>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</si>
  <si>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</si>
  <si>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</si>
  <si>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</si>
  <si>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</si>
  <si>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</si>
  <si>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</si>
  <si>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</si>
  <si>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</si>
  <si>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</si>
  <si>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</si>
  <si>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</si>
  <si>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</si>
  <si>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</si>
  <si>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</si>
  <si>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</si>
  <si>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</si>
  <si>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</si>
  <si>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</si>
  <si>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</si>
  <si>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</si>
  <si>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</si>
  <si>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</si>
  <si>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</si>
  <si>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</si>
  <si>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</si>
  <si>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</si>
  <si>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</si>
  <si>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</si>
  <si>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</si>
  <si>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</si>
  <si>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</si>
  <si>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</si>
  <si>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</si>
  <si>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</si>
  <si>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</si>
  <si>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</si>
  <si>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</si>
  <si>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</si>
  <si>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</si>
  <si>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</si>
  <si>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</si>
  <si>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</si>
  <si>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</si>
  <si>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</si>
  <si>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</si>
  <si>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</si>
  <si>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</si>
  <si>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</si>
  <si>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</si>
  <si>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</si>
  <si>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</si>
  <si>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</si>
  <si>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</si>
  <si>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</si>
  <si>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</si>
  <si>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</si>
  <si>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</si>
  <si>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</si>
  <si>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</si>
  <si>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</si>
  <si>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</si>
  <si>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</si>
  <si>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</si>
  <si>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</si>
  <si>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</si>
  <si>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</si>
  <si>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</si>
  <si>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</si>
  <si>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</si>
  <si>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</si>
  <si>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</si>
  <si>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</si>
  <si>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</si>
  <si>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</si>
  <si>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</si>
  <si>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</si>
  <si>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</si>
  <si>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</si>
  <si>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</si>
  <si>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</si>
  <si>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</si>
  <si>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</si>
  <si>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</si>
  <si>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</si>
  <si>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</si>
  <si>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</si>
  <si>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</si>
  <si>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</si>
  <si>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</si>
  <si>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</si>
  <si>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</si>
  <si>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</si>
  <si>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</si>
  <si>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</si>
  <si>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</si>
  <si>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</si>
  <si>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</si>
  <si>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</si>
  <si>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</si>
  <si>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</si>
  <si>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</si>
  <si>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</si>
  <si>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</si>
  <si>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</si>
  <si>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</si>
  <si>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</si>
  <si>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</si>
  <si>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</si>
  <si>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</si>
  <si>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</si>
  <si>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</si>
  <si>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</si>
  <si>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</si>
  <si>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</si>
  <si>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</si>
  <si>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</si>
  <si>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</si>
  <si>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</si>
  <si>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</si>
  <si>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</si>
  <si>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</si>
  <si>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</si>
  <si>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</si>
  <si>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</si>
  <si>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</si>
  <si>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</si>
  <si>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</si>
  <si>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</si>
  <si>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</si>
  <si>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</si>
  <si>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</si>
  <si>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</si>
  <si>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</si>
  <si>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</si>
  <si>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</si>
  <si>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</si>
  <si>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</si>
  <si>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</si>
  <si>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</si>
  <si>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</si>
  <si>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</si>
  <si>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</si>
  <si>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</si>
  <si>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</si>
  <si>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</si>
  <si>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</si>
  <si>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</si>
  <si>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</si>
  <si>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</si>
  <si>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</si>
  <si>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</si>
  <si>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</si>
  <si>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</si>
  <si>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</si>
  <si>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</si>
  <si>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</si>
  <si>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</si>
  <si>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</si>
  <si>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</si>
  <si>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</si>
  <si>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</si>
  <si>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</si>
  <si>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</si>
  <si>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</si>
  <si>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</si>
  <si>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</si>
  <si>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</si>
  <si>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</si>
  <si>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</si>
  <si>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</si>
  <si>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</si>
  <si>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</si>
  <si>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</si>
  <si>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</si>
  <si>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</si>
  <si>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</si>
  <si>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</si>
  <si>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</si>
  <si>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</si>
  <si>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</si>
  <si>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</si>
  <si>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</si>
  <si>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</si>
  <si>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</si>
  <si>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</si>
  <si>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</si>
  <si>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</si>
  <si>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</si>
  <si>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</si>
  <si>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</si>
  <si>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</si>
  <si>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</si>
  <si>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</si>
  <si>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</si>
  <si>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</si>
  <si>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</si>
  <si>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</si>
  <si>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</si>
  <si>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</si>
  <si>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</si>
  <si>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</si>
  <si>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</si>
  <si>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</si>
  <si>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</si>
  <si>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</si>
  <si>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</si>
  <si>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</si>
  <si>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</si>
  <si>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</si>
  <si>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</si>
  <si>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</si>
  <si>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</si>
  <si>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</si>
  <si>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</si>
  <si>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</si>
  <si>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</si>
  <si>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</si>
  <si>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</si>
  <si>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</si>
  <si>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</si>
  <si>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</si>
  <si>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</si>
  <si>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</si>
  <si>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</si>
  <si>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</si>
  <si>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</si>
  <si>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</si>
  <si>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</si>
  <si>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</si>
  <si>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</si>
  <si>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</si>
  <si>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</si>
  <si>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</si>
  <si>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</si>
  <si>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</si>
  <si>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</si>
  <si>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</si>
  <si>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</si>
  <si>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</si>
  <si>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</si>
  <si>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</si>
  <si>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</si>
  <si>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</si>
  <si>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</si>
  <si>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</si>
  <si>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</si>
  <si>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</si>
  <si>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</si>
  <si>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</si>
  <si>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</si>
  <si>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</si>
  <si>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</si>
  <si>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</si>
  <si>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</si>
  <si>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</si>
  <si>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</si>
  <si>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</si>
  <si>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</si>
  <si>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</si>
  <si>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</si>
  <si>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</si>
  <si>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</si>
  <si>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</si>
  <si>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</si>
  <si>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</si>
  <si>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</si>
  <si>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</si>
  <si>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</si>
  <si>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</si>
  <si>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</si>
  <si>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</si>
  <si>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</si>
  <si>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</si>
  <si>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</si>
  <si>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</si>
  <si>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</si>
  <si>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</si>
  <si>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</si>
  <si>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</si>
  <si>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</si>
  <si>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</si>
  <si>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</si>
  <si>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</si>
  <si>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</si>
  <si>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</si>
  <si>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</si>
  <si>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</si>
  <si>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</si>
  <si>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 xml:space="preserve">Macrolide Lincosamide Streptogramin_b 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</si>
  <si>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</si>
  <si>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</si>
  <si>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</si>
  <si>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</si>
  <si>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</si>
  <si>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</si>
  <si>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</si>
  <si>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</si>
  <si>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</si>
  <si>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</si>
  <si>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</si>
  <si>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</si>
  <si>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</si>
  <si>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Species/Gene</t>
  </si>
  <si>
    <t>Template</t>
  </si>
  <si>
    <t>NTC</t>
  </si>
  <si>
    <t>Sample</t>
  </si>
  <si>
    <t>Call</t>
  </si>
  <si>
    <t>Sample 11</t>
  </si>
  <si>
    <t>Sample 12</t>
  </si>
  <si>
    <t>Sample 13</t>
  </si>
  <si>
    <t>Sample 14</t>
  </si>
  <si>
    <t>Sample 15</t>
  </si>
  <si>
    <t>Sample 16</t>
  </si>
  <si>
    <t>10X Sample 1 input</t>
  </si>
  <si>
    <t>10X Sample 2 input</t>
  </si>
  <si>
    <t>10X Sample 3 input</t>
  </si>
  <si>
    <t>10X Sample 4 input</t>
  </si>
  <si>
    <t>10X Sample 5 input</t>
  </si>
  <si>
    <t>10X Sample 6 input</t>
  </si>
  <si>
    <t>10X Sample 7 input</t>
  </si>
  <si>
    <t>10X Sample 8 input</t>
  </si>
  <si>
    <t>10X Sample 9 input</t>
  </si>
  <si>
    <t>10X Sample 10 input</t>
  </si>
  <si>
    <t>10X Sample 11 input</t>
  </si>
  <si>
    <t>10X Sample 12 input</t>
  </si>
  <si>
    <t>10X Sample 13 input</t>
  </si>
  <si>
    <t>10X Sample 14 input</t>
  </si>
  <si>
    <t>10X Sample 15 input</t>
  </si>
  <si>
    <t>10X Sample 16 input</t>
  </si>
  <si>
    <t>Microbial DNA qPCR Assay</t>
  </si>
  <si>
    <t>Microbial DNA Positive Control</t>
  </si>
  <si>
    <t>Sample call</t>
  </si>
  <si>
    <t>Test samples</t>
  </si>
  <si>
    <t>Species/gene</t>
  </si>
  <si>
    <t>Identification call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</si>
  <si>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</si>
  <si>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a maximum number of 16 samples.</t>
  </si>
  <si>
    <t>Instructions for analyzing Microbial DNA qPCR Array results with this template:</t>
  </si>
  <si>
    <t xml:space="preserve">3. Obtain presence/absence/questionable call results for microbial species/genes in each sample in the "Identification Call" worksheet. </t>
  </si>
  <si>
    <t>Data analysis calculates the presence or absence of a microbial species or microbial gene for all inputted samples. A microbial species/gene profile will be displayed under the "Identification Call" tab.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</si>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</sst>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</cellStyleXfs>
  <cellXfs count="73">
    <xf numFmtId="0" fontId="0" fillId="0" borderId="0" xfId="0"/>
    <xf numFmtId="0" fontId="18" fillId="89" borderId="10" xfId="464" applyFill="1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59" fillId="0" borderId="10" xfId="43" applyFont="1" applyBorder="1" applyAlignment="1">
      <alignment horizontal="left" vertical="center"/>
    </xf>
    <xf numFmtId="0" fontId="59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43" applyFont="1" applyFill="1" applyBorder="1" applyAlignment="1">
      <alignment horizontal="left" vertical="center"/>
    </xf>
    <xf numFmtId="0" fontId="0" fillId="90" borderId="0" xfId="0" applyFill="1"/>
    <xf numFmtId="0" fontId="61" fillId="0" borderId="10" xfId="42" applyFont="1" applyFill="1" applyBorder="1"/>
    <xf numFmtId="2" fontId="58" fillId="91" borderId="10" xfId="0" applyNumberFormat="1" applyFont="1" applyFill="1" applyBorder="1"/>
    <xf numFmtId="0" fontId="58" fillId="91" borderId="10" xfId="0" applyFont="1" applyFill="1" applyBorder="1"/>
    <xf numFmtId="0" fontId="58" fillId="0" borderId="10" xfId="43" applyFont="1" applyBorder="1" applyAlignment="1">
      <alignment horizontal="center" wrapText="1"/>
    </xf>
    <xf numFmtId="0" fontId="58" fillId="0" borderId="10" xfId="43" applyFont="1" applyFill="1" applyBorder="1" applyAlignment="1">
      <alignment horizontal="center" wrapText="1"/>
    </xf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18" fillId="0" borderId="10" xfId="356" applyFill="1" applyBorder="1" applyAlignment="1">
      <alignment horizontal="center" wrapText="1"/>
    </xf>
    <xf numFmtId="0" fontId="61" fillId="0" borderId="10" xfId="43" applyFont="1" applyFill="1" applyBorder="1" applyAlignment="1">
      <alignment horizontal="left" vertical="center"/>
    </xf>
    <xf numFmtId="0" fontId="0" fillId="0" borderId="0" xfId="0" applyFont="1"/>
    <xf numFmtId="0" fontId="58" fillId="0" borderId="10" xfId="43" applyFont="1" applyFill="1" applyBorder="1" applyAlignment="1"/>
    <xf numFmtId="0" fontId="0" fillId="0" borderId="0" xfId="0"/>
    <xf numFmtId="0" fontId="58" fillId="0" borderId="10" xfId="43" applyFont="1" applyFill="1" applyBorder="1" applyAlignment="1">
      <alignment horizontal="center"/>
    </xf>
    <xf numFmtId="0" fontId="58" fillId="0" borderId="10" xfId="43" applyFont="1" applyFill="1" applyBorder="1" applyAlignment="1"/>
    <xf numFmtId="0" fontId="60" fillId="0" borderId="10" xfId="43" applyFont="1" applyFill="1" applyBorder="1" applyAlignment="1">
      <alignment horizontal="left" vertical="center"/>
    </xf>
    <xf numFmtId="0" fontId="0" fillId="0" borderId="10" xfId="0" applyFont="1" applyBorder="1"/>
    <xf numFmtId="0" fontId="58" fillId="90" borderId="10" xfId="43" applyFont="1" applyFill="1" applyBorder="1" applyAlignment="1">
      <alignment horizontal="left" vertical="center"/>
    </xf>
    <xf numFmtId="0" fontId="1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0" fontId="0" fillId="90" borderId="10" xfId="0" applyFill="1" applyBorder="1"/>
    <xf numFmtId="2" fontId="0" fillId="90" borderId="10" xfId="0" applyNumberFormat="1" applyFill="1" applyBorder="1"/>
    <xf numFmtId="0" fontId="18" fillId="90" borderId="10" xfId="356" applyFill="1" applyBorder="1" applyAlignment="1">
      <alignment horizontal="center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2" xfId="464" applyBorder="1" applyAlignment="1">
      <alignment vertical="center"/>
    </xf>
    <xf numFmtId="0" fontId="18" fillId="0" borderId="24" xfId="464" applyBorder="1" applyAlignment="1">
      <alignment vertical="center"/>
    </xf>
    <xf numFmtId="0" fontId="18" fillId="0" borderId="11" xfId="464" applyBorder="1" applyAlignment="1">
      <alignment vertical="center"/>
    </xf>
    <xf numFmtId="0" fontId="20" fillId="0" borderId="10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wrapText="1"/>
    </xf>
    <xf numFmtId="0" fontId="0" fillId="90" borderId="27" xfId="0" applyFont="1" applyFill="1" applyBorder="1" applyAlignment="1">
      <alignment horizontal="center"/>
    </xf>
    <xf numFmtId="0" fontId="0" fillId="90" borderId="26" xfId="0" applyFont="1" applyFill="1" applyBorder="1" applyAlignment="1">
      <alignment horizontal="center"/>
    </xf>
    <xf numFmtId="0" fontId="61" fillId="90" borderId="22" xfId="43" applyFont="1" applyFill="1" applyBorder="1" applyAlignment="1">
      <alignment horizontal="center" vertical="center"/>
    </xf>
    <xf numFmtId="0" fontId="61" fillId="90" borderId="24" xfId="43" applyFont="1" applyFill="1" applyBorder="1" applyAlignment="1">
      <alignment horizontal="center" vertical="center"/>
    </xf>
    <xf numFmtId="0" fontId="61" fillId="90" borderId="11" xfId="43" applyFont="1" applyFill="1" applyBorder="1" applyAlignment="1">
      <alignment horizontal="center" vertical="center"/>
    </xf>
    <xf numFmtId="0" fontId="0" fillId="90" borderId="10" xfId="0" applyFont="1" applyFill="1" applyBorder="1" applyAlignment="1">
      <alignment horizontal="center"/>
    </xf>
  </cellXfs>
  <cellStyles count="925">
    <cellStyle name="20% - Accent1" xfId="19" builtinId="30" customBuiltin="1"/>
    <cellStyle name="20% - Accent1 2" xfId="44"/>
    <cellStyle name="20% - Accent1 2 2" xfId="45"/>
    <cellStyle name="20% - Accent1 2 2 2" xfId="898"/>
    <cellStyle name="20% - Accent1 2 3" xfId="46"/>
    <cellStyle name="20% - Accent1 2 4" xfId="47"/>
    <cellStyle name="20% - Accent1 2 4 2" xfId="473"/>
    <cellStyle name="20% - Accent1 2 4 3" xfId="687"/>
    <cellStyle name="20% - Accent1 2 5" xfId="460"/>
    <cellStyle name="20% - Accent1 2 5 2" xfId="641"/>
    <cellStyle name="20% - Accent1 2 5 3" xfId="688"/>
    <cellStyle name="20% - Accent1 3" xfId="48"/>
    <cellStyle name="20% - Accent1 3 2" xfId="49"/>
    <cellStyle name="20% - Accent1 3 2 2" xfId="899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3" xfId="691"/>
    <cellStyle name="20% - Accent1 5" xfId="53"/>
    <cellStyle name="20% - Accent1 5 2" xfId="595"/>
    <cellStyle name="20% - Accent1 5 2 2" xfId="693"/>
    <cellStyle name="20% - Accent1 5 3" xfId="692"/>
    <cellStyle name="20% - Accent1 6" xfId="54"/>
    <cellStyle name="20% - Accent1 7" xfId="441"/>
    <cellStyle name="20% - Accent1 7 2" xfId="622"/>
    <cellStyle name="20% - Accent1 7 3" xfId="694"/>
    <cellStyle name="20% - Accent1 8" xfId="581"/>
    <cellStyle name="20% - Accent1 8 2" xfId="695"/>
    <cellStyle name="20% - Accent1 9" xfId="671"/>
    <cellStyle name="20% - Accent2" xfId="23" builtinId="34" customBuiltin="1"/>
    <cellStyle name="20% - Accent2 2" xfId="55"/>
    <cellStyle name="20% - Accent2 2 2" xfId="56"/>
    <cellStyle name="20% - Accent2 2 2 2" xfId="900"/>
    <cellStyle name="20% - Accent2 2 3" xfId="57"/>
    <cellStyle name="20% - Accent2 2 4" xfId="58"/>
    <cellStyle name="20% - Accent2 2 4 2" xfId="476"/>
    <cellStyle name="20% - Accent2 2 4 3" xfId="696"/>
    <cellStyle name="20% - Accent2 2 5" xfId="459"/>
    <cellStyle name="20% - Accent2 2 5 2" xfId="640"/>
    <cellStyle name="20% - Accent2 2 5 3" xfId="697"/>
    <cellStyle name="20% - Accent2 3" xfId="59"/>
    <cellStyle name="20% - Accent2 3 2" xfId="60"/>
    <cellStyle name="20% - Accent2 3 2 2" xfId="901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3" xfId="700"/>
    <cellStyle name="20% - Accent2 5" xfId="64"/>
    <cellStyle name="20% - Accent2 5 2" xfId="596"/>
    <cellStyle name="20% - Accent2 5 2 2" xfId="702"/>
    <cellStyle name="20% - Accent2 5 3" xfId="701"/>
    <cellStyle name="20% - Accent2 6" xfId="65"/>
    <cellStyle name="20% - Accent2 7" xfId="443"/>
    <cellStyle name="20% - Accent2 7 2" xfId="624"/>
    <cellStyle name="20% - Accent2 7 3" xfId="703"/>
    <cellStyle name="20% - Accent2 8" xfId="583"/>
    <cellStyle name="20% - Accent2 8 2" xfId="704"/>
    <cellStyle name="20% - Accent2 9" xfId="673"/>
    <cellStyle name="20% - Accent3" xfId="27" builtinId="38" customBuiltin="1"/>
    <cellStyle name="20% - Accent3 2" xfId="66"/>
    <cellStyle name="20% - Accent3 2 2" xfId="67"/>
    <cellStyle name="20% - Accent3 2 2 2" xfId="902"/>
    <cellStyle name="20% - Accent3 2 3" xfId="68"/>
    <cellStyle name="20% - Accent3 2 4" xfId="479"/>
    <cellStyle name="20% - Accent3 2 5" xfId="439"/>
    <cellStyle name="20% - Accent3 2 5 2" xfId="620"/>
    <cellStyle name="20% - Accent3 2 5 3" xfId="705"/>
    <cellStyle name="20% - Accent3 3" xfId="69"/>
    <cellStyle name="20% - Accent3 3 2" xfId="70"/>
    <cellStyle name="20% - Accent3 3 2 2" xfId="903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3" xfId="708"/>
    <cellStyle name="20% - Accent3 5" xfId="73"/>
    <cellStyle name="20% - Accent3 5 2" xfId="597"/>
    <cellStyle name="20% - Accent3 5 2 2" xfId="710"/>
    <cellStyle name="20% - Accent3 5 3" xfId="709"/>
    <cellStyle name="20% - Accent3 6" xfId="74"/>
    <cellStyle name="20% - Accent3 7" xfId="445"/>
    <cellStyle name="20% - Accent3 7 2" xfId="626"/>
    <cellStyle name="20% - Accent3 7 3" xfId="711"/>
    <cellStyle name="20% - Accent3 8" xfId="585"/>
    <cellStyle name="20% - Accent3 8 2" xfId="712"/>
    <cellStyle name="20% - Accent3 9" xfId="675"/>
    <cellStyle name="20% - Accent4" xfId="31" builtinId="42" customBuiltin="1"/>
    <cellStyle name="20% - Accent4 2" xfId="75"/>
    <cellStyle name="20% - Accent4 2 2" xfId="76"/>
    <cellStyle name="20% - Accent4 2 2 2" xfId="904"/>
    <cellStyle name="20% - Accent4 2 3" xfId="77"/>
    <cellStyle name="20% - Accent4 2 4" xfId="78"/>
    <cellStyle name="20% - Accent4 2 4 2" xfId="482"/>
    <cellStyle name="20% - Accent4 2 4 3" xfId="713"/>
    <cellStyle name="20% - Accent4 2 5" xfId="456"/>
    <cellStyle name="20% - Accent4 2 5 2" xfId="637"/>
    <cellStyle name="20% - Accent4 2 5 3" xfId="714"/>
    <cellStyle name="20% - Accent4 3" xfId="79"/>
    <cellStyle name="20% - Accent4 3 2" xfId="80"/>
    <cellStyle name="20% - Accent4 3 2 2" xfId="90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3" xfId="717"/>
    <cellStyle name="20% - Accent4 5" xfId="84"/>
    <cellStyle name="20% - Accent4 5 2" xfId="598"/>
    <cellStyle name="20% - Accent4 5 2 2" xfId="719"/>
    <cellStyle name="20% - Accent4 5 3" xfId="718"/>
    <cellStyle name="20% - Accent4 6" xfId="85"/>
    <cellStyle name="20% - Accent4 7" xfId="447"/>
    <cellStyle name="20% - Accent4 7 2" xfId="628"/>
    <cellStyle name="20% - Accent4 7 3" xfId="720"/>
    <cellStyle name="20% - Accent4 8" xfId="587"/>
    <cellStyle name="20% - Accent4 8 2" xfId="721"/>
    <cellStyle name="20% - Accent4 9" xfId="677"/>
    <cellStyle name="20% - Accent5" xfId="35" builtinId="46" customBuiltin="1"/>
    <cellStyle name="20% - Accent5 2" xfId="86"/>
    <cellStyle name="20% - Accent5 2 2" xfId="87"/>
    <cellStyle name="20% - Accent5 2 2 2" xfId="906"/>
    <cellStyle name="20% - Accent5 2 3" xfId="88"/>
    <cellStyle name="20% - Accent5 2 4" xfId="485"/>
    <cellStyle name="20% - Accent5 2 5" xfId="455"/>
    <cellStyle name="20% - Accent5 2 5 2" xfId="636"/>
    <cellStyle name="20% - Accent5 2 5 3" xfId="722"/>
    <cellStyle name="20% - Accent5 3" xfId="89"/>
    <cellStyle name="20% - Accent5 3 2" xfId="90"/>
    <cellStyle name="20% - Accent5 3 2 2" xfId="907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3" xfId="725"/>
    <cellStyle name="20% - Accent5 5" xfId="93"/>
    <cellStyle name="20% - Accent5 5 2" xfId="599"/>
    <cellStyle name="20% - Accent5 5 2 2" xfId="727"/>
    <cellStyle name="20% - Accent5 5 3" xfId="726"/>
    <cellStyle name="20% - Accent5 6" xfId="94"/>
    <cellStyle name="20% - Accent5 7" xfId="449"/>
    <cellStyle name="20% - Accent5 7 2" xfId="630"/>
    <cellStyle name="20% - Accent5 7 3" xfId="728"/>
    <cellStyle name="20% - Accent5 8" xfId="589"/>
    <cellStyle name="20% - Accent5 8 2" xfId="729"/>
    <cellStyle name="20% - Accent5 9" xfId="679"/>
    <cellStyle name="20% - Accent6" xfId="39" builtinId="50" customBuiltin="1"/>
    <cellStyle name="20% - Accent6 2" xfId="95"/>
    <cellStyle name="20% - Accent6 2 2" xfId="96"/>
    <cellStyle name="20% - Accent6 2 2 2" xfId="908"/>
    <cellStyle name="20% - Accent6 2 3" xfId="97"/>
    <cellStyle name="20% - Accent6 2 4" xfId="98"/>
    <cellStyle name="20% - Accent6 2 4 2" xfId="488"/>
    <cellStyle name="20% - Accent6 2 4 3" xfId="730"/>
    <cellStyle name="20% - Accent6 2 5" xfId="436"/>
    <cellStyle name="20% - Accent6 2 5 2" xfId="617"/>
    <cellStyle name="20% - Accent6 2 5 3" xfId="731"/>
    <cellStyle name="20% - Accent6 3" xfId="99"/>
    <cellStyle name="20% - Accent6 3 2" xfId="100"/>
    <cellStyle name="20% - Accent6 3 2 2" xfId="909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3" xfId="734"/>
    <cellStyle name="20% - Accent6 5" xfId="104"/>
    <cellStyle name="20% - Accent6 5 2" xfId="600"/>
    <cellStyle name="20% - Accent6 5 2 2" xfId="736"/>
    <cellStyle name="20% - Accent6 5 3" xfId="735"/>
    <cellStyle name="20% - Accent6 6" xfId="105"/>
    <cellStyle name="20% - Accent6 7" xfId="451"/>
    <cellStyle name="20% - Accent6 7 2" xfId="632"/>
    <cellStyle name="20% - Accent6 7 3" xfId="737"/>
    <cellStyle name="20% - Accent6 8" xfId="591"/>
    <cellStyle name="20% - Accent6 8 2" xfId="738"/>
    <cellStyle name="20% - Accent6 9" xfId="681"/>
    <cellStyle name="40% - Accent1" xfId="20" builtinId="31" customBuiltin="1"/>
    <cellStyle name="40% - Accent1 2" xfId="106"/>
    <cellStyle name="40% - Accent1 2 2" xfId="107"/>
    <cellStyle name="40% - Accent1 2 2 2" xfId="910"/>
    <cellStyle name="40% - Accent1 2 3" xfId="108"/>
    <cellStyle name="40% - Accent1 2 4" xfId="109"/>
    <cellStyle name="40% - Accent1 2 4 2" xfId="491"/>
    <cellStyle name="40% - Accent1 2 4 3" xfId="739"/>
    <cellStyle name="40% - Accent1 2 5" xfId="437"/>
    <cellStyle name="40% - Accent1 2 5 2" xfId="618"/>
    <cellStyle name="40% - Accent1 2 5 3" xfId="740"/>
    <cellStyle name="40% - Accent1 3" xfId="110"/>
    <cellStyle name="40% - Accent1 3 2" xfId="111"/>
    <cellStyle name="40% - Accent1 3 2 2" xfId="911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3" xfId="743"/>
    <cellStyle name="40% - Accent1 5" xfId="115"/>
    <cellStyle name="40% - Accent1 5 2" xfId="601"/>
    <cellStyle name="40% - Accent1 5 2 2" xfId="745"/>
    <cellStyle name="40% - Accent1 5 3" xfId="744"/>
    <cellStyle name="40% - Accent1 6" xfId="116"/>
    <cellStyle name="40% - Accent1 7" xfId="442"/>
    <cellStyle name="40% - Accent1 7 2" xfId="623"/>
    <cellStyle name="40% - Accent1 7 3" xfId="746"/>
    <cellStyle name="40% - Accent1 8" xfId="582"/>
    <cellStyle name="40% - Accent1 8 2" xfId="747"/>
    <cellStyle name="40% - Accent1 9" xfId="672"/>
    <cellStyle name="40% - Accent2" xfId="24" builtinId="35" customBuiltin="1"/>
    <cellStyle name="40% - Accent2 2" xfId="117"/>
    <cellStyle name="40% - Accent2 2 2" xfId="118"/>
    <cellStyle name="40% - Accent2 2 2 2" xfId="912"/>
    <cellStyle name="40% - Accent2 2 3" xfId="119"/>
    <cellStyle name="40% - Accent2 2 4" xfId="120"/>
    <cellStyle name="40% - Accent2 2 4 2" xfId="494"/>
    <cellStyle name="40% - Accent2 2 4 3" xfId="748"/>
    <cellStyle name="40% - Accent2 2 5" xfId="458"/>
    <cellStyle name="40% - Accent2 2 5 2" xfId="639"/>
    <cellStyle name="40% - Accent2 2 5 3" xfId="749"/>
    <cellStyle name="40% - Accent2 3" xfId="121"/>
    <cellStyle name="40% - Accent2 3 2" xfId="122"/>
    <cellStyle name="40% - Accent2 3 2 2" xfId="913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3" xfId="752"/>
    <cellStyle name="40% - Accent2 5" xfId="126"/>
    <cellStyle name="40% - Accent2 5 2" xfId="602"/>
    <cellStyle name="40% - Accent2 5 2 2" xfId="754"/>
    <cellStyle name="40% - Accent2 5 3" xfId="753"/>
    <cellStyle name="40% - Accent2 6" xfId="127"/>
    <cellStyle name="40% - Accent2 7" xfId="444"/>
    <cellStyle name="40% - Accent2 7 2" xfId="625"/>
    <cellStyle name="40% - Accent2 7 3" xfId="755"/>
    <cellStyle name="40% - Accent2 8" xfId="584"/>
    <cellStyle name="40% - Accent2 8 2" xfId="756"/>
    <cellStyle name="40% - Accent2 9" xfId="674"/>
    <cellStyle name="40% - Accent3" xfId="28" builtinId="39" customBuiltin="1"/>
    <cellStyle name="40% - Accent3 2" xfId="128"/>
    <cellStyle name="40% - Accent3 2 2" xfId="129"/>
    <cellStyle name="40% - Accent3 2 2 2" xfId="914"/>
    <cellStyle name="40% - Accent3 2 3" xfId="130"/>
    <cellStyle name="40% - Accent3 2 4" xfId="497"/>
    <cellStyle name="40% - Accent3 2 5" xfId="457"/>
    <cellStyle name="40% - Accent3 2 5 2" xfId="638"/>
    <cellStyle name="40% - Accent3 2 5 3" xfId="757"/>
    <cellStyle name="40% - Accent3 3" xfId="131"/>
    <cellStyle name="40% - Accent3 3 2" xfId="132"/>
    <cellStyle name="40% - Accent3 3 2 2" xfId="91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3" xfId="760"/>
    <cellStyle name="40% - Accent3 5" xfId="135"/>
    <cellStyle name="40% - Accent3 5 2" xfId="603"/>
    <cellStyle name="40% - Accent3 5 2 2" xfId="762"/>
    <cellStyle name="40% - Accent3 5 3" xfId="761"/>
    <cellStyle name="40% - Accent3 6" xfId="136"/>
    <cellStyle name="40% - Accent3 7" xfId="446"/>
    <cellStyle name="40% - Accent3 7 2" xfId="627"/>
    <cellStyle name="40% - Accent3 7 3" xfId="763"/>
    <cellStyle name="40% - Accent3 8" xfId="586"/>
    <cellStyle name="40% - Accent3 8 2" xfId="764"/>
    <cellStyle name="40% - Accent3 9" xfId="676"/>
    <cellStyle name="40% - Accent4" xfId="32" builtinId="43" customBuiltin="1"/>
    <cellStyle name="40% - Accent4 2" xfId="137"/>
    <cellStyle name="40% - Accent4 2 2" xfId="138"/>
    <cellStyle name="40% - Accent4 2 2 2" xfId="916"/>
    <cellStyle name="40% - Accent4 2 3" xfId="139"/>
    <cellStyle name="40% - Accent4 2 4" xfId="140"/>
    <cellStyle name="40% - Accent4 2 4 2" xfId="500"/>
    <cellStyle name="40% - Accent4 2 4 3" xfId="765"/>
    <cellStyle name="40% - Accent4 2 5" xfId="438"/>
    <cellStyle name="40% - Accent4 2 5 2" xfId="619"/>
    <cellStyle name="40% - Accent4 2 5 3" xfId="766"/>
    <cellStyle name="40% - Accent4 3" xfId="141"/>
    <cellStyle name="40% - Accent4 3 2" xfId="142"/>
    <cellStyle name="40% - Accent4 3 2 2" xfId="917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3" xfId="769"/>
    <cellStyle name="40% - Accent4 5" xfId="146"/>
    <cellStyle name="40% - Accent4 5 2" xfId="604"/>
    <cellStyle name="40% - Accent4 5 2 2" xfId="771"/>
    <cellStyle name="40% - Accent4 5 3" xfId="770"/>
    <cellStyle name="40% - Accent4 6" xfId="147"/>
    <cellStyle name="40% - Accent4 7" xfId="448"/>
    <cellStyle name="40% - Accent4 7 2" xfId="629"/>
    <cellStyle name="40% - Accent4 7 3" xfId="772"/>
    <cellStyle name="40% - Accent4 8" xfId="588"/>
    <cellStyle name="40% - Accent4 8 2" xfId="773"/>
    <cellStyle name="40% - Accent4 9" xfId="678"/>
    <cellStyle name="40% - Accent5" xfId="36" builtinId="47" customBuiltin="1"/>
    <cellStyle name="40% - Accent5 2" xfId="148"/>
    <cellStyle name="40% - Accent5 2 2" xfId="149"/>
    <cellStyle name="40% - Accent5 2 2 2" xfId="918"/>
    <cellStyle name="40% - Accent5 2 3" xfId="150"/>
    <cellStyle name="40% - Accent5 2 4" xfId="151"/>
    <cellStyle name="40% - Accent5 2 4 2" xfId="503"/>
    <cellStyle name="40% - Accent5 2 4 3" xfId="774"/>
    <cellStyle name="40% - Accent5 2 5" xfId="454"/>
    <cellStyle name="40% - Accent5 2 5 2" xfId="635"/>
    <cellStyle name="40% - Accent5 2 5 3" xfId="775"/>
    <cellStyle name="40% - Accent5 3" xfId="152"/>
    <cellStyle name="40% - Accent5 3 2" xfId="153"/>
    <cellStyle name="40% - Accent5 3 2 2" xfId="919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3" xfId="778"/>
    <cellStyle name="40% - Accent5 5" xfId="157"/>
    <cellStyle name="40% - Accent5 5 2" xfId="605"/>
    <cellStyle name="40% - Accent5 5 2 2" xfId="780"/>
    <cellStyle name="40% - Accent5 5 3" xfId="779"/>
    <cellStyle name="40% - Accent5 6" xfId="158"/>
    <cellStyle name="40% - Accent5 7" xfId="450"/>
    <cellStyle name="40% - Accent5 7 2" xfId="631"/>
    <cellStyle name="40% - Accent5 7 3" xfId="781"/>
    <cellStyle name="40% - Accent5 8" xfId="590"/>
    <cellStyle name="40% - Accent5 8 2" xfId="782"/>
    <cellStyle name="40% - Accent5 9" xfId="680"/>
    <cellStyle name="40% - Accent6" xfId="40" builtinId="51" customBuiltin="1"/>
    <cellStyle name="40% - Accent6 2" xfId="159"/>
    <cellStyle name="40% - Accent6 2 2" xfId="160"/>
    <cellStyle name="40% - Accent6 2 2 2" xfId="920"/>
    <cellStyle name="40% - Accent6 2 3" xfId="161"/>
    <cellStyle name="40% - Accent6 2 4" xfId="506"/>
    <cellStyle name="40% - Accent6 2 5" xfId="453"/>
    <cellStyle name="40% - Accent6 2 5 2" xfId="634"/>
    <cellStyle name="40% - Accent6 2 5 3" xfId="783"/>
    <cellStyle name="40% - Accent6 3" xfId="162"/>
    <cellStyle name="40% - Accent6 3 2" xfId="163"/>
    <cellStyle name="40% - Accent6 3 2 2" xfId="921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3" xfId="786"/>
    <cellStyle name="40% - Accent6 5" xfId="166"/>
    <cellStyle name="40% - Accent6 5 2" xfId="606"/>
    <cellStyle name="40% - Accent6 5 2 2" xfId="788"/>
    <cellStyle name="40% - Accent6 5 3" xfId="787"/>
    <cellStyle name="40% - Accent6 6" xfId="167"/>
    <cellStyle name="40% - Accent6 7" xfId="452"/>
    <cellStyle name="40% - Accent6 7 2" xfId="633"/>
    <cellStyle name="40% - Accent6 7 3" xfId="789"/>
    <cellStyle name="40% - Accent6 8" xfId="592"/>
    <cellStyle name="40% - Accent6 8 2" xfId="790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3" xfId="686"/>
    <cellStyle name="Normal 10 4" xfId="897"/>
    <cellStyle name="Normal 11" xfId="464"/>
    <cellStyle name="Normal 11 2" xfId="667"/>
    <cellStyle name="Normal 11 2 2" xfId="841"/>
    <cellStyle name="Normal 11 3" xfId="645"/>
    <cellStyle name="Normal 12" xfId="579"/>
    <cellStyle name="Normal 12 2" xfId="842"/>
    <cellStyle name="Normal 13" xfId="669"/>
    <cellStyle name="Normal 14" xfId="895"/>
    <cellStyle name="Normal 15" xfId="42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4" xfId="462"/>
    <cellStyle name="Normal 2 4 2" xfId="643"/>
    <cellStyle name="Normal 2 4 3" xfId="845"/>
    <cellStyle name="Normal 3" xfId="43"/>
    <cellStyle name="Normal 3 2" xfId="359"/>
    <cellStyle name="Normal 3 2 2" xfId="668"/>
    <cellStyle name="Normal 3 3" xfId="360"/>
    <cellStyle name="Normal 3 3 2" xfId="557"/>
    <cellStyle name="Normal 3 3 2 2" xfId="664"/>
    <cellStyle name="Normal 3 3 2 3" xfId="846"/>
    <cellStyle name="Normal 3 3 3" xfId="847"/>
    <cellStyle name="Normal 3 4" xfId="433"/>
    <cellStyle name="Normal 3 4 2" xfId="614"/>
    <cellStyle name="Normal 3 4 3" xfId="848"/>
    <cellStyle name="Normal 3 5" xfId="463"/>
    <cellStyle name="Normal 3 5 2" xfId="644"/>
    <cellStyle name="Normal 3 5 3" xfId="849"/>
    <cellStyle name="Normal 3 6" xfId="593"/>
    <cellStyle name="Normal 3 6 2" xfId="850"/>
    <cellStyle name="Normal 3 7" xfId="683"/>
    <cellStyle name="Normal 3 8" xfId="896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3" xfId="365"/>
    <cellStyle name="Normal 5 4" xfId="467"/>
    <cellStyle name="Normal 5 4 2" xfId="647"/>
    <cellStyle name="Normal 5 4 3" xfId="853"/>
    <cellStyle name="Normal 5 5" xfId="854"/>
    <cellStyle name="Normal 6" xfId="366"/>
    <cellStyle name="Normal 6 2" xfId="469"/>
    <cellStyle name="Normal 6 2 2" xfId="649"/>
    <cellStyle name="Normal 6 2 3" xfId="856"/>
    <cellStyle name="Normal 6 3" xfId="608"/>
    <cellStyle name="Normal 6 3 2" xfId="857"/>
    <cellStyle name="Normal 6 4" xfId="855"/>
    <cellStyle name="Normal 7" xfId="367"/>
    <cellStyle name="Normal 8" xfId="432"/>
    <cellStyle name="Normal 8 2" xfId="470"/>
    <cellStyle name="Normal 8 2 2" xfId="650"/>
    <cellStyle name="Normal 8 2 3" xfId="859"/>
    <cellStyle name="Normal 8 3" xfId="613"/>
    <cellStyle name="Normal 8 3 2" xfId="860"/>
    <cellStyle name="Normal 8 4" xfId="858"/>
    <cellStyle name="Normal 9" xfId="435"/>
    <cellStyle name="Normal 9 2" xfId="616"/>
    <cellStyle name="Normal 9 2 2" xfId="861"/>
    <cellStyle name="Normal 9 3" xfId="685"/>
    <cellStyle name="Note" xfId="15" builtinId="10" customBuiltin="1"/>
    <cellStyle name="Note 10" xfId="368"/>
    <cellStyle name="Note 10 2" xfId="559"/>
    <cellStyle name="Note 10 3" xfId="862"/>
    <cellStyle name="Note 11" xfId="369"/>
    <cellStyle name="Note 11 2" xfId="609"/>
    <cellStyle name="Note 11 2 2" xfId="864"/>
    <cellStyle name="Note 11 3" xfId="863"/>
    <cellStyle name="Note 12" xfId="580"/>
    <cellStyle name="Note 12 2" xfId="865"/>
    <cellStyle name="Note 13" xfId="670"/>
    <cellStyle name="Note 2" xfId="370"/>
    <cellStyle name="Note 2 10" xfId="371"/>
    <cellStyle name="Note 2 10 2" xfId="560"/>
    <cellStyle name="Note 2 10 3" xfId="866"/>
    <cellStyle name="Note 2 10 4" xfId="922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3" xfId="390"/>
    <cellStyle name="Note 3 4" xfId="391"/>
    <cellStyle name="Note 3 4 2" xfId="561"/>
    <cellStyle name="Note 3 4 3" xfId="873"/>
    <cellStyle name="Note 3 5" xfId="440"/>
    <cellStyle name="Note 3 5 2" xfId="621"/>
    <cellStyle name="Note 3 5 3" xfId="874"/>
    <cellStyle name="Note 4" xfId="392"/>
    <cellStyle name="Note 4 2" xfId="39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3" xfId="612"/>
    <cellStyle name="Percent 2 3 2" xfId="881"/>
    <cellStyle name="Percent 2 4" xfId="879"/>
    <cellStyle name="Percent 3" xfId="431"/>
    <cellStyle name="Percent 3 2" xfId="434"/>
    <cellStyle name="Percent 3 2 2" xfId="615"/>
    <cellStyle name="Percent 3 2 3" xfId="883"/>
    <cellStyle name="Percent 3 3" xfId="465"/>
    <cellStyle name="Percent 3 3 2" xfId="646"/>
    <cellStyle name="Percent 3 3 3" xfId="884"/>
    <cellStyle name="Percent 3 4" xfId="594"/>
    <cellStyle name="Percent 3 4 2" xfId="885"/>
    <cellStyle name="Percent 3 5" xfId="882"/>
    <cellStyle name="Percent 4" xfId="570"/>
    <cellStyle name="Percent 4 2" xfId="665"/>
    <cellStyle name="Percent 4 2 2" xfId="887"/>
    <cellStyle name="Percent 4 3" xfId="886"/>
    <cellStyle name="Percent 5" xfId="666"/>
    <cellStyle name="Percent 6" xfId="888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4" sqref="A4:M4"/>
    </sheetView>
  </sheetViews>
  <sheetFormatPr defaultRowHeight="15" x14ac:dyDescent="0.25"/>
  <cols>
    <col min="2" max="2" width="24.7109375" customWidth="1"/>
  </cols>
  <sheetData>
    <row r="1" spans="1:14" ht="15" customHeight="1" x14ac:dyDescent="0.25">
      <c r="A1" s="63" t="s">
        <v>1203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ht="15" customHeight="1" x14ac:dyDescent="0.25">
      <c r="A2" s="66" t="s">
        <v>1205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s="14" customForma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x14ac:dyDescent="0.25">
      <c r="A4" s="65" t="s">
        <v>1206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4" ht="15" customHeight="1" x14ac:dyDescent="0.25">
      <c r="A5" s="56" t="s">
        <v>126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s="14" customFormat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4" x14ac:dyDescent="0.25">
      <c r="A7" s="57" t="s">
        <v>1201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4" s="18" customFormat="1" x14ac:dyDescent="0.25">
      <c r="A8" s="20"/>
      <c r="B8" s="21"/>
      <c r="C8" s="21"/>
      <c r="D8" s="21"/>
      <c r="E8" s="21"/>
      <c r="F8" s="21"/>
      <c r="G8" s="21"/>
      <c r="H8" s="21"/>
      <c r="I8" s="21"/>
      <c r="J8" s="22"/>
      <c r="K8" s="22"/>
      <c r="L8" s="22"/>
      <c r="M8" s="22"/>
      <c r="N8" s="23"/>
    </row>
    <row r="9" spans="1:14" ht="30.75" customHeight="1" x14ac:dyDescent="0.25">
      <c r="A9" s="60" t="s">
        <v>1202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</row>
    <row r="10" spans="1:14" x14ac:dyDescent="0.25">
      <c r="A10" s="5"/>
      <c r="B10" s="8" t="s">
        <v>108</v>
      </c>
      <c r="C10" s="8" t="s">
        <v>109</v>
      </c>
      <c r="D10" s="8" t="s">
        <v>110</v>
      </c>
      <c r="E10" s="8" t="s">
        <v>111</v>
      </c>
      <c r="F10" s="8" t="s">
        <v>112</v>
      </c>
      <c r="G10" s="8" t="s">
        <v>113</v>
      </c>
      <c r="H10" s="8" t="s">
        <v>114</v>
      </c>
      <c r="I10" s="8" t="s">
        <v>115</v>
      </c>
      <c r="J10" s="8" t="s">
        <v>116</v>
      </c>
      <c r="K10" s="8" t="s">
        <v>117</v>
      </c>
      <c r="L10" s="8" t="s">
        <v>118</v>
      </c>
      <c r="M10" s="8" t="s">
        <v>119</v>
      </c>
    </row>
    <row r="11" spans="1:14" x14ac:dyDescent="0.25">
      <c r="A11" s="5">
        <v>1</v>
      </c>
      <c r="B11" s="51" t="s">
        <v>120</v>
      </c>
      <c r="C11" s="51" t="s">
        <v>0</v>
      </c>
      <c r="D11" s="52" t="s">
        <v>1198</v>
      </c>
      <c r="E11" s="52"/>
      <c r="F11" s="52"/>
      <c r="G11" s="52"/>
      <c r="H11" s="52"/>
      <c r="I11" s="52"/>
      <c r="J11" s="52"/>
      <c r="K11" s="52"/>
      <c r="L11" s="52"/>
      <c r="M11" s="52"/>
    </row>
    <row r="12" spans="1:14" x14ac:dyDescent="0.25">
      <c r="A12" s="5">
        <v>2</v>
      </c>
      <c r="B12" s="51"/>
      <c r="C12" s="51"/>
      <c r="D12" s="2" t="s">
        <v>86</v>
      </c>
      <c r="E12" s="2" t="s">
        <v>87</v>
      </c>
      <c r="F12" s="2" t="s">
        <v>88</v>
      </c>
      <c r="G12" s="2" t="s">
        <v>89</v>
      </c>
      <c r="H12" s="2" t="s">
        <v>90</v>
      </c>
      <c r="I12" s="2" t="s">
        <v>91</v>
      </c>
      <c r="J12" s="2" t="s">
        <v>92</v>
      </c>
      <c r="K12" s="2" t="s">
        <v>93</v>
      </c>
      <c r="L12" s="2" t="s">
        <v>94</v>
      </c>
      <c r="M12" s="2" t="s">
        <v>95</v>
      </c>
    </row>
    <row r="13" spans="1:14" x14ac:dyDescent="0.25">
      <c r="A13" s="5">
        <v>3</v>
      </c>
      <c r="B13" s="1" t="str">
        <f>'Array Table'!B2</f>
        <v>Microbial DNA qPCR Assay</v>
      </c>
      <c r="C13" s="9" t="s">
        <v>121</v>
      </c>
      <c r="D13" s="6">
        <v>25.4</v>
      </c>
      <c r="E13" s="7"/>
      <c r="F13" s="6"/>
      <c r="G13" s="7"/>
      <c r="H13" s="6"/>
      <c r="I13" s="7"/>
      <c r="J13" s="6"/>
      <c r="K13" s="7"/>
      <c r="L13" s="6"/>
      <c r="M13" s="7"/>
    </row>
    <row r="14" spans="1:14" x14ac:dyDescent="0.25">
      <c r="A14" s="5">
        <v>4</v>
      </c>
      <c r="B14" s="1" t="str">
        <f>'Array Table'!B3</f>
        <v>Microbial DNA qPCR Assay</v>
      </c>
      <c r="C14" s="9" t="s">
        <v>122</v>
      </c>
      <c r="D14" s="6">
        <v>34.6</v>
      </c>
      <c r="E14" s="7"/>
      <c r="F14" s="6"/>
      <c r="G14" s="6"/>
      <c r="H14" s="7"/>
      <c r="I14" s="6"/>
      <c r="J14" s="6"/>
      <c r="K14" s="7"/>
      <c r="L14" s="6"/>
      <c r="M14" s="6"/>
    </row>
    <row r="15" spans="1:14" x14ac:dyDescent="0.25">
      <c r="A15" s="5" t="s">
        <v>123</v>
      </c>
      <c r="B15" s="1" t="s">
        <v>124</v>
      </c>
      <c r="C15" s="1" t="s">
        <v>124</v>
      </c>
      <c r="D15" s="6"/>
      <c r="E15" s="7"/>
      <c r="F15" s="6"/>
      <c r="G15" s="7"/>
      <c r="H15" s="6"/>
      <c r="I15" s="7"/>
      <c r="J15" s="6"/>
      <c r="K15" s="7"/>
      <c r="L15" s="6"/>
      <c r="M15" s="7"/>
    </row>
    <row r="16" spans="1:14" x14ac:dyDescent="0.25">
      <c r="A16" s="5">
        <v>98</v>
      </c>
      <c r="B16" s="11" t="s">
        <v>107</v>
      </c>
      <c r="C16" s="11" t="s">
        <v>106</v>
      </c>
      <c r="D16" s="10">
        <v>20.2</v>
      </c>
      <c r="E16" s="12"/>
      <c r="F16" s="10"/>
      <c r="G16" s="10"/>
      <c r="H16" s="12"/>
      <c r="I16" s="10"/>
      <c r="J16" s="10"/>
      <c r="K16" s="12"/>
      <c r="L16" s="10"/>
      <c r="M16" s="10"/>
    </row>
    <row r="17" spans="1:13" x14ac:dyDescent="0.25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/>
    </row>
    <row r="18" spans="1:13" ht="15" customHeight="1" x14ac:dyDescent="0.25">
      <c r="A18" s="56" t="s">
        <v>1204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s="14" customForma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</sheetData>
  <mergeCells count="11">
    <mergeCell ref="A7:M7"/>
    <mergeCell ref="A9:M9"/>
    <mergeCell ref="A1:M1"/>
    <mergeCell ref="A4:M4"/>
    <mergeCell ref="A5:M6"/>
    <mergeCell ref="A2:M3"/>
    <mergeCell ref="B11:B12"/>
    <mergeCell ref="C11:C12"/>
    <mergeCell ref="D11:M11"/>
    <mergeCell ref="A17:M17"/>
    <mergeCell ref="A18:M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selection activeCell="B1" sqref="B1"/>
    </sheetView>
  </sheetViews>
  <sheetFormatPr defaultRowHeight="15" x14ac:dyDescent="0.25"/>
  <cols>
    <col min="2" max="2" width="25" customWidth="1"/>
    <col min="3" max="3" width="29.140625" customWidth="1"/>
  </cols>
  <sheetData>
    <row r="1" spans="1:5" x14ac:dyDescent="0.25">
      <c r="A1" s="31" t="s">
        <v>0</v>
      </c>
      <c r="B1" s="32" t="s">
        <v>1199</v>
      </c>
      <c r="C1" s="33" t="s">
        <v>1169</v>
      </c>
    </row>
    <row r="2" spans="1:5" x14ac:dyDescent="0.25">
      <c r="A2" s="29" t="s">
        <v>1</v>
      </c>
      <c r="B2" s="37" t="str">
        <f>IF(Assays!A2="","",Assays!A2)</f>
        <v>Microbial DNA qPCR Assay</v>
      </c>
      <c r="C2" s="40" t="s">
        <v>1170</v>
      </c>
    </row>
    <row r="3" spans="1:5" x14ac:dyDescent="0.25">
      <c r="A3" s="29" t="s">
        <v>2</v>
      </c>
      <c r="B3" s="40" t="str">
        <f>IF(Assays!A3="","",Assays!A3)</f>
        <v>Microbial DNA qPCR Assay</v>
      </c>
      <c r="C3" s="40" t="s">
        <v>1196</v>
      </c>
    </row>
    <row r="4" spans="1:5" x14ac:dyDescent="0.25">
      <c r="A4" s="29" t="s">
        <v>3</v>
      </c>
      <c r="B4" s="40" t="str">
        <f>IF(Assays!A4="","",Assays!A4)</f>
        <v>PPC</v>
      </c>
      <c r="C4" s="40" t="s">
        <v>86</v>
      </c>
    </row>
    <row r="5" spans="1:5" x14ac:dyDescent="0.25">
      <c r="A5" s="29" t="s">
        <v>4</v>
      </c>
      <c r="B5" s="40" t="str">
        <f>IF(Assays!A5="","",Assays!A5)</f>
        <v>PPC</v>
      </c>
      <c r="C5" s="40" t="s">
        <v>1179</v>
      </c>
    </row>
    <row r="6" spans="1:5" x14ac:dyDescent="0.25">
      <c r="A6" s="29" t="s">
        <v>5</v>
      </c>
      <c r="B6" s="40" t="str">
        <f>IF(Assays!A6="","",Assays!A6)</f>
        <v>Microbial DNA qPCR Assay</v>
      </c>
      <c r="C6" s="40" t="s">
        <v>86</v>
      </c>
      <c r="E6" s="38"/>
    </row>
    <row r="7" spans="1:5" x14ac:dyDescent="0.25">
      <c r="A7" s="29" t="s">
        <v>6</v>
      </c>
      <c r="B7" s="40" t="str">
        <f>IF(Assays!A7="","",Assays!A7)</f>
        <v>Microbial DNA qPCR Assay</v>
      </c>
      <c r="C7" s="40" t="s">
        <v>1179</v>
      </c>
      <c r="E7" s="38"/>
    </row>
    <row r="8" spans="1:5" x14ac:dyDescent="0.25">
      <c r="A8" s="29" t="s">
        <v>7</v>
      </c>
      <c r="B8" s="40" t="str">
        <f>IF(Assays!A8="","",Assays!A8)</f>
        <v>Microbial DNA qPCR Assay</v>
      </c>
      <c r="C8" s="40" t="s">
        <v>1170</v>
      </c>
    </row>
    <row r="9" spans="1:5" x14ac:dyDescent="0.25">
      <c r="A9" s="29" t="s">
        <v>8</v>
      </c>
      <c r="B9" s="40" t="str">
        <f>IF(Assays!A9="","",Assays!A9)</f>
        <v>Microbial DNA qPCR Assay</v>
      </c>
      <c r="C9" s="40" t="s">
        <v>1196</v>
      </c>
    </row>
    <row r="10" spans="1:5" x14ac:dyDescent="0.25">
      <c r="A10" s="29" t="s">
        <v>9</v>
      </c>
      <c r="B10" s="40" t="str">
        <f>IF(Assays!A10="","",Assays!A10)</f>
        <v>PPC</v>
      </c>
      <c r="C10" s="40" t="s">
        <v>87</v>
      </c>
    </row>
    <row r="11" spans="1:5" x14ac:dyDescent="0.25">
      <c r="A11" s="29" t="s">
        <v>10</v>
      </c>
      <c r="B11" s="40" t="str">
        <f>IF(Assays!A11="","",Assays!A11)</f>
        <v>PPC</v>
      </c>
      <c r="C11" s="40" t="s">
        <v>1180</v>
      </c>
    </row>
    <row r="12" spans="1:5" x14ac:dyDescent="0.25">
      <c r="A12" s="30" t="s">
        <v>11</v>
      </c>
      <c r="B12" s="40" t="str">
        <f>IF(Assays!A12="","",Assays!A12)</f>
        <v>Microbial DNA qPCR Assay</v>
      </c>
      <c r="C12" s="40" t="s">
        <v>87</v>
      </c>
    </row>
    <row r="13" spans="1:5" x14ac:dyDescent="0.25">
      <c r="A13" s="30" t="s">
        <v>12</v>
      </c>
      <c r="B13" s="40" t="str">
        <f>IF(Assays!A13="","",Assays!A13)</f>
        <v>Microbial DNA qPCR Assay</v>
      </c>
      <c r="C13" s="40" t="s">
        <v>1180</v>
      </c>
    </row>
    <row r="14" spans="1:5" x14ac:dyDescent="0.25">
      <c r="A14" s="30" t="s">
        <v>13</v>
      </c>
      <c r="B14" s="40" t="str">
        <f>IF(Assays!A14="","",Assays!A14)</f>
        <v>Microbial DNA qPCR Assay</v>
      </c>
      <c r="C14" s="40" t="s">
        <v>1170</v>
      </c>
    </row>
    <row r="15" spans="1:5" x14ac:dyDescent="0.25">
      <c r="A15" s="30" t="s">
        <v>14</v>
      </c>
      <c r="B15" s="40" t="str">
        <f>IF(Assays!A15="","",Assays!A15)</f>
        <v>Microbial DNA qPCR Assay</v>
      </c>
      <c r="C15" s="40" t="s">
        <v>1196</v>
      </c>
    </row>
    <row r="16" spans="1:5" x14ac:dyDescent="0.25">
      <c r="A16" s="30" t="s">
        <v>15</v>
      </c>
      <c r="B16" s="40" t="str">
        <f>IF(Assays!A16="","",Assays!A16)</f>
        <v>PPC</v>
      </c>
      <c r="C16" s="40" t="s">
        <v>88</v>
      </c>
    </row>
    <row r="17" spans="1:3" x14ac:dyDescent="0.25">
      <c r="A17" s="30" t="s">
        <v>16</v>
      </c>
      <c r="B17" s="40" t="str">
        <f>IF(Assays!A17="","",Assays!A17)</f>
        <v>PPC</v>
      </c>
      <c r="C17" s="40" t="s">
        <v>1181</v>
      </c>
    </row>
    <row r="18" spans="1:3" x14ac:dyDescent="0.25">
      <c r="A18" s="30" t="s">
        <v>17</v>
      </c>
      <c r="B18" s="40" t="str">
        <f>IF(Assays!A18="","",Assays!A18)</f>
        <v>Microbial DNA qPCR Assay</v>
      </c>
      <c r="C18" s="40" t="s">
        <v>88</v>
      </c>
    </row>
    <row r="19" spans="1:3" x14ac:dyDescent="0.25">
      <c r="A19" s="30" t="s">
        <v>18</v>
      </c>
      <c r="B19" s="40" t="str">
        <f>IF(Assays!A19="","",Assays!A19)</f>
        <v>Microbial DNA qPCR Assay</v>
      </c>
      <c r="C19" s="40" t="s">
        <v>1181</v>
      </c>
    </row>
    <row r="20" spans="1:3" x14ac:dyDescent="0.25">
      <c r="A20" s="30" t="s">
        <v>19</v>
      </c>
      <c r="B20" s="40" t="str">
        <f>IF(Assays!A20="","",Assays!A20)</f>
        <v>Microbial DNA qPCR Assay</v>
      </c>
      <c r="C20" s="40" t="s">
        <v>1170</v>
      </c>
    </row>
    <row r="21" spans="1:3" x14ac:dyDescent="0.25">
      <c r="A21" s="30" t="s">
        <v>20</v>
      </c>
      <c r="B21" s="40" t="str">
        <f>IF(Assays!A21="","",Assays!A21)</f>
        <v>Microbial DNA qPCR Assay</v>
      </c>
      <c r="C21" s="40" t="s">
        <v>1196</v>
      </c>
    </row>
    <row r="22" spans="1:3" x14ac:dyDescent="0.25">
      <c r="A22" s="30" t="s">
        <v>21</v>
      </c>
      <c r="B22" s="40" t="str">
        <f>IF(Assays!A22="","",Assays!A22)</f>
        <v>PPC</v>
      </c>
      <c r="C22" s="40" t="s">
        <v>89</v>
      </c>
    </row>
    <row r="23" spans="1:3" x14ac:dyDescent="0.25">
      <c r="A23" s="30" t="s">
        <v>22</v>
      </c>
      <c r="B23" s="40" t="str">
        <f>IF(Assays!A23="","",Assays!A23)</f>
        <v>PPC</v>
      </c>
      <c r="C23" s="40" t="s">
        <v>1182</v>
      </c>
    </row>
    <row r="24" spans="1:3" x14ac:dyDescent="0.25">
      <c r="A24" s="30" t="s">
        <v>23</v>
      </c>
      <c r="B24" s="40" t="str">
        <f>IF(Assays!A24="","",Assays!A24)</f>
        <v>Microbial DNA qPCR Assay</v>
      </c>
      <c r="C24" s="40" t="s">
        <v>89</v>
      </c>
    </row>
    <row r="25" spans="1:3" x14ac:dyDescent="0.25">
      <c r="A25" s="30" t="s">
        <v>24</v>
      </c>
      <c r="B25" s="40" t="str">
        <f>IF(Assays!A25="","",Assays!A25)</f>
        <v>Microbial DNA qPCR Assay</v>
      </c>
      <c r="C25" s="40" t="s">
        <v>1182</v>
      </c>
    </row>
    <row r="26" spans="1:3" x14ac:dyDescent="0.25">
      <c r="A26" s="30" t="s">
        <v>25</v>
      </c>
      <c r="B26" s="40" t="str">
        <f>IF(Assays!A26="","",Assays!A26)</f>
        <v>Microbial DNA qPCR Assay</v>
      </c>
      <c r="C26" s="40" t="s">
        <v>1170</v>
      </c>
    </row>
    <row r="27" spans="1:3" x14ac:dyDescent="0.25">
      <c r="A27" s="30" t="s">
        <v>26</v>
      </c>
      <c r="B27" s="40" t="str">
        <f>IF(Assays!A27="","",Assays!A27)</f>
        <v>Microbial DNA qPCR Assay</v>
      </c>
      <c r="C27" s="40" t="s">
        <v>1196</v>
      </c>
    </row>
    <row r="28" spans="1:3" x14ac:dyDescent="0.25">
      <c r="A28" s="30" t="s">
        <v>27</v>
      </c>
      <c r="B28" s="40" t="str">
        <f>IF(Assays!A28="","",Assays!A28)</f>
        <v>PPC</v>
      </c>
      <c r="C28" s="40" t="s">
        <v>90</v>
      </c>
    </row>
    <row r="29" spans="1:3" x14ac:dyDescent="0.25">
      <c r="A29" s="30" t="s">
        <v>28</v>
      </c>
      <c r="B29" s="40" t="str">
        <f>IF(Assays!A29="","",Assays!A29)</f>
        <v>PPC</v>
      </c>
      <c r="C29" s="40" t="s">
        <v>1183</v>
      </c>
    </row>
    <row r="30" spans="1:3" x14ac:dyDescent="0.25">
      <c r="A30" s="30" t="s">
        <v>29</v>
      </c>
      <c r="B30" s="40" t="str">
        <f>IF(Assays!A30="","",Assays!A30)</f>
        <v>Microbial DNA qPCR Assay</v>
      </c>
      <c r="C30" s="40" t="s">
        <v>90</v>
      </c>
    </row>
    <row r="31" spans="1:3" x14ac:dyDescent="0.25">
      <c r="A31" s="30" t="s">
        <v>30</v>
      </c>
      <c r="B31" s="40" t="str">
        <f>IF(Assays!A31="","",Assays!A31)</f>
        <v>Microbial DNA qPCR Assay</v>
      </c>
      <c r="C31" s="40" t="s">
        <v>1183</v>
      </c>
    </row>
    <row r="32" spans="1:3" x14ac:dyDescent="0.25">
      <c r="A32" s="30" t="s">
        <v>31</v>
      </c>
      <c r="B32" s="40" t="str">
        <f>IF(Assays!A32="","",Assays!A32)</f>
        <v>Microbial DNA qPCR Assay</v>
      </c>
      <c r="C32" s="40" t="s">
        <v>1170</v>
      </c>
    </row>
    <row r="33" spans="1:3" x14ac:dyDescent="0.25">
      <c r="A33" s="30" t="s">
        <v>32</v>
      </c>
      <c r="B33" s="40" t="str">
        <f>IF(Assays!A33="","",Assays!A33)</f>
        <v>Microbial DNA qPCR Assay</v>
      </c>
      <c r="C33" s="40" t="s">
        <v>1196</v>
      </c>
    </row>
    <row r="34" spans="1:3" x14ac:dyDescent="0.25">
      <c r="A34" s="30" t="s">
        <v>33</v>
      </c>
      <c r="B34" s="40" t="str">
        <f>IF(Assays!A34="","",Assays!A34)</f>
        <v>PPC</v>
      </c>
      <c r="C34" s="40" t="s">
        <v>91</v>
      </c>
    </row>
    <row r="35" spans="1:3" x14ac:dyDescent="0.25">
      <c r="A35" s="30" t="s">
        <v>34</v>
      </c>
      <c r="B35" s="40" t="str">
        <f>IF(Assays!A35="","",Assays!A35)</f>
        <v>PPC</v>
      </c>
      <c r="C35" s="40" t="s">
        <v>1184</v>
      </c>
    </row>
    <row r="36" spans="1:3" x14ac:dyDescent="0.25">
      <c r="A36" s="30" t="s">
        <v>35</v>
      </c>
      <c r="B36" s="40" t="str">
        <f>IF(Assays!A36="","",Assays!A36)</f>
        <v>Microbial DNA qPCR Assay</v>
      </c>
      <c r="C36" s="40" t="s">
        <v>91</v>
      </c>
    </row>
    <row r="37" spans="1:3" x14ac:dyDescent="0.25">
      <c r="A37" s="30" t="s">
        <v>36</v>
      </c>
      <c r="B37" s="40" t="str">
        <f>IF(Assays!A37="","",Assays!A37)</f>
        <v>Microbial DNA qPCR Assay</v>
      </c>
      <c r="C37" s="40" t="s">
        <v>1184</v>
      </c>
    </row>
    <row r="38" spans="1:3" x14ac:dyDescent="0.25">
      <c r="A38" s="29" t="s">
        <v>96</v>
      </c>
      <c r="B38" s="40" t="str">
        <f>IF(Assays!A38="","",Assays!A38)</f>
        <v>Microbial DNA qPCR Assay</v>
      </c>
      <c r="C38" s="40" t="s">
        <v>1170</v>
      </c>
    </row>
    <row r="39" spans="1:3" x14ac:dyDescent="0.25">
      <c r="A39" s="29" t="s">
        <v>37</v>
      </c>
      <c r="B39" s="40" t="str">
        <f>IF(Assays!A39="","",Assays!A39)</f>
        <v>Microbial DNA qPCR Assay</v>
      </c>
      <c r="C39" s="40" t="s">
        <v>1196</v>
      </c>
    </row>
    <row r="40" spans="1:3" x14ac:dyDescent="0.25">
      <c r="A40" s="29" t="s">
        <v>38</v>
      </c>
      <c r="B40" s="40" t="str">
        <f>IF(Assays!A40="","",Assays!A40)</f>
        <v>PPC</v>
      </c>
      <c r="C40" s="40" t="s">
        <v>92</v>
      </c>
    </row>
    <row r="41" spans="1:3" x14ac:dyDescent="0.25">
      <c r="A41" s="29" t="s">
        <v>39</v>
      </c>
      <c r="B41" s="40" t="str">
        <f>IF(Assays!A41="","",Assays!A41)</f>
        <v>PPC</v>
      </c>
      <c r="C41" s="40" t="s">
        <v>1185</v>
      </c>
    </row>
    <row r="42" spans="1:3" x14ac:dyDescent="0.25">
      <c r="A42" s="29" t="s">
        <v>40</v>
      </c>
      <c r="B42" s="40" t="str">
        <f>IF(Assays!A42="","",Assays!A42)</f>
        <v>Microbial DNA qPCR Assay</v>
      </c>
      <c r="C42" s="40" t="s">
        <v>92</v>
      </c>
    </row>
    <row r="43" spans="1:3" x14ac:dyDescent="0.25">
      <c r="A43" s="29" t="s">
        <v>41</v>
      </c>
      <c r="B43" s="40" t="str">
        <f>IF(Assays!A43="","",Assays!A43)</f>
        <v>Microbial DNA qPCR Assay</v>
      </c>
      <c r="C43" s="40" t="s">
        <v>1185</v>
      </c>
    </row>
    <row r="44" spans="1:3" x14ac:dyDescent="0.25">
      <c r="A44" s="29" t="s">
        <v>42</v>
      </c>
      <c r="B44" s="40" t="str">
        <f>IF(Assays!A44="","",Assays!A44)</f>
        <v>Microbial DNA qPCR Assay</v>
      </c>
      <c r="C44" s="40" t="s">
        <v>1170</v>
      </c>
    </row>
    <row r="45" spans="1:3" x14ac:dyDescent="0.25">
      <c r="A45" s="29" t="s">
        <v>43</v>
      </c>
      <c r="B45" s="40" t="str">
        <f>IF(Assays!A45="","",Assays!A45)</f>
        <v>Microbial DNA qPCR Assay</v>
      </c>
      <c r="C45" s="40" t="s">
        <v>1196</v>
      </c>
    </row>
    <row r="46" spans="1:3" x14ac:dyDescent="0.25">
      <c r="A46" s="29" t="s">
        <v>44</v>
      </c>
      <c r="B46" s="40" t="str">
        <f>IF(Assays!A46="","",Assays!A46)</f>
        <v>PPC</v>
      </c>
      <c r="C46" s="40" t="s">
        <v>93</v>
      </c>
    </row>
    <row r="47" spans="1:3" x14ac:dyDescent="0.25">
      <c r="A47" s="29" t="s">
        <v>45</v>
      </c>
      <c r="B47" s="40" t="str">
        <f>IF(Assays!A47="","",Assays!A47)</f>
        <v>PPC</v>
      </c>
      <c r="C47" s="40" t="s">
        <v>1186</v>
      </c>
    </row>
    <row r="48" spans="1:3" x14ac:dyDescent="0.25">
      <c r="A48" s="29" t="s">
        <v>46</v>
      </c>
      <c r="B48" s="40" t="str">
        <f>IF(Assays!A48="","",Assays!A48)</f>
        <v>Microbial DNA qPCR Assay</v>
      </c>
      <c r="C48" s="40" t="s">
        <v>93</v>
      </c>
    </row>
    <row r="49" spans="1:3" x14ac:dyDescent="0.25">
      <c r="A49" s="29" t="s">
        <v>47</v>
      </c>
      <c r="B49" s="40" t="str">
        <f>IF(Assays!A49="","",Assays!A49)</f>
        <v>Microbial DNA qPCR Assay</v>
      </c>
      <c r="C49" s="40" t="s">
        <v>1186</v>
      </c>
    </row>
    <row r="50" spans="1:3" x14ac:dyDescent="0.25">
      <c r="A50" s="29" t="s">
        <v>48</v>
      </c>
      <c r="B50" s="40" t="str">
        <f>IF(Assays!A50="","",Assays!A50)</f>
        <v>Microbial DNA qPCR Assay</v>
      </c>
      <c r="C50" s="40" t="s">
        <v>1170</v>
      </c>
    </row>
    <row r="51" spans="1:3" x14ac:dyDescent="0.25">
      <c r="A51" s="29" t="s">
        <v>49</v>
      </c>
      <c r="B51" s="40" t="str">
        <f>IF(Assays!A51="","",Assays!A51)</f>
        <v>Microbial DNA qPCR Assay</v>
      </c>
      <c r="C51" s="40" t="s">
        <v>1196</v>
      </c>
    </row>
    <row r="52" spans="1:3" x14ac:dyDescent="0.25">
      <c r="A52" s="29" t="s">
        <v>50</v>
      </c>
      <c r="B52" s="40" t="str">
        <f>IF(Assays!A52="","",Assays!A52)</f>
        <v>PPC</v>
      </c>
      <c r="C52" s="40" t="s">
        <v>94</v>
      </c>
    </row>
    <row r="53" spans="1:3" x14ac:dyDescent="0.25">
      <c r="A53" s="29" t="s">
        <v>51</v>
      </c>
      <c r="B53" s="40" t="str">
        <f>IF(Assays!A53="","",Assays!A53)</f>
        <v>PPC</v>
      </c>
      <c r="C53" s="40" t="s">
        <v>1187</v>
      </c>
    </row>
    <row r="54" spans="1:3" x14ac:dyDescent="0.25">
      <c r="A54" s="29" t="s">
        <v>52</v>
      </c>
      <c r="B54" s="40" t="str">
        <f>IF(Assays!A54="","",Assays!A54)</f>
        <v>Microbial DNA qPCR Assay</v>
      </c>
      <c r="C54" s="40" t="s">
        <v>94</v>
      </c>
    </row>
    <row r="55" spans="1:3" x14ac:dyDescent="0.25">
      <c r="A55" s="29" t="s">
        <v>53</v>
      </c>
      <c r="B55" s="40" t="str">
        <f>IF(Assays!A55="","",Assays!A55)</f>
        <v>Microbial DNA qPCR Assay</v>
      </c>
      <c r="C55" s="40" t="s">
        <v>1187</v>
      </c>
    </row>
    <row r="56" spans="1:3" x14ac:dyDescent="0.25">
      <c r="A56" s="29" t="s">
        <v>54</v>
      </c>
      <c r="B56" s="40" t="str">
        <f>IF(Assays!A56="","",Assays!A56)</f>
        <v>Microbial DNA qPCR Assay</v>
      </c>
      <c r="C56" s="40" t="s">
        <v>1170</v>
      </c>
    </row>
    <row r="57" spans="1:3" x14ac:dyDescent="0.25">
      <c r="A57" s="29" t="s">
        <v>55</v>
      </c>
      <c r="B57" s="40" t="str">
        <f>IF(Assays!A57="","",Assays!A57)</f>
        <v>Microbial DNA qPCR Assay</v>
      </c>
      <c r="C57" s="40" t="s">
        <v>1196</v>
      </c>
    </row>
    <row r="58" spans="1:3" x14ac:dyDescent="0.25">
      <c r="A58" s="29" t="s">
        <v>56</v>
      </c>
      <c r="B58" s="40" t="str">
        <f>IF(Assays!A58="","",Assays!A58)</f>
        <v>PPC</v>
      </c>
      <c r="C58" s="40" t="s">
        <v>95</v>
      </c>
    </row>
    <row r="59" spans="1:3" x14ac:dyDescent="0.25">
      <c r="A59" s="29" t="s">
        <v>57</v>
      </c>
      <c r="B59" s="40" t="str">
        <f>IF(Assays!A59="","",Assays!A59)</f>
        <v>PPC</v>
      </c>
      <c r="C59" s="40" t="s">
        <v>1188</v>
      </c>
    </row>
    <row r="60" spans="1:3" x14ac:dyDescent="0.25">
      <c r="A60" s="29" t="s">
        <v>58</v>
      </c>
      <c r="B60" s="40" t="str">
        <f>IF(Assays!A60="","",Assays!A60)</f>
        <v>Microbial DNA qPCR Assay</v>
      </c>
      <c r="C60" s="40" t="s">
        <v>95</v>
      </c>
    </row>
    <row r="61" spans="1:3" x14ac:dyDescent="0.25">
      <c r="A61" s="29" t="s">
        <v>59</v>
      </c>
      <c r="B61" s="40" t="str">
        <f>IF(Assays!A61="","",Assays!A61)</f>
        <v>Microbial DNA qPCR Assay</v>
      </c>
      <c r="C61" s="40" t="s">
        <v>1188</v>
      </c>
    </row>
    <row r="62" spans="1:3" x14ac:dyDescent="0.25">
      <c r="A62" s="29" t="s">
        <v>60</v>
      </c>
      <c r="B62" s="40" t="str">
        <f>IF(Assays!A62="","",Assays!A62)</f>
        <v>Microbial DNA qPCR Assay</v>
      </c>
      <c r="C62" s="40" t="s">
        <v>1170</v>
      </c>
    </row>
    <row r="63" spans="1:3" x14ac:dyDescent="0.25">
      <c r="A63" s="29" t="s">
        <v>61</v>
      </c>
      <c r="B63" s="40" t="str">
        <f>IF(Assays!A63="","",Assays!A63)</f>
        <v>Microbial DNA qPCR Assay</v>
      </c>
      <c r="C63" s="40" t="s">
        <v>1196</v>
      </c>
    </row>
    <row r="64" spans="1:3" x14ac:dyDescent="0.25">
      <c r="A64" s="29" t="s">
        <v>62</v>
      </c>
      <c r="B64" s="40" t="str">
        <f>IF(Assays!A64="","",Assays!A64)</f>
        <v>PPC</v>
      </c>
      <c r="C64" s="40" t="s">
        <v>1173</v>
      </c>
    </row>
    <row r="65" spans="1:3" x14ac:dyDescent="0.25">
      <c r="A65" s="29" t="s">
        <v>63</v>
      </c>
      <c r="B65" s="40" t="str">
        <f>IF(Assays!A65="","",Assays!A65)</f>
        <v>PPC</v>
      </c>
      <c r="C65" s="40" t="s">
        <v>1189</v>
      </c>
    </row>
    <row r="66" spans="1:3" x14ac:dyDescent="0.25">
      <c r="A66" s="29" t="s">
        <v>64</v>
      </c>
      <c r="B66" s="40" t="str">
        <f>IF(Assays!A66="","",Assays!A66)</f>
        <v>Microbial DNA qPCR Assay</v>
      </c>
      <c r="C66" s="40" t="s">
        <v>1173</v>
      </c>
    </row>
    <row r="67" spans="1:3" x14ac:dyDescent="0.25">
      <c r="A67" s="29" t="s">
        <v>65</v>
      </c>
      <c r="B67" s="40" t="str">
        <f>IF(Assays!A67="","",Assays!A67)</f>
        <v>Microbial DNA qPCR Assay</v>
      </c>
      <c r="C67" s="40" t="s">
        <v>1189</v>
      </c>
    </row>
    <row r="68" spans="1:3" x14ac:dyDescent="0.25">
      <c r="A68" s="29" t="s">
        <v>66</v>
      </c>
      <c r="B68" s="40" t="str">
        <f>IF(Assays!A68="","",Assays!A68)</f>
        <v>Microbial DNA qPCR Assay</v>
      </c>
      <c r="C68" s="40" t="s">
        <v>1170</v>
      </c>
    </row>
    <row r="69" spans="1:3" x14ac:dyDescent="0.25">
      <c r="A69" s="29" t="s">
        <v>67</v>
      </c>
      <c r="B69" s="40" t="str">
        <f>IF(Assays!A69="","",Assays!A69)</f>
        <v>Microbial DNA qPCR Assay</v>
      </c>
      <c r="C69" s="40" t="s">
        <v>1196</v>
      </c>
    </row>
    <row r="70" spans="1:3" x14ac:dyDescent="0.25">
      <c r="A70" s="29" t="s">
        <v>68</v>
      </c>
      <c r="B70" s="40" t="str">
        <f>IF(Assays!A70="","",Assays!A70)</f>
        <v>PPC</v>
      </c>
      <c r="C70" s="40" t="s">
        <v>1174</v>
      </c>
    </row>
    <row r="71" spans="1:3" x14ac:dyDescent="0.25">
      <c r="A71" s="29" t="s">
        <v>69</v>
      </c>
      <c r="B71" s="40" t="str">
        <f>IF(Assays!A71="","",Assays!A71)</f>
        <v>PPC</v>
      </c>
      <c r="C71" s="40" t="s">
        <v>1190</v>
      </c>
    </row>
    <row r="72" spans="1:3" x14ac:dyDescent="0.25">
      <c r="A72" s="29" t="s">
        <v>70</v>
      </c>
      <c r="B72" s="40" t="str">
        <f>IF(Assays!A72="","",Assays!A72)</f>
        <v>Microbial DNA qPCR Assay</v>
      </c>
      <c r="C72" s="40" t="s">
        <v>1174</v>
      </c>
    </row>
    <row r="73" spans="1:3" x14ac:dyDescent="0.25">
      <c r="A73" s="29" t="s">
        <v>71</v>
      </c>
      <c r="B73" s="40" t="str">
        <f>IF(Assays!A73="","",Assays!A73)</f>
        <v>Microbial DNA qPCR Assay</v>
      </c>
      <c r="C73" s="40" t="s">
        <v>1190</v>
      </c>
    </row>
    <row r="74" spans="1:3" x14ac:dyDescent="0.25">
      <c r="A74" s="30" t="s">
        <v>72</v>
      </c>
      <c r="B74" s="40" t="str">
        <f>IF(Assays!A74="","",Assays!A74)</f>
        <v>Microbial DNA qPCR Assay</v>
      </c>
      <c r="C74" s="40" t="s">
        <v>1170</v>
      </c>
    </row>
    <row r="75" spans="1:3" x14ac:dyDescent="0.25">
      <c r="A75" s="30" t="s">
        <v>73</v>
      </c>
      <c r="B75" s="40" t="str">
        <f>IF(Assays!A75="","",Assays!A75)</f>
        <v>Microbial DNA qPCR Assay</v>
      </c>
      <c r="C75" s="40" t="s">
        <v>1196</v>
      </c>
    </row>
    <row r="76" spans="1:3" x14ac:dyDescent="0.25">
      <c r="A76" s="30" t="s">
        <v>74</v>
      </c>
      <c r="B76" s="40" t="str">
        <f>IF(Assays!A76="","",Assays!A76)</f>
        <v>PPC</v>
      </c>
      <c r="C76" s="40" t="s">
        <v>1175</v>
      </c>
    </row>
    <row r="77" spans="1:3" x14ac:dyDescent="0.25">
      <c r="A77" s="30" t="s">
        <v>75</v>
      </c>
      <c r="B77" s="40" t="str">
        <f>IF(Assays!A77="","",Assays!A77)</f>
        <v>PPC</v>
      </c>
      <c r="C77" s="40" t="s">
        <v>1191</v>
      </c>
    </row>
    <row r="78" spans="1:3" x14ac:dyDescent="0.25">
      <c r="A78" s="30" t="s">
        <v>76</v>
      </c>
      <c r="B78" s="40" t="str">
        <f>IF(Assays!A78="","",Assays!A78)</f>
        <v>Microbial DNA qPCR Assay</v>
      </c>
      <c r="C78" s="40" t="s">
        <v>1175</v>
      </c>
    </row>
    <row r="79" spans="1:3" x14ac:dyDescent="0.25">
      <c r="A79" s="30" t="s">
        <v>77</v>
      </c>
      <c r="B79" s="40" t="str">
        <f>IF(Assays!A79="","",Assays!A79)</f>
        <v>Microbial DNA qPCR Assay</v>
      </c>
      <c r="C79" s="40" t="s">
        <v>1191</v>
      </c>
    </row>
    <row r="80" spans="1:3" x14ac:dyDescent="0.25">
      <c r="A80" s="30" t="s">
        <v>78</v>
      </c>
      <c r="B80" s="40" t="str">
        <f>IF(Assays!A80="","",Assays!A80)</f>
        <v>Microbial DNA qPCR Assay</v>
      </c>
      <c r="C80" s="40" t="s">
        <v>1170</v>
      </c>
    </row>
    <row r="81" spans="1:3" x14ac:dyDescent="0.25">
      <c r="A81" s="30" t="s">
        <v>79</v>
      </c>
      <c r="B81" s="40" t="str">
        <f>IF(Assays!A81="","",Assays!A81)</f>
        <v>Microbial DNA qPCR Assay</v>
      </c>
      <c r="C81" s="40" t="s">
        <v>1196</v>
      </c>
    </row>
    <row r="82" spans="1:3" x14ac:dyDescent="0.25">
      <c r="A82" s="30" t="s">
        <v>80</v>
      </c>
      <c r="B82" s="40" t="str">
        <f>IF(Assays!A82="","",Assays!A82)</f>
        <v>PPC</v>
      </c>
      <c r="C82" s="40" t="s">
        <v>1176</v>
      </c>
    </row>
    <row r="83" spans="1:3" x14ac:dyDescent="0.25">
      <c r="A83" s="30" t="s">
        <v>81</v>
      </c>
      <c r="B83" s="40" t="str">
        <f>IF(Assays!A83="","",Assays!A83)</f>
        <v>PPC</v>
      </c>
      <c r="C83" s="40" t="s">
        <v>1192</v>
      </c>
    </row>
    <row r="84" spans="1:3" x14ac:dyDescent="0.25">
      <c r="A84" s="30" t="s">
        <v>82</v>
      </c>
      <c r="B84" s="40" t="str">
        <f>IF(Assays!A84="","",Assays!A84)</f>
        <v>Microbial DNA qPCR Assay</v>
      </c>
      <c r="C84" s="40" t="s">
        <v>1176</v>
      </c>
    </row>
    <row r="85" spans="1:3" x14ac:dyDescent="0.25">
      <c r="A85" s="30" t="s">
        <v>83</v>
      </c>
      <c r="B85" s="40" t="str">
        <f>IF(Assays!A85="","",Assays!A85)</f>
        <v>Microbial DNA qPCR Assay</v>
      </c>
      <c r="C85" s="40" t="s">
        <v>1192</v>
      </c>
    </row>
    <row r="86" spans="1:3" x14ac:dyDescent="0.25">
      <c r="A86" s="34" t="s">
        <v>84</v>
      </c>
      <c r="B86" s="40" t="str">
        <f>IF(Assays!A86="","",Assays!A86)</f>
        <v>Microbial DNA qPCR Assay</v>
      </c>
      <c r="C86" s="40" t="s">
        <v>1170</v>
      </c>
    </row>
    <row r="87" spans="1:3" x14ac:dyDescent="0.25">
      <c r="A87" s="34" t="s">
        <v>85</v>
      </c>
      <c r="B87" s="40" t="str">
        <f>IF(Assays!A87="","",Assays!A87)</f>
        <v>Microbial DNA qPCR Assay</v>
      </c>
      <c r="C87" s="40" t="s">
        <v>1196</v>
      </c>
    </row>
    <row r="88" spans="1:3" x14ac:dyDescent="0.25">
      <c r="A88" s="34" t="s">
        <v>97</v>
      </c>
      <c r="B88" s="40" t="str">
        <f>IF(Assays!A88="","",Assays!A88)</f>
        <v>PPC</v>
      </c>
      <c r="C88" s="40" t="s">
        <v>1177</v>
      </c>
    </row>
    <row r="89" spans="1:3" x14ac:dyDescent="0.25">
      <c r="A89" s="34" t="s">
        <v>98</v>
      </c>
      <c r="B89" s="40" t="str">
        <f>IF(Assays!A89="","",Assays!A89)</f>
        <v>PPC</v>
      </c>
      <c r="C89" s="40" t="s">
        <v>1193</v>
      </c>
    </row>
    <row r="90" spans="1:3" x14ac:dyDescent="0.25">
      <c r="A90" s="34" t="s">
        <v>99</v>
      </c>
      <c r="B90" s="40" t="str">
        <f>IF(Assays!A90="","",Assays!A90)</f>
        <v>Microbial DNA qPCR Assay</v>
      </c>
      <c r="C90" s="40" t="s">
        <v>1177</v>
      </c>
    </row>
    <row r="91" spans="1:3" x14ac:dyDescent="0.25">
      <c r="A91" s="34" t="s">
        <v>100</v>
      </c>
      <c r="B91" s="40" t="str">
        <f>IF(Assays!A91="","",Assays!A91)</f>
        <v>Microbial DNA qPCR Assay</v>
      </c>
      <c r="C91" s="40" t="s">
        <v>1193</v>
      </c>
    </row>
    <row r="92" spans="1:3" x14ac:dyDescent="0.25">
      <c r="A92" s="34" t="s">
        <v>101</v>
      </c>
      <c r="B92" s="40" t="str">
        <f>IF(Assays!A92="","",Assays!A92)</f>
        <v>Microbial DNA qPCR Assay</v>
      </c>
      <c r="C92" s="40" t="s">
        <v>1170</v>
      </c>
    </row>
    <row r="93" spans="1:3" x14ac:dyDescent="0.25">
      <c r="A93" s="34" t="s">
        <v>102</v>
      </c>
      <c r="B93" s="40" t="str">
        <f>IF(Assays!A93="","",Assays!A93)</f>
        <v>Microbial DNA qPCR Assay</v>
      </c>
      <c r="C93" s="40" t="s">
        <v>1196</v>
      </c>
    </row>
    <row r="94" spans="1:3" x14ac:dyDescent="0.25">
      <c r="A94" s="34" t="s">
        <v>103</v>
      </c>
      <c r="B94" s="40" t="str">
        <f>IF(Assays!A94="","",Assays!A94)</f>
        <v>PPC</v>
      </c>
      <c r="C94" s="40" t="s">
        <v>1178</v>
      </c>
    </row>
    <row r="95" spans="1:3" x14ac:dyDescent="0.25">
      <c r="A95" s="34" t="s">
        <v>104</v>
      </c>
      <c r="B95" s="40" t="str">
        <f>IF(Assays!A95="","",Assays!A95)</f>
        <v>PPC</v>
      </c>
      <c r="C95" s="40" t="s">
        <v>1194</v>
      </c>
    </row>
    <row r="96" spans="1:3" x14ac:dyDescent="0.25">
      <c r="A96" s="34" t="s">
        <v>105</v>
      </c>
      <c r="B96" s="40" t="str">
        <f>IF(Assays!A96="","",Assays!A96)</f>
        <v>Microbial DNA qPCR Assay</v>
      </c>
      <c r="C96" s="40" t="s">
        <v>1178</v>
      </c>
    </row>
    <row r="97" spans="1:3" x14ac:dyDescent="0.25">
      <c r="A97" s="34" t="s">
        <v>106</v>
      </c>
      <c r="B97" s="40" t="str">
        <f>IF(Assays!A97="","",Assays!A97)</f>
        <v>Microbial DNA qPCR Assay</v>
      </c>
      <c r="C97" s="40" t="s">
        <v>1194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B1" sqref="B1"/>
    </sheetView>
  </sheetViews>
  <sheetFormatPr defaultRowHeight="15" x14ac:dyDescent="0.25"/>
  <cols>
    <col min="2" max="2" width="29" customWidth="1"/>
    <col min="3" max="3" width="29" style="38" customWidth="1"/>
    <col min="4" max="4" width="29" customWidth="1"/>
  </cols>
  <sheetData>
    <row r="1" spans="1:4" x14ac:dyDescent="0.25">
      <c r="A1" s="15" t="s">
        <v>0</v>
      </c>
      <c r="B1" s="32" t="s">
        <v>1199</v>
      </c>
      <c r="C1" s="41" t="s">
        <v>1169</v>
      </c>
      <c r="D1" s="16" t="s">
        <v>1171</v>
      </c>
    </row>
    <row r="2" spans="1:4" x14ac:dyDescent="0.25">
      <c r="A2" s="4" t="s">
        <v>1</v>
      </c>
      <c r="B2" s="13" t="str">
        <f>'Array Table'!B2</f>
        <v>Microbial DNA qPCR Assay</v>
      </c>
      <c r="C2" s="40" t="str">
        <f>'Array Table'!C2</f>
        <v>NTC</v>
      </c>
      <c r="D2" s="27">
        <v>40</v>
      </c>
    </row>
    <row r="3" spans="1:4" x14ac:dyDescent="0.25">
      <c r="A3" s="4" t="s">
        <v>2</v>
      </c>
      <c r="B3" s="40" t="str">
        <f>'Array Table'!B3</f>
        <v>Microbial DNA qPCR Assay</v>
      </c>
      <c r="C3" s="40" t="str">
        <f>'Array Table'!C3</f>
        <v>Microbial DNA Positive Control</v>
      </c>
      <c r="D3" s="27">
        <v>33</v>
      </c>
    </row>
    <row r="4" spans="1:4" x14ac:dyDescent="0.25">
      <c r="A4" s="4" t="s">
        <v>3</v>
      </c>
      <c r="B4" s="40" t="str">
        <f>'Array Table'!B4</f>
        <v>PPC</v>
      </c>
      <c r="C4" s="40" t="str">
        <f>'Array Table'!C4</f>
        <v>Sample 1</v>
      </c>
      <c r="D4" s="27">
        <v>22</v>
      </c>
    </row>
    <row r="5" spans="1:4" x14ac:dyDescent="0.25">
      <c r="A5" s="4" t="s">
        <v>4</v>
      </c>
      <c r="B5" s="40" t="str">
        <f>'Array Table'!B5</f>
        <v>PPC</v>
      </c>
      <c r="C5" s="40" t="str">
        <f>'Array Table'!C5</f>
        <v>10X Sample 1 input</v>
      </c>
      <c r="D5" s="27">
        <v>22</v>
      </c>
    </row>
    <row r="6" spans="1:4" x14ac:dyDescent="0.25">
      <c r="A6" s="4" t="s">
        <v>5</v>
      </c>
      <c r="B6" s="40" t="str">
        <f>'Array Table'!B6</f>
        <v>Microbial DNA qPCR Assay</v>
      </c>
      <c r="C6" s="40" t="str">
        <f>'Array Table'!C6</f>
        <v>Sample 1</v>
      </c>
      <c r="D6" s="27">
        <v>35</v>
      </c>
    </row>
    <row r="7" spans="1:4" x14ac:dyDescent="0.25">
      <c r="A7" s="4" t="s">
        <v>6</v>
      </c>
      <c r="B7" s="40" t="str">
        <f>'Array Table'!B7</f>
        <v>Microbial DNA qPCR Assay</v>
      </c>
      <c r="C7" s="40" t="str">
        <f>'Array Table'!C7</f>
        <v>10X Sample 1 input</v>
      </c>
      <c r="D7" s="27">
        <v>32</v>
      </c>
    </row>
    <row r="8" spans="1:4" x14ac:dyDescent="0.25">
      <c r="A8" s="4" t="s">
        <v>7</v>
      </c>
      <c r="B8" s="40" t="str">
        <f>'Array Table'!B8</f>
        <v>Microbial DNA qPCR Assay</v>
      </c>
      <c r="C8" s="40" t="str">
        <f>'Array Table'!C8</f>
        <v>NTC</v>
      </c>
      <c r="D8" s="27">
        <v>40</v>
      </c>
    </row>
    <row r="9" spans="1:4" x14ac:dyDescent="0.25">
      <c r="A9" s="4" t="s">
        <v>8</v>
      </c>
      <c r="B9" s="40" t="str">
        <f>'Array Table'!B9</f>
        <v>Microbial DNA qPCR Assay</v>
      </c>
      <c r="C9" s="40" t="str">
        <f>'Array Table'!C9</f>
        <v>Microbial DNA Positive Control</v>
      </c>
      <c r="D9" s="27">
        <v>33</v>
      </c>
    </row>
    <row r="10" spans="1:4" x14ac:dyDescent="0.25">
      <c r="A10" s="4" t="s">
        <v>9</v>
      </c>
      <c r="B10" s="40" t="str">
        <f>'Array Table'!B10</f>
        <v>PPC</v>
      </c>
      <c r="C10" s="40" t="str">
        <f>'Array Table'!C10</f>
        <v>Sample 2</v>
      </c>
      <c r="D10" s="27">
        <v>22</v>
      </c>
    </row>
    <row r="11" spans="1:4" x14ac:dyDescent="0.25">
      <c r="A11" s="4" t="s">
        <v>10</v>
      </c>
      <c r="B11" s="40" t="str">
        <f>'Array Table'!B11</f>
        <v>PPC</v>
      </c>
      <c r="C11" s="40" t="str">
        <f>'Array Table'!C11</f>
        <v>10X Sample 2 input</v>
      </c>
      <c r="D11" s="27">
        <v>22</v>
      </c>
    </row>
    <row r="12" spans="1:4" x14ac:dyDescent="0.25">
      <c r="A12" s="3" t="s">
        <v>11</v>
      </c>
      <c r="B12" s="40" t="str">
        <f>'Array Table'!B12</f>
        <v>Microbial DNA qPCR Assay</v>
      </c>
      <c r="C12" s="40" t="str">
        <f>'Array Table'!C12</f>
        <v>Sample 2</v>
      </c>
      <c r="D12" s="27">
        <v>35</v>
      </c>
    </row>
    <row r="13" spans="1:4" x14ac:dyDescent="0.25">
      <c r="A13" s="3" t="s">
        <v>12</v>
      </c>
      <c r="B13" s="40" t="str">
        <f>'Array Table'!B13</f>
        <v>Microbial DNA qPCR Assay</v>
      </c>
      <c r="C13" s="40" t="str">
        <f>'Array Table'!C13</f>
        <v>10X Sample 2 input</v>
      </c>
      <c r="D13" s="27">
        <v>34</v>
      </c>
    </row>
    <row r="14" spans="1:4" x14ac:dyDescent="0.25">
      <c r="A14" s="3" t="s">
        <v>13</v>
      </c>
      <c r="B14" s="40" t="str">
        <f>'Array Table'!B14</f>
        <v>Microbial DNA qPCR Assay</v>
      </c>
      <c r="C14" s="40" t="str">
        <f>'Array Table'!C14</f>
        <v>NTC</v>
      </c>
      <c r="D14" s="27"/>
    </row>
    <row r="15" spans="1:4" x14ac:dyDescent="0.25">
      <c r="A15" s="3" t="s">
        <v>14</v>
      </c>
      <c r="B15" s="40" t="str">
        <f>'Array Table'!B15</f>
        <v>Microbial DNA qPCR Assay</v>
      </c>
      <c r="C15" s="40" t="str">
        <f>'Array Table'!C15</f>
        <v>Microbial DNA Positive Control</v>
      </c>
      <c r="D15" s="27"/>
    </row>
    <row r="16" spans="1:4" x14ac:dyDescent="0.25">
      <c r="A16" s="3" t="s">
        <v>15</v>
      </c>
      <c r="B16" s="40" t="str">
        <f>'Array Table'!B16</f>
        <v>PPC</v>
      </c>
      <c r="C16" s="40" t="str">
        <f>'Array Table'!C16</f>
        <v>Sample 3</v>
      </c>
      <c r="D16" s="27"/>
    </row>
    <row r="17" spans="1:4" x14ac:dyDescent="0.25">
      <c r="A17" s="3" t="s">
        <v>16</v>
      </c>
      <c r="B17" s="40" t="str">
        <f>'Array Table'!B17</f>
        <v>PPC</v>
      </c>
      <c r="C17" s="40" t="str">
        <f>'Array Table'!C17</f>
        <v>10X Sample 3 input</v>
      </c>
      <c r="D17" s="27"/>
    </row>
    <row r="18" spans="1:4" x14ac:dyDescent="0.25">
      <c r="A18" s="3" t="s">
        <v>17</v>
      </c>
      <c r="B18" s="40" t="str">
        <f>'Array Table'!B18</f>
        <v>Microbial DNA qPCR Assay</v>
      </c>
      <c r="C18" s="40" t="str">
        <f>'Array Table'!C18</f>
        <v>Sample 3</v>
      </c>
      <c r="D18" s="27"/>
    </row>
    <row r="19" spans="1:4" x14ac:dyDescent="0.25">
      <c r="A19" s="3" t="s">
        <v>18</v>
      </c>
      <c r="B19" s="40" t="str">
        <f>'Array Table'!B19</f>
        <v>Microbial DNA qPCR Assay</v>
      </c>
      <c r="C19" s="40" t="str">
        <f>'Array Table'!C19</f>
        <v>10X Sample 3 input</v>
      </c>
      <c r="D19" s="27"/>
    </row>
    <row r="20" spans="1:4" x14ac:dyDescent="0.25">
      <c r="A20" s="3" t="s">
        <v>19</v>
      </c>
      <c r="B20" s="40" t="str">
        <f>'Array Table'!B20</f>
        <v>Microbial DNA qPCR Assay</v>
      </c>
      <c r="C20" s="40" t="str">
        <f>'Array Table'!C20</f>
        <v>NTC</v>
      </c>
      <c r="D20" s="27"/>
    </row>
    <row r="21" spans="1:4" x14ac:dyDescent="0.25">
      <c r="A21" s="3" t="s">
        <v>20</v>
      </c>
      <c r="B21" s="40" t="str">
        <f>'Array Table'!B21</f>
        <v>Microbial DNA qPCR Assay</v>
      </c>
      <c r="C21" s="40" t="str">
        <f>'Array Table'!C21</f>
        <v>Microbial DNA Positive Control</v>
      </c>
      <c r="D21" s="27"/>
    </row>
    <row r="22" spans="1:4" x14ac:dyDescent="0.25">
      <c r="A22" s="3" t="s">
        <v>21</v>
      </c>
      <c r="B22" s="40" t="str">
        <f>'Array Table'!B22</f>
        <v>PPC</v>
      </c>
      <c r="C22" s="40" t="str">
        <f>'Array Table'!C22</f>
        <v>Sample 4</v>
      </c>
      <c r="D22" s="27"/>
    </row>
    <row r="23" spans="1:4" x14ac:dyDescent="0.25">
      <c r="A23" s="3" t="s">
        <v>22</v>
      </c>
      <c r="B23" s="40" t="str">
        <f>'Array Table'!B23</f>
        <v>PPC</v>
      </c>
      <c r="C23" s="40" t="str">
        <f>'Array Table'!C23</f>
        <v>10X Sample 4 input</v>
      </c>
      <c r="D23" s="27"/>
    </row>
    <row r="24" spans="1:4" x14ac:dyDescent="0.25">
      <c r="A24" s="3" t="s">
        <v>23</v>
      </c>
      <c r="B24" s="40" t="str">
        <f>'Array Table'!B24</f>
        <v>Microbial DNA qPCR Assay</v>
      </c>
      <c r="C24" s="40" t="str">
        <f>'Array Table'!C24</f>
        <v>Sample 4</v>
      </c>
      <c r="D24" s="27"/>
    </row>
    <row r="25" spans="1:4" x14ac:dyDescent="0.25">
      <c r="A25" s="3" t="s">
        <v>24</v>
      </c>
      <c r="B25" s="40" t="str">
        <f>'Array Table'!B25</f>
        <v>Microbial DNA qPCR Assay</v>
      </c>
      <c r="C25" s="40" t="str">
        <f>'Array Table'!C25</f>
        <v>10X Sample 4 input</v>
      </c>
      <c r="D25" s="27"/>
    </row>
    <row r="26" spans="1:4" x14ac:dyDescent="0.25">
      <c r="A26" s="3" t="s">
        <v>25</v>
      </c>
      <c r="B26" s="40" t="str">
        <f>'Array Table'!B26</f>
        <v>Microbial DNA qPCR Assay</v>
      </c>
      <c r="C26" s="40" t="str">
        <f>'Array Table'!C26</f>
        <v>NTC</v>
      </c>
      <c r="D26" s="27"/>
    </row>
    <row r="27" spans="1:4" x14ac:dyDescent="0.25">
      <c r="A27" s="3" t="s">
        <v>26</v>
      </c>
      <c r="B27" s="40" t="str">
        <f>'Array Table'!B27</f>
        <v>Microbial DNA qPCR Assay</v>
      </c>
      <c r="C27" s="40" t="str">
        <f>'Array Table'!C27</f>
        <v>Microbial DNA Positive Control</v>
      </c>
      <c r="D27" s="27"/>
    </row>
    <row r="28" spans="1:4" x14ac:dyDescent="0.25">
      <c r="A28" s="3" t="s">
        <v>27</v>
      </c>
      <c r="B28" s="40" t="str">
        <f>'Array Table'!B28</f>
        <v>PPC</v>
      </c>
      <c r="C28" s="40" t="str">
        <f>'Array Table'!C28</f>
        <v>Sample 5</v>
      </c>
      <c r="D28" s="27"/>
    </row>
    <row r="29" spans="1:4" x14ac:dyDescent="0.25">
      <c r="A29" s="3" t="s">
        <v>28</v>
      </c>
      <c r="B29" s="40" t="str">
        <f>'Array Table'!B29</f>
        <v>PPC</v>
      </c>
      <c r="C29" s="40" t="str">
        <f>'Array Table'!C29</f>
        <v>10X Sample 5 input</v>
      </c>
      <c r="D29" s="27"/>
    </row>
    <row r="30" spans="1:4" x14ac:dyDescent="0.25">
      <c r="A30" s="3" t="s">
        <v>29</v>
      </c>
      <c r="B30" s="40" t="str">
        <f>'Array Table'!B30</f>
        <v>Microbial DNA qPCR Assay</v>
      </c>
      <c r="C30" s="40" t="str">
        <f>'Array Table'!C30</f>
        <v>Sample 5</v>
      </c>
      <c r="D30" s="27"/>
    </row>
    <row r="31" spans="1:4" x14ac:dyDescent="0.25">
      <c r="A31" s="3" t="s">
        <v>30</v>
      </c>
      <c r="B31" s="40" t="str">
        <f>'Array Table'!B31</f>
        <v>Microbial DNA qPCR Assay</v>
      </c>
      <c r="C31" s="40" t="str">
        <f>'Array Table'!C31</f>
        <v>10X Sample 5 input</v>
      </c>
      <c r="D31" s="27"/>
    </row>
    <row r="32" spans="1:4" x14ac:dyDescent="0.25">
      <c r="A32" s="3" t="s">
        <v>31</v>
      </c>
      <c r="B32" s="40" t="str">
        <f>'Array Table'!B32</f>
        <v>Microbial DNA qPCR Assay</v>
      </c>
      <c r="C32" s="40" t="str">
        <f>'Array Table'!C32</f>
        <v>NTC</v>
      </c>
      <c r="D32" s="27"/>
    </row>
    <row r="33" spans="1:4" x14ac:dyDescent="0.25">
      <c r="A33" s="3" t="s">
        <v>32</v>
      </c>
      <c r="B33" s="40" t="str">
        <f>'Array Table'!B33</f>
        <v>Microbial DNA qPCR Assay</v>
      </c>
      <c r="C33" s="40" t="str">
        <f>'Array Table'!C33</f>
        <v>Microbial DNA Positive Control</v>
      </c>
      <c r="D33" s="27"/>
    </row>
    <row r="34" spans="1:4" x14ac:dyDescent="0.25">
      <c r="A34" s="3" t="s">
        <v>33</v>
      </c>
      <c r="B34" s="40" t="str">
        <f>'Array Table'!B34</f>
        <v>PPC</v>
      </c>
      <c r="C34" s="40" t="str">
        <f>'Array Table'!C34</f>
        <v>Sample 6</v>
      </c>
      <c r="D34" s="27"/>
    </row>
    <row r="35" spans="1:4" x14ac:dyDescent="0.25">
      <c r="A35" s="3" t="s">
        <v>34</v>
      </c>
      <c r="B35" s="40" t="str">
        <f>'Array Table'!B35</f>
        <v>PPC</v>
      </c>
      <c r="C35" s="40" t="str">
        <f>'Array Table'!C35</f>
        <v>10X Sample 6 input</v>
      </c>
      <c r="D35" s="27"/>
    </row>
    <row r="36" spans="1:4" x14ac:dyDescent="0.25">
      <c r="A36" s="3" t="s">
        <v>35</v>
      </c>
      <c r="B36" s="40" t="str">
        <f>'Array Table'!B36</f>
        <v>Microbial DNA qPCR Assay</v>
      </c>
      <c r="C36" s="40" t="str">
        <f>'Array Table'!C36</f>
        <v>Sample 6</v>
      </c>
      <c r="D36" s="27"/>
    </row>
    <row r="37" spans="1:4" x14ac:dyDescent="0.25">
      <c r="A37" s="3" t="s">
        <v>36</v>
      </c>
      <c r="B37" s="40" t="str">
        <f>'Array Table'!B37</f>
        <v>Microbial DNA qPCR Assay</v>
      </c>
      <c r="C37" s="40" t="str">
        <f>'Array Table'!C37</f>
        <v>10X Sample 6 input</v>
      </c>
      <c r="D37" s="27"/>
    </row>
    <row r="38" spans="1:4" x14ac:dyDescent="0.25">
      <c r="A38" s="4" t="s">
        <v>96</v>
      </c>
      <c r="B38" s="40" t="str">
        <f>'Array Table'!B38</f>
        <v>Microbial DNA qPCR Assay</v>
      </c>
      <c r="C38" s="40" t="str">
        <f>'Array Table'!C38</f>
        <v>NTC</v>
      </c>
      <c r="D38" s="27"/>
    </row>
    <row r="39" spans="1:4" x14ac:dyDescent="0.25">
      <c r="A39" s="4" t="s">
        <v>37</v>
      </c>
      <c r="B39" s="40" t="str">
        <f>'Array Table'!B39</f>
        <v>Microbial DNA qPCR Assay</v>
      </c>
      <c r="C39" s="40" t="str">
        <f>'Array Table'!C39</f>
        <v>Microbial DNA Positive Control</v>
      </c>
      <c r="D39" s="27"/>
    </row>
    <row r="40" spans="1:4" x14ac:dyDescent="0.25">
      <c r="A40" s="4" t="s">
        <v>38</v>
      </c>
      <c r="B40" s="40" t="str">
        <f>'Array Table'!B40</f>
        <v>PPC</v>
      </c>
      <c r="C40" s="40" t="str">
        <f>'Array Table'!C40</f>
        <v>Sample 7</v>
      </c>
      <c r="D40" s="27"/>
    </row>
    <row r="41" spans="1:4" x14ac:dyDescent="0.25">
      <c r="A41" s="4" t="s">
        <v>39</v>
      </c>
      <c r="B41" s="40" t="str">
        <f>'Array Table'!B41</f>
        <v>PPC</v>
      </c>
      <c r="C41" s="40" t="str">
        <f>'Array Table'!C41</f>
        <v>10X Sample 7 input</v>
      </c>
      <c r="D41" s="27"/>
    </row>
    <row r="42" spans="1:4" x14ac:dyDescent="0.25">
      <c r="A42" s="4" t="s">
        <v>40</v>
      </c>
      <c r="B42" s="40" t="str">
        <f>'Array Table'!B42</f>
        <v>Microbial DNA qPCR Assay</v>
      </c>
      <c r="C42" s="40" t="str">
        <f>'Array Table'!C42</f>
        <v>Sample 7</v>
      </c>
      <c r="D42" s="27"/>
    </row>
    <row r="43" spans="1:4" x14ac:dyDescent="0.25">
      <c r="A43" s="4" t="s">
        <v>41</v>
      </c>
      <c r="B43" s="40" t="str">
        <f>'Array Table'!B43</f>
        <v>Microbial DNA qPCR Assay</v>
      </c>
      <c r="C43" s="40" t="str">
        <f>'Array Table'!C43</f>
        <v>10X Sample 7 input</v>
      </c>
      <c r="D43" s="27"/>
    </row>
    <row r="44" spans="1:4" x14ac:dyDescent="0.25">
      <c r="A44" s="4" t="s">
        <v>42</v>
      </c>
      <c r="B44" s="40" t="str">
        <f>'Array Table'!B44</f>
        <v>Microbial DNA qPCR Assay</v>
      </c>
      <c r="C44" s="40" t="str">
        <f>'Array Table'!C44</f>
        <v>NTC</v>
      </c>
      <c r="D44" s="27"/>
    </row>
    <row r="45" spans="1:4" x14ac:dyDescent="0.25">
      <c r="A45" s="4" t="s">
        <v>43</v>
      </c>
      <c r="B45" s="40" t="str">
        <f>'Array Table'!B45</f>
        <v>Microbial DNA qPCR Assay</v>
      </c>
      <c r="C45" s="40" t="str">
        <f>'Array Table'!C45</f>
        <v>Microbial DNA Positive Control</v>
      </c>
      <c r="D45" s="27"/>
    </row>
    <row r="46" spans="1:4" x14ac:dyDescent="0.25">
      <c r="A46" s="4" t="s">
        <v>44</v>
      </c>
      <c r="B46" s="40" t="str">
        <f>'Array Table'!B46</f>
        <v>PPC</v>
      </c>
      <c r="C46" s="40" t="str">
        <f>'Array Table'!C46</f>
        <v>Sample 8</v>
      </c>
      <c r="D46" s="27"/>
    </row>
    <row r="47" spans="1:4" x14ac:dyDescent="0.25">
      <c r="A47" s="4" t="s">
        <v>45</v>
      </c>
      <c r="B47" s="40" t="str">
        <f>'Array Table'!B47</f>
        <v>PPC</v>
      </c>
      <c r="C47" s="40" t="str">
        <f>'Array Table'!C47</f>
        <v>10X Sample 8 input</v>
      </c>
      <c r="D47" s="27"/>
    </row>
    <row r="48" spans="1:4" x14ac:dyDescent="0.25">
      <c r="A48" s="4" t="s">
        <v>46</v>
      </c>
      <c r="B48" s="40" t="str">
        <f>'Array Table'!B48</f>
        <v>Microbial DNA qPCR Assay</v>
      </c>
      <c r="C48" s="40" t="str">
        <f>'Array Table'!C48</f>
        <v>Sample 8</v>
      </c>
      <c r="D48" s="27"/>
    </row>
    <row r="49" spans="1:4" x14ac:dyDescent="0.25">
      <c r="A49" s="4" t="s">
        <v>47</v>
      </c>
      <c r="B49" s="40" t="str">
        <f>'Array Table'!B49</f>
        <v>Microbial DNA qPCR Assay</v>
      </c>
      <c r="C49" s="40" t="str">
        <f>'Array Table'!C49</f>
        <v>10X Sample 8 input</v>
      </c>
      <c r="D49" s="27"/>
    </row>
    <row r="50" spans="1:4" x14ac:dyDescent="0.25">
      <c r="A50" s="4" t="s">
        <v>48</v>
      </c>
      <c r="B50" s="40" t="str">
        <f>'Array Table'!B50</f>
        <v>Microbial DNA qPCR Assay</v>
      </c>
      <c r="C50" s="40" t="str">
        <f>'Array Table'!C50</f>
        <v>NTC</v>
      </c>
      <c r="D50" s="27"/>
    </row>
    <row r="51" spans="1:4" x14ac:dyDescent="0.25">
      <c r="A51" s="4" t="s">
        <v>49</v>
      </c>
      <c r="B51" s="40" t="str">
        <f>'Array Table'!B51</f>
        <v>Microbial DNA qPCR Assay</v>
      </c>
      <c r="C51" s="40" t="str">
        <f>'Array Table'!C51</f>
        <v>Microbial DNA Positive Control</v>
      </c>
      <c r="D51" s="27"/>
    </row>
    <row r="52" spans="1:4" x14ac:dyDescent="0.25">
      <c r="A52" s="4" t="s">
        <v>50</v>
      </c>
      <c r="B52" s="40" t="str">
        <f>'Array Table'!B52</f>
        <v>PPC</v>
      </c>
      <c r="C52" s="40" t="str">
        <f>'Array Table'!C52</f>
        <v>Sample 9</v>
      </c>
      <c r="D52" s="27"/>
    </row>
    <row r="53" spans="1:4" x14ac:dyDescent="0.25">
      <c r="A53" s="4" t="s">
        <v>51</v>
      </c>
      <c r="B53" s="40" t="str">
        <f>'Array Table'!B53</f>
        <v>PPC</v>
      </c>
      <c r="C53" s="40" t="str">
        <f>'Array Table'!C53</f>
        <v>10X Sample 9 input</v>
      </c>
      <c r="D53" s="27"/>
    </row>
    <row r="54" spans="1:4" x14ac:dyDescent="0.25">
      <c r="A54" s="4" t="s">
        <v>52</v>
      </c>
      <c r="B54" s="40" t="str">
        <f>'Array Table'!B54</f>
        <v>Microbial DNA qPCR Assay</v>
      </c>
      <c r="C54" s="40" t="str">
        <f>'Array Table'!C54</f>
        <v>Sample 9</v>
      </c>
      <c r="D54" s="27"/>
    </row>
    <row r="55" spans="1:4" x14ac:dyDescent="0.25">
      <c r="A55" s="4" t="s">
        <v>53</v>
      </c>
      <c r="B55" s="40" t="str">
        <f>'Array Table'!B55</f>
        <v>Microbial DNA qPCR Assay</v>
      </c>
      <c r="C55" s="40" t="str">
        <f>'Array Table'!C55</f>
        <v>10X Sample 9 input</v>
      </c>
      <c r="D55" s="27"/>
    </row>
    <row r="56" spans="1:4" x14ac:dyDescent="0.25">
      <c r="A56" s="4" t="s">
        <v>54</v>
      </c>
      <c r="B56" s="40" t="str">
        <f>'Array Table'!B56</f>
        <v>Microbial DNA qPCR Assay</v>
      </c>
      <c r="C56" s="40" t="str">
        <f>'Array Table'!C56</f>
        <v>NTC</v>
      </c>
      <c r="D56" s="27"/>
    </row>
    <row r="57" spans="1:4" x14ac:dyDescent="0.25">
      <c r="A57" s="4" t="s">
        <v>55</v>
      </c>
      <c r="B57" s="40" t="str">
        <f>'Array Table'!B57</f>
        <v>Microbial DNA qPCR Assay</v>
      </c>
      <c r="C57" s="40" t="str">
        <f>'Array Table'!C57</f>
        <v>Microbial DNA Positive Control</v>
      </c>
      <c r="D57" s="27"/>
    </row>
    <row r="58" spans="1:4" x14ac:dyDescent="0.25">
      <c r="A58" s="4" t="s">
        <v>56</v>
      </c>
      <c r="B58" s="40" t="str">
        <f>'Array Table'!B58</f>
        <v>PPC</v>
      </c>
      <c r="C58" s="40" t="str">
        <f>'Array Table'!C58</f>
        <v>Sample 10</v>
      </c>
      <c r="D58" s="27"/>
    </row>
    <row r="59" spans="1:4" x14ac:dyDescent="0.25">
      <c r="A59" s="4" t="s">
        <v>57</v>
      </c>
      <c r="B59" s="40" t="str">
        <f>'Array Table'!B59</f>
        <v>PPC</v>
      </c>
      <c r="C59" s="40" t="str">
        <f>'Array Table'!C59</f>
        <v>10X Sample 10 input</v>
      </c>
      <c r="D59" s="27"/>
    </row>
    <row r="60" spans="1:4" x14ac:dyDescent="0.25">
      <c r="A60" s="4" t="s">
        <v>58</v>
      </c>
      <c r="B60" s="40" t="str">
        <f>'Array Table'!B60</f>
        <v>Microbial DNA qPCR Assay</v>
      </c>
      <c r="C60" s="40" t="str">
        <f>'Array Table'!C60</f>
        <v>Sample 10</v>
      </c>
      <c r="D60" s="27"/>
    </row>
    <row r="61" spans="1:4" x14ac:dyDescent="0.25">
      <c r="A61" s="4" t="s">
        <v>59</v>
      </c>
      <c r="B61" s="40" t="str">
        <f>'Array Table'!B61</f>
        <v>Microbial DNA qPCR Assay</v>
      </c>
      <c r="C61" s="40" t="str">
        <f>'Array Table'!C61</f>
        <v>10X Sample 10 input</v>
      </c>
      <c r="D61" s="27"/>
    </row>
    <row r="62" spans="1:4" x14ac:dyDescent="0.25">
      <c r="A62" s="4" t="s">
        <v>60</v>
      </c>
      <c r="B62" s="40" t="str">
        <f>'Array Table'!B62</f>
        <v>Microbial DNA qPCR Assay</v>
      </c>
      <c r="C62" s="40" t="str">
        <f>'Array Table'!C62</f>
        <v>NTC</v>
      </c>
      <c r="D62" s="27"/>
    </row>
    <row r="63" spans="1:4" x14ac:dyDescent="0.25">
      <c r="A63" s="4" t="s">
        <v>61</v>
      </c>
      <c r="B63" s="40" t="str">
        <f>'Array Table'!B63</f>
        <v>Microbial DNA qPCR Assay</v>
      </c>
      <c r="C63" s="40" t="str">
        <f>'Array Table'!C63</f>
        <v>Microbial DNA Positive Control</v>
      </c>
      <c r="D63" s="27"/>
    </row>
    <row r="64" spans="1:4" x14ac:dyDescent="0.25">
      <c r="A64" s="4" t="s">
        <v>62</v>
      </c>
      <c r="B64" s="40" t="str">
        <f>'Array Table'!B64</f>
        <v>PPC</v>
      </c>
      <c r="C64" s="40" t="str">
        <f>'Array Table'!C64</f>
        <v>Sample 11</v>
      </c>
      <c r="D64" s="27"/>
    </row>
    <row r="65" spans="1:4" x14ac:dyDescent="0.25">
      <c r="A65" s="4" t="s">
        <v>63</v>
      </c>
      <c r="B65" s="40" t="str">
        <f>'Array Table'!B65</f>
        <v>PPC</v>
      </c>
      <c r="C65" s="40" t="str">
        <f>'Array Table'!C65</f>
        <v>10X Sample 11 input</v>
      </c>
      <c r="D65" s="27"/>
    </row>
    <row r="66" spans="1:4" x14ac:dyDescent="0.25">
      <c r="A66" s="4" t="s">
        <v>64</v>
      </c>
      <c r="B66" s="40" t="str">
        <f>'Array Table'!B66</f>
        <v>Microbial DNA qPCR Assay</v>
      </c>
      <c r="C66" s="40" t="str">
        <f>'Array Table'!C66</f>
        <v>Sample 11</v>
      </c>
      <c r="D66" s="27"/>
    </row>
    <row r="67" spans="1:4" x14ac:dyDescent="0.25">
      <c r="A67" s="4" t="s">
        <v>65</v>
      </c>
      <c r="B67" s="40" t="str">
        <f>'Array Table'!B67</f>
        <v>Microbial DNA qPCR Assay</v>
      </c>
      <c r="C67" s="40" t="str">
        <f>'Array Table'!C67</f>
        <v>10X Sample 11 input</v>
      </c>
      <c r="D67" s="27"/>
    </row>
    <row r="68" spans="1:4" x14ac:dyDescent="0.25">
      <c r="A68" s="4" t="s">
        <v>66</v>
      </c>
      <c r="B68" s="40" t="str">
        <f>'Array Table'!B68</f>
        <v>Microbial DNA qPCR Assay</v>
      </c>
      <c r="C68" s="40" t="str">
        <f>'Array Table'!C68</f>
        <v>NTC</v>
      </c>
      <c r="D68" s="27"/>
    </row>
    <row r="69" spans="1:4" x14ac:dyDescent="0.25">
      <c r="A69" s="4" t="s">
        <v>67</v>
      </c>
      <c r="B69" s="40" t="str">
        <f>'Array Table'!B69</f>
        <v>Microbial DNA qPCR Assay</v>
      </c>
      <c r="C69" s="40" t="str">
        <f>'Array Table'!C69</f>
        <v>Microbial DNA Positive Control</v>
      </c>
      <c r="D69" s="27"/>
    </row>
    <row r="70" spans="1:4" x14ac:dyDescent="0.25">
      <c r="A70" s="4" t="s">
        <v>68</v>
      </c>
      <c r="B70" s="40" t="str">
        <f>'Array Table'!B70</f>
        <v>PPC</v>
      </c>
      <c r="C70" s="40" t="str">
        <f>'Array Table'!C70</f>
        <v>Sample 12</v>
      </c>
      <c r="D70" s="27"/>
    </row>
    <row r="71" spans="1:4" x14ac:dyDescent="0.25">
      <c r="A71" s="4" t="s">
        <v>69</v>
      </c>
      <c r="B71" s="40" t="str">
        <f>'Array Table'!B71</f>
        <v>PPC</v>
      </c>
      <c r="C71" s="40" t="str">
        <f>'Array Table'!C71</f>
        <v>10X Sample 12 input</v>
      </c>
      <c r="D71" s="27"/>
    </row>
    <row r="72" spans="1:4" x14ac:dyDescent="0.25">
      <c r="A72" s="4" t="s">
        <v>70</v>
      </c>
      <c r="B72" s="40" t="str">
        <f>'Array Table'!B72</f>
        <v>Microbial DNA qPCR Assay</v>
      </c>
      <c r="C72" s="40" t="str">
        <f>'Array Table'!C72</f>
        <v>Sample 12</v>
      </c>
      <c r="D72" s="27"/>
    </row>
    <row r="73" spans="1:4" x14ac:dyDescent="0.25">
      <c r="A73" s="4" t="s">
        <v>71</v>
      </c>
      <c r="B73" s="40" t="str">
        <f>'Array Table'!B73</f>
        <v>Microbial DNA qPCR Assay</v>
      </c>
      <c r="C73" s="40" t="str">
        <f>'Array Table'!C73</f>
        <v>10X Sample 12 input</v>
      </c>
      <c r="D73" s="27"/>
    </row>
    <row r="74" spans="1:4" x14ac:dyDescent="0.25">
      <c r="A74" s="39" t="s">
        <v>72</v>
      </c>
      <c r="B74" s="40" t="str">
        <f>'Array Table'!B74</f>
        <v>Microbial DNA qPCR Assay</v>
      </c>
      <c r="C74" s="40" t="str">
        <f>'Array Table'!C74</f>
        <v>NTC</v>
      </c>
      <c r="D74" s="27"/>
    </row>
    <row r="75" spans="1:4" x14ac:dyDescent="0.25">
      <c r="A75" s="39" t="s">
        <v>73</v>
      </c>
      <c r="B75" s="40" t="str">
        <f>'Array Table'!B75</f>
        <v>Microbial DNA qPCR Assay</v>
      </c>
      <c r="C75" s="40" t="str">
        <f>'Array Table'!C75</f>
        <v>Microbial DNA Positive Control</v>
      </c>
      <c r="D75" s="27"/>
    </row>
    <row r="76" spans="1:4" x14ac:dyDescent="0.25">
      <c r="A76" s="39" t="s">
        <v>74</v>
      </c>
      <c r="B76" s="40" t="str">
        <f>'Array Table'!B76</f>
        <v>PPC</v>
      </c>
      <c r="C76" s="40" t="str">
        <f>'Array Table'!C76</f>
        <v>Sample 13</v>
      </c>
      <c r="D76" s="27"/>
    </row>
    <row r="77" spans="1:4" x14ac:dyDescent="0.25">
      <c r="A77" s="39" t="s">
        <v>75</v>
      </c>
      <c r="B77" s="40" t="str">
        <f>'Array Table'!B77</f>
        <v>PPC</v>
      </c>
      <c r="C77" s="40" t="str">
        <f>'Array Table'!C77</f>
        <v>10X Sample 13 input</v>
      </c>
      <c r="D77" s="27"/>
    </row>
    <row r="78" spans="1:4" x14ac:dyDescent="0.25">
      <c r="A78" s="39" t="s">
        <v>76</v>
      </c>
      <c r="B78" s="40" t="str">
        <f>'Array Table'!B78</f>
        <v>Microbial DNA qPCR Assay</v>
      </c>
      <c r="C78" s="40" t="str">
        <f>'Array Table'!C78</f>
        <v>Sample 13</v>
      </c>
      <c r="D78" s="27"/>
    </row>
    <row r="79" spans="1:4" x14ac:dyDescent="0.25">
      <c r="A79" s="39" t="s">
        <v>77</v>
      </c>
      <c r="B79" s="40" t="str">
        <f>'Array Table'!B79</f>
        <v>Microbial DNA qPCR Assay</v>
      </c>
      <c r="C79" s="40" t="str">
        <f>'Array Table'!C79</f>
        <v>10X Sample 13 input</v>
      </c>
      <c r="D79" s="27"/>
    </row>
    <row r="80" spans="1:4" x14ac:dyDescent="0.25">
      <c r="A80" s="39" t="s">
        <v>78</v>
      </c>
      <c r="B80" s="40" t="str">
        <f>'Array Table'!B80</f>
        <v>Microbial DNA qPCR Assay</v>
      </c>
      <c r="C80" s="40" t="str">
        <f>'Array Table'!C80</f>
        <v>NTC</v>
      </c>
      <c r="D80" s="27"/>
    </row>
    <row r="81" spans="1:4" x14ac:dyDescent="0.25">
      <c r="A81" s="39" t="s">
        <v>79</v>
      </c>
      <c r="B81" s="40" t="str">
        <f>'Array Table'!B81</f>
        <v>Microbial DNA qPCR Assay</v>
      </c>
      <c r="C81" s="40" t="str">
        <f>'Array Table'!C81</f>
        <v>Microbial DNA Positive Control</v>
      </c>
      <c r="D81" s="27"/>
    </row>
    <row r="82" spans="1:4" x14ac:dyDescent="0.25">
      <c r="A82" s="39" t="s">
        <v>80</v>
      </c>
      <c r="B82" s="40" t="str">
        <f>'Array Table'!B82</f>
        <v>PPC</v>
      </c>
      <c r="C82" s="40" t="str">
        <f>'Array Table'!C82</f>
        <v>Sample 14</v>
      </c>
      <c r="D82" s="27"/>
    </row>
    <row r="83" spans="1:4" x14ac:dyDescent="0.25">
      <c r="A83" s="39" t="s">
        <v>81</v>
      </c>
      <c r="B83" s="40" t="str">
        <f>'Array Table'!B83</f>
        <v>PPC</v>
      </c>
      <c r="C83" s="40" t="str">
        <f>'Array Table'!C83</f>
        <v>10X Sample 14 input</v>
      </c>
      <c r="D83" s="27"/>
    </row>
    <row r="84" spans="1:4" x14ac:dyDescent="0.25">
      <c r="A84" s="39" t="s">
        <v>82</v>
      </c>
      <c r="B84" s="40" t="str">
        <f>'Array Table'!B84</f>
        <v>Microbial DNA qPCR Assay</v>
      </c>
      <c r="C84" s="40" t="str">
        <f>'Array Table'!C84</f>
        <v>Sample 14</v>
      </c>
      <c r="D84" s="27"/>
    </row>
    <row r="85" spans="1:4" x14ac:dyDescent="0.25">
      <c r="A85" s="39" t="s">
        <v>83</v>
      </c>
      <c r="B85" s="40" t="str">
        <f>'Array Table'!B85</f>
        <v>Microbial DNA qPCR Assay</v>
      </c>
      <c r="C85" s="40" t="str">
        <f>'Array Table'!C85</f>
        <v>10X Sample 14 input</v>
      </c>
      <c r="D85" s="27"/>
    </row>
    <row r="86" spans="1:4" x14ac:dyDescent="0.25">
      <c r="A86" s="17" t="s">
        <v>84</v>
      </c>
      <c r="B86" s="40" t="str">
        <f>'Array Table'!B86</f>
        <v>Microbial DNA qPCR Assay</v>
      </c>
      <c r="C86" s="40" t="str">
        <f>'Array Table'!C86</f>
        <v>NTC</v>
      </c>
      <c r="D86" s="27"/>
    </row>
    <row r="87" spans="1:4" x14ac:dyDescent="0.25">
      <c r="A87" s="17" t="s">
        <v>85</v>
      </c>
      <c r="B87" s="40" t="str">
        <f>'Array Table'!B87</f>
        <v>Microbial DNA qPCR Assay</v>
      </c>
      <c r="C87" s="40" t="str">
        <f>'Array Table'!C87</f>
        <v>Microbial DNA Positive Control</v>
      </c>
      <c r="D87" s="27"/>
    </row>
    <row r="88" spans="1:4" x14ac:dyDescent="0.25">
      <c r="A88" s="17" t="s">
        <v>97</v>
      </c>
      <c r="B88" s="40" t="str">
        <f>'Array Table'!B88</f>
        <v>PPC</v>
      </c>
      <c r="C88" s="40" t="str">
        <f>'Array Table'!C88</f>
        <v>Sample 15</v>
      </c>
      <c r="D88" s="28"/>
    </row>
    <row r="89" spans="1:4" x14ac:dyDescent="0.25">
      <c r="A89" s="17" t="s">
        <v>98</v>
      </c>
      <c r="B89" s="40" t="str">
        <f>'Array Table'!B89</f>
        <v>PPC</v>
      </c>
      <c r="C89" s="40" t="str">
        <f>'Array Table'!C89</f>
        <v>10X Sample 15 input</v>
      </c>
      <c r="D89" s="27"/>
    </row>
    <row r="90" spans="1:4" x14ac:dyDescent="0.25">
      <c r="A90" s="17" t="s">
        <v>99</v>
      </c>
      <c r="B90" s="40" t="str">
        <f>'Array Table'!B90</f>
        <v>Microbial DNA qPCR Assay</v>
      </c>
      <c r="C90" s="40" t="str">
        <f>'Array Table'!C90</f>
        <v>Sample 15</v>
      </c>
      <c r="D90" s="27"/>
    </row>
    <row r="91" spans="1:4" x14ac:dyDescent="0.25">
      <c r="A91" s="17" t="s">
        <v>100</v>
      </c>
      <c r="B91" s="40" t="str">
        <f>'Array Table'!B91</f>
        <v>Microbial DNA qPCR Assay</v>
      </c>
      <c r="C91" s="40" t="str">
        <f>'Array Table'!C91</f>
        <v>10X Sample 15 input</v>
      </c>
      <c r="D91" s="27"/>
    </row>
    <row r="92" spans="1:4" x14ac:dyDescent="0.25">
      <c r="A92" s="17" t="s">
        <v>101</v>
      </c>
      <c r="B92" s="40" t="str">
        <f>'Array Table'!B92</f>
        <v>Microbial DNA qPCR Assay</v>
      </c>
      <c r="C92" s="40" t="str">
        <f>'Array Table'!C92</f>
        <v>NTC</v>
      </c>
      <c r="D92" s="27"/>
    </row>
    <row r="93" spans="1:4" x14ac:dyDescent="0.25">
      <c r="A93" s="17" t="s">
        <v>102</v>
      </c>
      <c r="B93" s="40" t="str">
        <f>'Array Table'!B93</f>
        <v>Microbial DNA qPCR Assay</v>
      </c>
      <c r="C93" s="40" t="str">
        <f>'Array Table'!C93</f>
        <v>Microbial DNA Positive Control</v>
      </c>
      <c r="D93" s="27"/>
    </row>
    <row r="94" spans="1:4" x14ac:dyDescent="0.25">
      <c r="A94" s="17" t="s">
        <v>103</v>
      </c>
      <c r="B94" s="40" t="str">
        <f>'Array Table'!B94</f>
        <v>PPC</v>
      </c>
      <c r="C94" s="40" t="str">
        <f>'Array Table'!C94</f>
        <v>Sample 16</v>
      </c>
      <c r="D94" s="27"/>
    </row>
    <row r="95" spans="1:4" x14ac:dyDescent="0.25">
      <c r="A95" s="17" t="s">
        <v>104</v>
      </c>
      <c r="B95" s="40" t="str">
        <f>'Array Table'!B95</f>
        <v>PPC</v>
      </c>
      <c r="C95" s="40" t="str">
        <f>'Array Table'!C95</f>
        <v>10X Sample 16 input</v>
      </c>
      <c r="D95" s="27"/>
    </row>
    <row r="96" spans="1:4" x14ac:dyDescent="0.25">
      <c r="A96" s="17" t="s">
        <v>105</v>
      </c>
      <c r="B96" s="40" t="str">
        <f>'Array Table'!B96</f>
        <v>Microbial DNA qPCR Assay</v>
      </c>
      <c r="C96" s="40" t="str">
        <f>'Array Table'!C96</f>
        <v>Sample 16</v>
      </c>
      <c r="D96" s="27"/>
    </row>
    <row r="97" spans="1:4" x14ac:dyDescent="0.25">
      <c r="A97" s="17" t="s">
        <v>106</v>
      </c>
      <c r="B97" s="40" t="str">
        <f>'Array Table'!B97</f>
        <v>Microbial DNA qPCR Assay</v>
      </c>
      <c r="C97" s="40" t="str">
        <f>'Array Table'!C97</f>
        <v>10X Sample 16 input</v>
      </c>
      <c r="D97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A2" sqref="A2"/>
    </sheetView>
  </sheetViews>
  <sheetFormatPr defaultRowHeight="15" x14ac:dyDescent="0.25"/>
  <cols>
    <col min="1" max="1" width="25.42578125" style="36" customWidth="1"/>
    <col min="2" max="2" width="26.85546875" style="36" customWidth="1"/>
    <col min="3" max="18" width="11.42578125" style="36" customWidth="1"/>
    <col min="19" max="16384" width="9.140625" style="36"/>
  </cols>
  <sheetData>
    <row r="1" spans="1:18" x14ac:dyDescent="0.25">
      <c r="A1" s="67" t="s">
        <v>125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x14ac:dyDescent="0.25">
      <c r="A2" s="35" t="s">
        <v>1199</v>
      </c>
      <c r="B2" s="24" t="s">
        <v>1169</v>
      </c>
      <c r="C2" s="42" t="s">
        <v>86</v>
      </c>
      <c r="D2" s="42" t="s">
        <v>87</v>
      </c>
      <c r="E2" s="42" t="s">
        <v>88</v>
      </c>
      <c r="F2" s="42" t="s">
        <v>89</v>
      </c>
      <c r="G2" s="42" t="s">
        <v>90</v>
      </c>
      <c r="H2" s="42" t="s">
        <v>91</v>
      </c>
      <c r="I2" s="42" t="s">
        <v>92</v>
      </c>
      <c r="J2" s="42" t="s">
        <v>93</v>
      </c>
      <c r="K2" s="42" t="s">
        <v>94</v>
      </c>
      <c r="L2" s="42" t="s">
        <v>95</v>
      </c>
      <c r="M2" s="42" t="s">
        <v>1173</v>
      </c>
      <c r="N2" s="42" t="s">
        <v>1174</v>
      </c>
      <c r="O2" s="42" t="s">
        <v>1175</v>
      </c>
      <c r="P2" s="42" t="s">
        <v>1176</v>
      </c>
      <c r="Q2" s="42" t="s">
        <v>1177</v>
      </c>
      <c r="R2" s="42" t="s">
        <v>1178</v>
      </c>
    </row>
    <row r="3" spans="1:18" x14ac:dyDescent="0.25">
      <c r="A3" s="35" t="str">
        <f>'Array Table'!B2</f>
        <v>Microbial DNA qPCR Assay</v>
      </c>
      <c r="B3" s="24" t="str">
        <f>'Array Table'!C2</f>
        <v>NTC</v>
      </c>
      <c r="C3" s="42" t="str">
        <f>Calculations!L3</f>
        <v>OK</v>
      </c>
      <c r="D3" s="42" t="str">
        <f>Calculations!L9</f>
        <v>OK</v>
      </c>
      <c r="E3" s="42" t="str">
        <f>Calculations!L15</f>
        <v/>
      </c>
      <c r="F3" s="42" t="str">
        <f>Calculations!L21</f>
        <v/>
      </c>
      <c r="G3" s="42" t="str">
        <f>Calculations!L27</f>
        <v/>
      </c>
      <c r="H3" s="42" t="str">
        <f>Calculations!L33</f>
        <v/>
      </c>
      <c r="I3" s="42" t="str">
        <f>Calculations!L39</f>
        <v/>
      </c>
      <c r="J3" s="42" t="str">
        <f>Calculations!L45</f>
        <v/>
      </c>
      <c r="K3" s="42" t="str">
        <f>Calculations!L51</f>
        <v/>
      </c>
      <c r="L3" s="42" t="str">
        <f>Calculations!L57</f>
        <v/>
      </c>
      <c r="M3" s="42" t="str">
        <f>Calculations!L63</f>
        <v/>
      </c>
      <c r="N3" s="42" t="str">
        <f>Calculations!L69</f>
        <v/>
      </c>
      <c r="O3" s="42" t="str">
        <f>Calculations!L75</f>
        <v/>
      </c>
      <c r="P3" s="42" t="str">
        <f>Calculations!L81</f>
        <v/>
      </c>
      <c r="Q3" s="42" t="str">
        <f>Calculations!L87</f>
        <v/>
      </c>
      <c r="R3" s="42" t="str">
        <f>Calculations!L93</f>
        <v/>
      </c>
    </row>
    <row r="4" spans="1:18" x14ac:dyDescent="0.25">
      <c r="A4" s="35" t="str">
        <f>'Array Table'!B3</f>
        <v>Microbial DNA qPCR Assay</v>
      </c>
      <c r="B4" s="24" t="str">
        <f>'Array Table'!C3</f>
        <v>Microbial DNA Positive Control</v>
      </c>
      <c r="C4" s="42" t="str">
        <f>Calculations!L4</f>
        <v>OK</v>
      </c>
      <c r="D4" s="42" t="str">
        <f>Calculations!L10</f>
        <v>OK</v>
      </c>
      <c r="E4" s="42" t="str">
        <f>Calculations!L16</f>
        <v/>
      </c>
      <c r="F4" s="42" t="str">
        <f>Calculations!L22</f>
        <v/>
      </c>
      <c r="G4" s="42" t="str">
        <f>Calculations!L28</f>
        <v/>
      </c>
      <c r="H4" s="42" t="str">
        <f>Calculations!L34</f>
        <v/>
      </c>
      <c r="I4" s="42" t="str">
        <f>Calculations!L40</f>
        <v/>
      </c>
      <c r="J4" s="42" t="str">
        <f>Calculations!L46</f>
        <v/>
      </c>
      <c r="K4" s="42" t="str">
        <f>Calculations!L52</f>
        <v/>
      </c>
      <c r="L4" s="42" t="str">
        <f>Calculations!L58</f>
        <v/>
      </c>
      <c r="M4" s="42" t="str">
        <f>Calculations!L64</f>
        <v/>
      </c>
      <c r="N4" s="42" t="str">
        <f>Calculations!L70</f>
        <v/>
      </c>
      <c r="O4" s="42" t="str">
        <f>Calculations!L76</f>
        <v/>
      </c>
      <c r="P4" s="42" t="str">
        <f>Calculations!L82</f>
        <v/>
      </c>
      <c r="Q4" s="42" t="str">
        <f>Calculations!L88</f>
        <v/>
      </c>
      <c r="R4" s="42" t="str">
        <f>Calculations!L94</f>
        <v/>
      </c>
    </row>
    <row r="5" spans="1:18" x14ac:dyDescent="0.25">
      <c r="A5" s="35" t="str">
        <f>'Array Table'!B4</f>
        <v>PPC</v>
      </c>
      <c r="B5" s="24" t="str">
        <f>'Array Table'!C4</f>
        <v>Sample 1</v>
      </c>
      <c r="C5" s="42" t="str">
        <f>Calculations!L5</f>
        <v>OK</v>
      </c>
      <c r="D5" s="42" t="str">
        <f>Calculations!L11</f>
        <v>OK</v>
      </c>
      <c r="E5" s="42" t="str">
        <f>Calculations!L17</f>
        <v/>
      </c>
      <c r="F5" s="42" t="str">
        <f>Calculations!L23</f>
        <v/>
      </c>
      <c r="G5" s="42" t="str">
        <f>Calculations!L29</f>
        <v/>
      </c>
      <c r="H5" s="42" t="str">
        <f>Calculations!L35</f>
        <v/>
      </c>
      <c r="I5" s="42" t="str">
        <f>Calculations!L41</f>
        <v/>
      </c>
      <c r="J5" s="42" t="str">
        <f>Calculations!L47</f>
        <v/>
      </c>
      <c r="K5" s="42" t="str">
        <f>Calculations!L53</f>
        <v/>
      </c>
      <c r="L5" s="42" t="str">
        <f>Calculations!L59</f>
        <v/>
      </c>
      <c r="M5" s="42" t="str">
        <f>Calculations!L65</f>
        <v/>
      </c>
      <c r="N5" s="42" t="str">
        <f>Calculations!L71</f>
        <v/>
      </c>
      <c r="O5" s="42" t="str">
        <f>Calculations!L77</f>
        <v/>
      </c>
      <c r="P5" s="42" t="str">
        <f>Calculations!L83</f>
        <v/>
      </c>
      <c r="Q5" s="42" t="str">
        <f>Calculations!L89</f>
        <v/>
      </c>
      <c r="R5" s="42" t="str">
        <f>Calculations!L95</f>
        <v/>
      </c>
    </row>
    <row r="6" spans="1:18" x14ac:dyDescent="0.25">
      <c r="A6" s="35" t="str">
        <f>'Array Table'!B5</f>
        <v>PPC</v>
      </c>
      <c r="B6" s="24" t="str">
        <f>'Array Table'!C5</f>
        <v>10X Sample 1 input</v>
      </c>
      <c r="C6" s="42" t="str">
        <f>Calculations!L6</f>
        <v>OK</v>
      </c>
      <c r="D6" s="42" t="str">
        <f>Calculations!L12</f>
        <v>OK</v>
      </c>
      <c r="E6" s="42" t="str">
        <f>Calculations!L18</f>
        <v/>
      </c>
      <c r="F6" s="42" t="str">
        <f>Calculations!L24</f>
        <v/>
      </c>
      <c r="G6" s="42" t="str">
        <f>Calculations!L30</f>
        <v/>
      </c>
      <c r="H6" s="42" t="str">
        <f>Calculations!L36</f>
        <v/>
      </c>
      <c r="I6" s="42" t="str">
        <f>Calculations!L42</f>
        <v/>
      </c>
      <c r="J6" s="42" t="str">
        <f>Calculations!L48</f>
        <v/>
      </c>
      <c r="K6" s="42" t="str">
        <f>Calculations!L54</f>
        <v/>
      </c>
      <c r="L6" s="42" t="str">
        <f>Calculations!L60</f>
        <v/>
      </c>
      <c r="M6" s="42" t="str">
        <f>Calculations!L66</f>
        <v/>
      </c>
      <c r="N6" s="42" t="str">
        <f>Calculations!L72</f>
        <v/>
      </c>
      <c r="O6" s="42" t="str">
        <f>Calculations!L78</f>
        <v/>
      </c>
      <c r="P6" s="42" t="str">
        <f>Calculations!L84</f>
        <v/>
      </c>
      <c r="Q6" s="42" t="str">
        <f>Calculations!L90</f>
        <v/>
      </c>
      <c r="R6" s="42" t="str">
        <f>Calculations!L96</f>
        <v/>
      </c>
    </row>
    <row r="7" spans="1:18" x14ac:dyDescent="0.25">
      <c r="A7" s="69" t="s">
        <v>1197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1"/>
    </row>
    <row r="8" spans="1:18" x14ac:dyDescent="0.25">
      <c r="A8" s="35" t="str">
        <f>'Array Table'!B6</f>
        <v>Microbial DNA qPCR Assay</v>
      </c>
      <c r="B8" s="24" t="str">
        <f>'Array Table'!C6</f>
        <v>Sample 1</v>
      </c>
      <c r="C8" s="42" t="str">
        <f>Calculations!L7</f>
        <v>+/-</v>
      </c>
      <c r="D8" s="42" t="str">
        <f>Calculations!L13</f>
        <v>+/-</v>
      </c>
      <c r="E8" s="42" t="str">
        <f>Calculations!L19</f>
        <v/>
      </c>
      <c r="F8" s="42" t="str">
        <f>Calculations!L25</f>
        <v/>
      </c>
      <c r="G8" s="42" t="str">
        <f>Calculations!L31</f>
        <v/>
      </c>
      <c r="H8" s="42" t="str">
        <f>Calculations!L37</f>
        <v/>
      </c>
      <c r="I8" s="42" t="str">
        <f>Calculations!L43</f>
        <v/>
      </c>
      <c r="J8" s="42" t="str">
        <f>Calculations!L49</f>
        <v/>
      </c>
      <c r="K8" s="42" t="str">
        <f>Calculations!L55</f>
        <v/>
      </c>
      <c r="L8" s="42" t="str">
        <f>Calculations!L61</f>
        <v/>
      </c>
      <c r="M8" s="42" t="str">
        <f>Calculations!L67</f>
        <v/>
      </c>
      <c r="N8" s="42" t="str">
        <f>Calculations!L73</f>
        <v/>
      </c>
      <c r="O8" s="42" t="str">
        <f>Calculations!L79</f>
        <v/>
      </c>
      <c r="P8" s="42" t="str">
        <f>Calculations!L85</f>
        <v/>
      </c>
      <c r="Q8" s="42" t="str">
        <f>Calculations!L91</f>
        <v/>
      </c>
      <c r="R8" s="42" t="str">
        <f>Calculations!L97</f>
        <v/>
      </c>
    </row>
    <row r="9" spans="1:18" x14ac:dyDescent="0.25">
      <c r="A9" s="35" t="str">
        <f>'Array Table'!B7</f>
        <v>Microbial DNA qPCR Assay</v>
      </c>
      <c r="B9" s="24" t="str">
        <f>'Array Table'!C7</f>
        <v>10X Sample 1 input</v>
      </c>
      <c r="C9" s="42" t="str">
        <f>Calculations!L8</f>
        <v>Positive</v>
      </c>
      <c r="D9" s="42" t="str">
        <f>Calculations!L14</f>
        <v>Inconclusive</v>
      </c>
      <c r="E9" s="42" t="str">
        <f>Calculations!L20</f>
        <v/>
      </c>
      <c r="F9" s="42" t="str">
        <f>Calculations!L26</f>
        <v/>
      </c>
      <c r="G9" s="42" t="str">
        <f>Calculations!L32</f>
        <v/>
      </c>
      <c r="H9" s="42" t="str">
        <f>Calculations!L38</f>
        <v/>
      </c>
      <c r="I9" s="42" t="str">
        <f>Calculations!L44</f>
        <v/>
      </c>
      <c r="J9" s="42" t="str">
        <f>Calculations!L50</f>
        <v/>
      </c>
      <c r="K9" s="42" t="str">
        <f>Calculations!L56</f>
        <v/>
      </c>
      <c r="L9" s="42" t="str">
        <f>Calculations!L62</f>
        <v/>
      </c>
      <c r="M9" s="42" t="str">
        <f>Calculations!L68</f>
        <v/>
      </c>
      <c r="N9" s="42" t="str">
        <f>Calculations!L74</f>
        <v/>
      </c>
      <c r="O9" s="42" t="str">
        <f>Calculations!L80</f>
        <v/>
      </c>
      <c r="P9" s="42" t="str">
        <f>Calculations!L86</f>
        <v/>
      </c>
      <c r="Q9" s="42" t="str">
        <f>Calculations!L92</f>
        <v/>
      </c>
      <c r="R9" s="42" t="str">
        <f>Calculations!L98</f>
        <v/>
      </c>
    </row>
  </sheetData>
  <mergeCells count="2">
    <mergeCell ref="A1:R1"/>
    <mergeCell ref="A7:R7"/>
  </mergeCells>
  <conditionalFormatting sqref="C3:R6">
    <cfRule type="containsText" dxfId="5" priority="5" operator="containsText" text="Warning">
      <formula>NOT(ISERROR(SEARCH("Warning",C3)))</formula>
    </cfRule>
    <cfRule type="containsText" dxfId="4" priority="6" operator="containsText" text="OK">
      <formula>NOT(ISERROR(SEARCH("OK",C3)))</formula>
    </cfRule>
  </conditionalFormatting>
  <conditionalFormatting sqref="C8:R8">
    <cfRule type="containsText" dxfId="3" priority="3" operator="containsText" text="/-">
      <formula>NOT(ISERROR(SEARCH("/-",C8)))</formula>
    </cfRule>
  </conditionalFormatting>
  <conditionalFormatting sqref="C9:R9">
    <cfRule type="containsText" dxfId="2" priority="1" operator="containsText" text="Inconclusive">
      <formula>NOT(ISERROR(SEARCH("Inconclusive",C9)))</formula>
    </cfRule>
    <cfRule type="containsText" dxfId="1" priority="2" operator="containsText" text="Positive">
      <formula>NOT(ISERROR(SEARCH("Positive",C9)))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9E4CA333-B73B-4A9A-A999-74E0AEB2980A}">
            <xm:f>NOT(ISERROR(SEARCH("+",C8)))</xm:f>
            <xm:f>"+"</xm:f>
            <x14:dxf>
              <fill>
                <patternFill>
                  <bgColor rgb="FF92D050"/>
                </patternFill>
              </fill>
            </x14:dxf>
          </x14:cfRule>
          <xm:sqref>C8:R8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75" workbookViewId="0">
      <selection activeCell="I1" sqref="I1:L1"/>
    </sheetView>
  </sheetViews>
  <sheetFormatPr defaultRowHeight="15" x14ac:dyDescent="0.25"/>
  <cols>
    <col min="1" max="1" width="5.7109375" style="18" customWidth="1"/>
    <col min="2" max="3" width="25.7109375" style="18" customWidth="1"/>
    <col min="4" max="4" width="9.140625" style="18"/>
    <col min="5" max="5" width="5.7109375" style="18" customWidth="1"/>
    <col min="6" max="7" width="25.7109375" style="18" customWidth="1"/>
    <col min="8" max="8" width="9.140625" style="18"/>
    <col min="9" max="9" width="5.7109375" style="18" customWidth="1"/>
    <col min="10" max="11" width="25.7109375" style="18" customWidth="1"/>
    <col min="12" max="12" width="9.140625" style="18" customWidth="1"/>
    <col min="13" max="16384" width="9.140625" style="18"/>
  </cols>
  <sheetData>
    <row r="1" spans="1:12" x14ac:dyDescent="0.25">
      <c r="A1" s="72" t="s">
        <v>1198</v>
      </c>
      <c r="B1" s="72"/>
      <c r="C1" s="72"/>
      <c r="D1" s="72"/>
      <c r="E1" s="72" t="s">
        <v>127</v>
      </c>
      <c r="F1" s="72"/>
      <c r="G1" s="72"/>
      <c r="H1" s="72"/>
      <c r="I1" s="72" t="s">
        <v>1200</v>
      </c>
      <c r="J1" s="72"/>
      <c r="K1" s="72"/>
      <c r="L1" s="72"/>
    </row>
    <row r="2" spans="1:12" x14ac:dyDescent="0.25">
      <c r="A2" s="43" t="s">
        <v>0</v>
      </c>
      <c r="B2" s="44" t="s">
        <v>1199</v>
      </c>
      <c r="C2" s="44" t="s">
        <v>1169</v>
      </c>
      <c r="D2" s="45" t="s">
        <v>86</v>
      </c>
      <c r="E2" s="43" t="s">
        <v>0</v>
      </c>
      <c r="F2" s="44" t="s">
        <v>1199</v>
      </c>
      <c r="G2" s="44" t="s">
        <v>1169</v>
      </c>
      <c r="H2" s="45" t="s">
        <v>86</v>
      </c>
      <c r="I2" s="43" t="s">
        <v>0</v>
      </c>
      <c r="J2" s="44" t="s">
        <v>1199</v>
      </c>
      <c r="K2" s="44" t="s">
        <v>1169</v>
      </c>
      <c r="L2" s="45" t="s">
        <v>1172</v>
      </c>
    </row>
    <row r="3" spans="1:12" x14ac:dyDescent="0.25">
      <c r="A3" s="46" t="s">
        <v>1</v>
      </c>
      <c r="B3" s="47" t="str">
        <f>'Array Table'!B2</f>
        <v>Microbial DNA qPCR Assay</v>
      </c>
      <c r="C3" s="47" t="str">
        <f>'Array Table'!C2</f>
        <v>NTC</v>
      </c>
      <c r="D3" s="48">
        <f>IF(SUM('Test Sample Data'!D$2:D$7)&gt;10,IF(AND(ISNUMBER('Test Sample Data'!D2),'Test Sample Data'!D2&lt;40,'Test Sample Data'!D2&gt;0),'Test Sample Data'!D2,40),"")</f>
        <v>40</v>
      </c>
      <c r="E3" s="46" t="s">
        <v>1</v>
      </c>
      <c r="F3" s="47" t="str">
        <f>'Array Table'!B2</f>
        <v>Microbial DNA qPCR Assay</v>
      </c>
      <c r="G3" s="47" t="str">
        <f>'Array Table'!C2</f>
        <v>NTC</v>
      </c>
      <c r="H3" s="49"/>
      <c r="I3" s="46" t="s">
        <v>1</v>
      </c>
      <c r="J3" s="47" t="str">
        <f>'Array Table'!B2</f>
        <v>Microbial DNA qPCR Assay</v>
      </c>
      <c r="K3" s="47" t="str">
        <f>'Array Table'!C2</f>
        <v>NTC</v>
      </c>
      <c r="L3" s="48" t="str">
        <f>IF(D3="","",IF(D3&gt;35,"OK","Warning"))</f>
        <v>OK</v>
      </c>
    </row>
    <row r="4" spans="1:12" x14ac:dyDescent="0.25">
      <c r="A4" s="46" t="s">
        <v>2</v>
      </c>
      <c r="B4" s="47" t="str">
        <f>'Array Table'!B3</f>
        <v>Microbial DNA qPCR Assay</v>
      </c>
      <c r="C4" s="47" t="str">
        <f>'Array Table'!C3</f>
        <v>Microbial DNA Positive Control</v>
      </c>
      <c r="D4" s="48">
        <f>IF(SUM('Test Sample Data'!D$2:D$7)&gt;10,IF(AND(ISNUMBER('Test Sample Data'!D3),'Test Sample Data'!D3&lt;40,'Test Sample Data'!D3&gt;0),'Test Sample Data'!D3,40),"")</f>
        <v>33</v>
      </c>
      <c r="E4" s="46" t="s">
        <v>2</v>
      </c>
      <c r="F4" s="47" t="str">
        <f>'Array Table'!B3</f>
        <v>Microbial DNA qPCR Assay</v>
      </c>
      <c r="G4" s="47" t="str">
        <f>'Array Table'!C3</f>
        <v>Microbial DNA Positive Control</v>
      </c>
      <c r="H4" s="49">
        <f>IFERROR(D3-D4,"")</f>
        <v>7</v>
      </c>
      <c r="I4" s="46" t="s">
        <v>2</v>
      </c>
      <c r="J4" s="47" t="str">
        <f>'Array Table'!B3</f>
        <v>Microbial DNA qPCR Assay</v>
      </c>
      <c r="K4" s="47" t="str">
        <f>'Array Table'!C3</f>
        <v>Microbial DNA Positive Control</v>
      </c>
      <c r="L4" s="47" t="str">
        <f>IF(D4="","",IF(D4&lt;=34,"OK","Warning"))</f>
        <v>OK</v>
      </c>
    </row>
    <row r="5" spans="1:12" x14ac:dyDescent="0.25">
      <c r="A5" s="46" t="s">
        <v>3</v>
      </c>
      <c r="B5" s="47" t="str">
        <f>'Array Table'!B4</f>
        <v>PPC</v>
      </c>
      <c r="C5" s="47" t="str">
        <f>'Array Table'!C4</f>
        <v>Sample 1</v>
      </c>
      <c r="D5" s="48">
        <f>IF(SUM('Test Sample Data'!D$2:D$7)&gt;10,IF(AND(ISNUMBER('Test Sample Data'!D4),'Test Sample Data'!D4&lt;40,'Test Sample Data'!D4&gt;0),'Test Sample Data'!D4,40),"")</f>
        <v>22</v>
      </c>
      <c r="E5" s="46" t="s">
        <v>3</v>
      </c>
      <c r="F5" s="47" t="str">
        <f>'Array Table'!B4</f>
        <v>PPC</v>
      </c>
      <c r="G5" s="47" t="str">
        <f>'Array Table'!C4</f>
        <v>Sample 1</v>
      </c>
      <c r="H5" s="49"/>
      <c r="I5" s="46" t="s">
        <v>3</v>
      </c>
      <c r="J5" s="47" t="str">
        <f>'Array Table'!B4</f>
        <v>PPC</v>
      </c>
      <c r="K5" s="47" t="str">
        <f>'Array Table'!C4</f>
        <v>Sample 1</v>
      </c>
      <c r="L5" s="47" t="str">
        <f>IF(D5="","",IF(AND(D5&gt;=20,D5&lt;=24),"OK","Warning"))</f>
        <v>OK</v>
      </c>
    </row>
    <row r="6" spans="1:12" x14ac:dyDescent="0.25">
      <c r="A6" s="46" t="s">
        <v>4</v>
      </c>
      <c r="B6" s="47" t="str">
        <f>'Array Table'!B5</f>
        <v>PPC</v>
      </c>
      <c r="C6" s="47" t="str">
        <f>'Array Table'!C5</f>
        <v>10X Sample 1 input</v>
      </c>
      <c r="D6" s="48">
        <f>IF(SUM('Test Sample Data'!D$2:D$7)&gt;10,IF(AND(ISNUMBER('Test Sample Data'!D5),'Test Sample Data'!D5&lt;40,'Test Sample Data'!D5&gt;0),'Test Sample Data'!D5,40),"")</f>
        <v>22</v>
      </c>
      <c r="E6" s="46" t="s">
        <v>4</v>
      </c>
      <c r="F6" s="47" t="str">
        <f>'Array Table'!B5</f>
        <v>PPC</v>
      </c>
      <c r="G6" s="47" t="str">
        <f>'Array Table'!C5</f>
        <v>10X Sample 1 input</v>
      </c>
      <c r="H6" s="49"/>
      <c r="I6" s="46" t="s">
        <v>4</v>
      </c>
      <c r="J6" s="47" t="str">
        <f>'Array Table'!B5</f>
        <v>PPC</v>
      </c>
      <c r="K6" s="47" t="str">
        <f>'Array Table'!C5</f>
        <v>10X Sample 1 input</v>
      </c>
      <c r="L6" s="47" t="str">
        <f>IF(D6="","",IF(AND(D6&gt;=20,D6&lt;=24),"OK","Warning"))</f>
        <v>OK</v>
      </c>
    </row>
    <row r="7" spans="1:12" x14ac:dyDescent="0.25">
      <c r="A7" s="46" t="s">
        <v>5</v>
      </c>
      <c r="B7" s="47" t="str">
        <f>'Array Table'!B6</f>
        <v>Microbial DNA qPCR Assay</v>
      </c>
      <c r="C7" s="47" t="str">
        <f>'Array Table'!C6</f>
        <v>Sample 1</v>
      </c>
      <c r="D7" s="48">
        <f>IF(SUM('Test Sample Data'!D$2:D$7)&gt;10,IF(AND(ISNUMBER('Test Sample Data'!D6),'Test Sample Data'!D6&lt;40,'Test Sample Data'!D6&gt;0),'Test Sample Data'!D6,40),"")</f>
        <v>35</v>
      </c>
      <c r="E7" s="46" t="s">
        <v>5</v>
      </c>
      <c r="F7" s="47" t="str">
        <f>'Array Table'!B6</f>
        <v>Microbial DNA qPCR Assay</v>
      </c>
      <c r="G7" s="47" t="str">
        <f>'Array Table'!C6</f>
        <v>Sample 1</v>
      </c>
      <c r="H7" s="49">
        <f>IFERROR(D3-D7,"")</f>
        <v>5</v>
      </c>
      <c r="I7" s="46" t="s">
        <v>5</v>
      </c>
      <c r="J7" s="47" t="str">
        <f>'Array Table'!B6</f>
        <v>Microbial DNA qPCR Assay</v>
      </c>
      <c r="K7" s="47" t="str">
        <f>'Array Table'!C6</f>
        <v>Sample 1</v>
      </c>
      <c r="L7" s="48" t="str">
        <f>IF(H7="","",IF(D3&lt;=35,IF(H7&lt;=1,"",IF(H7&gt;=2,"+","+/-")),IF(D3&lt;=37,IF(H7&lt;=1.5,"",IF(H7&gt;=3,"+","+/-")),IF(H7&lt;3,"",IF(H7&gt;=6,"+",IF(H7&gt;=3,"+/-",""))))))</f>
        <v>+/-</v>
      </c>
    </row>
    <row r="8" spans="1:12" x14ac:dyDescent="0.25">
      <c r="A8" s="46" t="s">
        <v>6</v>
      </c>
      <c r="B8" s="47" t="str">
        <f>'Array Table'!B7</f>
        <v>Microbial DNA qPCR Assay</v>
      </c>
      <c r="C8" s="47" t="str">
        <f>'Array Table'!C7</f>
        <v>10X Sample 1 input</v>
      </c>
      <c r="D8" s="48">
        <f>IF(SUM('Test Sample Data'!D$2:D$7)&gt;10,IF(AND(ISNUMBER('Test Sample Data'!D7),'Test Sample Data'!D7&lt;40,'Test Sample Data'!D7&gt;0),'Test Sample Data'!D7,40),"")</f>
        <v>32</v>
      </c>
      <c r="E8" s="46" t="s">
        <v>6</v>
      </c>
      <c r="F8" s="47" t="str">
        <f>'Array Table'!B7</f>
        <v>Microbial DNA qPCR Assay</v>
      </c>
      <c r="G8" s="47" t="str">
        <f>'Array Table'!C7</f>
        <v>10X Sample 1 input</v>
      </c>
      <c r="H8" s="49">
        <f>IFERROR(D7-D8,"")</f>
        <v>3</v>
      </c>
      <c r="I8" s="46" t="s">
        <v>6</v>
      </c>
      <c r="J8" s="47" t="str">
        <f>'Array Table'!B7</f>
        <v>Microbial DNA qPCR Assay</v>
      </c>
      <c r="K8" s="47" t="str">
        <f>'Array Table'!C7</f>
        <v>10X Sample 1 input</v>
      </c>
      <c r="L8" s="47" t="str">
        <f>IF(H8="","",IF(H8&gt;=2.3,"Positive","Inconclusive"))</f>
        <v>Positive</v>
      </c>
    </row>
    <row r="9" spans="1:12" x14ac:dyDescent="0.25">
      <c r="A9" s="46" t="s">
        <v>7</v>
      </c>
      <c r="B9" s="47" t="str">
        <f>'Array Table'!B8</f>
        <v>Microbial DNA qPCR Assay</v>
      </c>
      <c r="C9" s="47" t="str">
        <f>'Array Table'!C8</f>
        <v>NTC</v>
      </c>
      <c r="D9" s="48">
        <f>IF(SUM('Test Sample Data'!D$8:D$13)&gt;10,IF(AND(ISNUMBER('Test Sample Data'!D8),'Test Sample Data'!D8&lt;40,'Test Sample Data'!D8&gt;0),'Test Sample Data'!D8,40),"")</f>
        <v>40</v>
      </c>
      <c r="E9" s="46" t="s">
        <v>7</v>
      </c>
      <c r="F9" s="47" t="str">
        <f>'Array Table'!B8</f>
        <v>Microbial DNA qPCR Assay</v>
      </c>
      <c r="G9" s="47" t="str">
        <f>'Array Table'!C8</f>
        <v>NTC</v>
      </c>
      <c r="H9" s="49"/>
      <c r="I9" s="46" t="s">
        <v>7</v>
      </c>
      <c r="J9" s="47" t="str">
        <f>'Array Table'!B8</f>
        <v>Microbial DNA qPCR Assay</v>
      </c>
      <c r="K9" s="47" t="str">
        <f>'Array Table'!C8</f>
        <v>NTC</v>
      </c>
      <c r="L9" s="48" t="str">
        <f>IF(D9="","",IF(D9&gt;35,"OK","Warning"))</f>
        <v>OK</v>
      </c>
    </row>
    <row r="10" spans="1:12" x14ac:dyDescent="0.25">
      <c r="A10" s="46" t="s">
        <v>8</v>
      </c>
      <c r="B10" s="47" t="str">
        <f>'Array Table'!B9</f>
        <v>Microbial DNA qPCR Assay</v>
      </c>
      <c r="C10" s="47" t="str">
        <f>'Array Table'!C9</f>
        <v>Microbial DNA Positive Control</v>
      </c>
      <c r="D10" s="48">
        <f>IF(SUM('Test Sample Data'!D$8:D$13)&gt;10,IF(AND(ISNUMBER('Test Sample Data'!D9),'Test Sample Data'!D9&lt;40,'Test Sample Data'!D9&gt;0),'Test Sample Data'!D9,40),"")</f>
        <v>33</v>
      </c>
      <c r="E10" s="46" t="s">
        <v>8</v>
      </c>
      <c r="F10" s="47" t="str">
        <f>'Array Table'!B9</f>
        <v>Microbial DNA qPCR Assay</v>
      </c>
      <c r="G10" s="47" t="str">
        <f>'Array Table'!C9</f>
        <v>Microbial DNA Positive Control</v>
      </c>
      <c r="H10" s="49">
        <f>IFERROR(D9-D10,"")</f>
        <v>7</v>
      </c>
      <c r="I10" s="46" t="s">
        <v>8</v>
      </c>
      <c r="J10" s="47" t="str">
        <f>'Array Table'!B9</f>
        <v>Microbial DNA qPCR Assay</v>
      </c>
      <c r="K10" s="47" t="str">
        <f>'Array Table'!C9</f>
        <v>Microbial DNA Positive Control</v>
      </c>
      <c r="L10" s="47" t="str">
        <f>IF(D10="","",IF(D10&lt;=34,"OK","Warning"))</f>
        <v>OK</v>
      </c>
    </row>
    <row r="11" spans="1:12" x14ac:dyDescent="0.25">
      <c r="A11" s="46" t="s">
        <v>9</v>
      </c>
      <c r="B11" s="47" t="str">
        <f>'Array Table'!B10</f>
        <v>PPC</v>
      </c>
      <c r="C11" s="47" t="str">
        <f>'Array Table'!C10</f>
        <v>Sample 2</v>
      </c>
      <c r="D11" s="48">
        <f>IF(SUM('Test Sample Data'!D$8:D$13)&gt;10,IF(AND(ISNUMBER('Test Sample Data'!D10),'Test Sample Data'!D10&lt;40,'Test Sample Data'!D10&gt;0),'Test Sample Data'!D10,40),"")</f>
        <v>22</v>
      </c>
      <c r="E11" s="46" t="s">
        <v>9</v>
      </c>
      <c r="F11" s="47" t="str">
        <f>'Array Table'!B10</f>
        <v>PPC</v>
      </c>
      <c r="G11" s="47" t="str">
        <f>'Array Table'!C10</f>
        <v>Sample 2</v>
      </c>
      <c r="H11" s="49"/>
      <c r="I11" s="46" t="s">
        <v>9</v>
      </c>
      <c r="J11" s="47" t="str">
        <f>'Array Table'!B10</f>
        <v>PPC</v>
      </c>
      <c r="K11" s="47" t="str">
        <f>'Array Table'!C10</f>
        <v>Sample 2</v>
      </c>
      <c r="L11" s="47" t="str">
        <f>IF(D11="","",IF(AND(D11&gt;=20,D11&lt;=24),"OK","Warning"))</f>
        <v>OK</v>
      </c>
    </row>
    <row r="12" spans="1:12" x14ac:dyDescent="0.25">
      <c r="A12" s="46" t="s">
        <v>10</v>
      </c>
      <c r="B12" s="47" t="str">
        <f>'Array Table'!B11</f>
        <v>PPC</v>
      </c>
      <c r="C12" s="47" t="str">
        <f>'Array Table'!C11</f>
        <v>10X Sample 2 input</v>
      </c>
      <c r="D12" s="48">
        <f>IF(SUM('Test Sample Data'!D$8:D$13)&gt;10,IF(AND(ISNUMBER('Test Sample Data'!D11),'Test Sample Data'!D11&lt;40,'Test Sample Data'!D11&gt;0),'Test Sample Data'!D11,40),"")</f>
        <v>22</v>
      </c>
      <c r="E12" s="46" t="s">
        <v>10</v>
      </c>
      <c r="F12" s="47" t="str">
        <f>'Array Table'!B11</f>
        <v>PPC</v>
      </c>
      <c r="G12" s="47" t="str">
        <f>'Array Table'!C11</f>
        <v>10X Sample 2 input</v>
      </c>
      <c r="H12" s="49"/>
      <c r="I12" s="46" t="s">
        <v>10</v>
      </c>
      <c r="J12" s="47" t="str">
        <f>'Array Table'!B11</f>
        <v>PPC</v>
      </c>
      <c r="K12" s="47" t="str">
        <f>'Array Table'!C11</f>
        <v>10X Sample 2 input</v>
      </c>
      <c r="L12" s="47" t="str">
        <f>IF(D12="","",IF(AND(D12&gt;=20,D12&lt;=24),"OK","Warning"))</f>
        <v>OK</v>
      </c>
    </row>
    <row r="13" spans="1:12" x14ac:dyDescent="0.25">
      <c r="A13" s="46" t="s">
        <v>11</v>
      </c>
      <c r="B13" s="47" t="str">
        <f>'Array Table'!B12</f>
        <v>Microbial DNA qPCR Assay</v>
      </c>
      <c r="C13" s="47" t="str">
        <f>'Array Table'!C12</f>
        <v>Sample 2</v>
      </c>
      <c r="D13" s="48">
        <f>IF(SUM('Test Sample Data'!D$8:D$13)&gt;10,IF(AND(ISNUMBER('Test Sample Data'!D12),'Test Sample Data'!D12&lt;40,'Test Sample Data'!D12&gt;0),'Test Sample Data'!D12,40),"")</f>
        <v>35</v>
      </c>
      <c r="E13" s="46" t="s">
        <v>11</v>
      </c>
      <c r="F13" s="47" t="str">
        <f>'Array Table'!B12</f>
        <v>Microbial DNA qPCR Assay</v>
      </c>
      <c r="G13" s="47" t="str">
        <f>'Array Table'!C12</f>
        <v>Sample 2</v>
      </c>
      <c r="H13" s="49">
        <f>IFERROR(D9-D13,"")</f>
        <v>5</v>
      </c>
      <c r="I13" s="46" t="s">
        <v>11</v>
      </c>
      <c r="J13" s="47" t="str">
        <f>'Array Table'!B12</f>
        <v>Microbial DNA qPCR Assay</v>
      </c>
      <c r="K13" s="47" t="str">
        <f>'Array Table'!C12</f>
        <v>Sample 2</v>
      </c>
      <c r="L13" s="48" t="str">
        <f>IF(H13="","",IF(D9&lt;=35,IF(H13&lt;=1,"",IF(H13&gt;=2,"+","+/-")),IF(D9&lt;=37,IF(H13&lt;=1.5,"",IF(H13&gt;=3,"+","+/-")),IF(H13&lt;3,"",IF(H13&gt;=6,"+",IF(H13&gt;=3,"+/-",""))))))</f>
        <v>+/-</v>
      </c>
    </row>
    <row r="14" spans="1:12" x14ac:dyDescent="0.25">
      <c r="A14" s="46" t="s">
        <v>12</v>
      </c>
      <c r="B14" s="47" t="str">
        <f>'Array Table'!B13</f>
        <v>Microbial DNA qPCR Assay</v>
      </c>
      <c r="C14" s="47" t="str">
        <f>'Array Table'!C13</f>
        <v>10X Sample 2 input</v>
      </c>
      <c r="D14" s="48">
        <f>IF(SUM('Test Sample Data'!D$8:D$13)&gt;10,IF(AND(ISNUMBER('Test Sample Data'!D13),'Test Sample Data'!D13&lt;40,'Test Sample Data'!D13&gt;0),'Test Sample Data'!D13,40),"")</f>
        <v>34</v>
      </c>
      <c r="E14" s="46" t="s">
        <v>12</v>
      </c>
      <c r="F14" s="47" t="str">
        <f>'Array Table'!B13</f>
        <v>Microbial DNA qPCR Assay</v>
      </c>
      <c r="G14" s="47" t="str">
        <f>'Array Table'!C13</f>
        <v>10X Sample 2 input</v>
      </c>
      <c r="H14" s="49">
        <f>IFERROR(D13-D14,"")</f>
        <v>1</v>
      </c>
      <c r="I14" s="46" t="s">
        <v>12</v>
      </c>
      <c r="J14" s="47" t="str">
        <f>'Array Table'!B13</f>
        <v>Microbial DNA qPCR Assay</v>
      </c>
      <c r="K14" s="47" t="str">
        <f>'Array Table'!C13</f>
        <v>10X Sample 2 input</v>
      </c>
      <c r="L14" s="47" t="str">
        <f>IF(H14="","",IF(H14&gt;=2.3,"Positive","Inconclusive"))</f>
        <v>Inconclusive</v>
      </c>
    </row>
    <row r="15" spans="1:12" x14ac:dyDescent="0.25">
      <c r="A15" s="46" t="s">
        <v>13</v>
      </c>
      <c r="B15" s="47" t="str">
        <f>'Array Table'!B14</f>
        <v>Microbial DNA qPCR Assay</v>
      </c>
      <c r="C15" s="47" t="str">
        <f>'Array Table'!C14</f>
        <v>NTC</v>
      </c>
      <c r="D15" s="48" t="str">
        <f>IF(SUM('Test Sample Data'!D$14:D$19)&gt;10,IF(AND(ISNUMBER('Test Sample Data'!D14),'Test Sample Data'!D14&lt;40,'Test Sample Data'!D14&gt;0),'Test Sample Data'!D14,40),"")</f>
        <v/>
      </c>
      <c r="E15" s="46" t="s">
        <v>13</v>
      </c>
      <c r="F15" s="47" t="str">
        <f>'Array Table'!B14</f>
        <v>Microbial DNA qPCR Assay</v>
      </c>
      <c r="G15" s="47" t="str">
        <f>'Array Table'!C14</f>
        <v>NTC</v>
      </c>
      <c r="H15" s="49"/>
      <c r="I15" s="46" t="s">
        <v>13</v>
      </c>
      <c r="J15" s="47" t="str">
        <f>'Array Table'!B14</f>
        <v>Microbial DNA qPCR Assay</v>
      </c>
      <c r="K15" s="47" t="str">
        <f>'Array Table'!C14</f>
        <v>NTC</v>
      </c>
      <c r="L15" s="48" t="str">
        <f>IF(D15="","",IF(D15&gt;35,"OK","Warning"))</f>
        <v/>
      </c>
    </row>
    <row r="16" spans="1:12" x14ac:dyDescent="0.25">
      <c r="A16" s="46" t="s">
        <v>14</v>
      </c>
      <c r="B16" s="47" t="str">
        <f>'Array Table'!B15</f>
        <v>Microbial DNA qPCR Assay</v>
      </c>
      <c r="C16" s="47" t="str">
        <f>'Array Table'!C15</f>
        <v>Microbial DNA Positive Control</v>
      </c>
      <c r="D16" s="48" t="str">
        <f>IF(SUM('Test Sample Data'!D$14:D$19)&gt;10,IF(AND(ISNUMBER('Test Sample Data'!D15),'Test Sample Data'!D15&lt;40,'Test Sample Data'!D15&gt;0),'Test Sample Data'!D15,40),"")</f>
        <v/>
      </c>
      <c r="E16" s="46" t="s">
        <v>14</v>
      </c>
      <c r="F16" s="47" t="str">
        <f>'Array Table'!B15</f>
        <v>Microbial DNA qPCR Assay</v>
      </c>
      <c r="G16" s="47" t="str">
        <f>'Array Table'!C15</f>
        <v>Microbial DNA Positive Control</v>
      </c>
      <c r="H16" s="49" t="str">
        <f>IFERROR(D15-D16,"")</f>
        <v/>
      </c>
      <c r="I16" s="46" t="s">
        <v>14</v>
      </c>
      <c r="J16" s="47" t="str">
        <f>'Array Table'!B15</f>
        <v>Microbial DNA qPCR Assay</v>
      </c>
      <c r="K16" s="47" t="str">
        <f>'Array Table'!C15</f>
        <v>Microbial DNA Positive Control</v>
      </c>
      <c r="L16" s="47" t="str">
        <f>IF(D16="","",IF(D16&lt;=34,"OK","Warning"))</f>
        <v/>
      </c>
    </row>
    <row r="17" spans="1:12" x14ac:dyDescent="0.25">
      <c r="A17" s="46" t="s">
        <v>15</v>
      </c>
      <c r="B17" s="47" t="str">
        <f>'Array Table'!B16</f>
        <v>PPC</v>
      </c>
      <c r="C17" s="47" t="str">
        <f>'Array Table'!C16</f>
        <v>Sample 3</v>
      </c>
      <c r="D17" s="48" t="str">
        <f>IF(SUM('Test Sample Data'!D$14:D$19)&gt;10,IF(AND(ISNUMBER('Test Sample Data'!D16),'Test Sample Data'!D16&lt;40,'Test Sample Data'!D16&gt;0),'Test Sample Data'!D16,40),"")</f>
        <v/>
      </c>
      <c r="E17" s="46" t="s">
        <v>15</v>
      </c>
      <c r="F17" s="47" t="str">
        <f>'Array Table'!B16</f>
        <v>PPC</v>
      </c>
      <c r="G17" s="47" t="str">
        <f>'Array Table'!C16</f>
        <v>Sample 3</v>
      </c>
      <c r="H17" s="49"/>
      <c r="I17" s="46" t="s">
        <v>15</v>
      </c>
      <c r="J17" s="47" t="str">
        <f>'Array Table'!B16</f>
        <v>PPC</v>
      </c>
      <c r="K17" s="47" t="str">
        <f>'Array Table'!C16</f>
        <v>Sample 3</v>
      </c>
      <c r="L17" s="47" t="str">
        <f>IF(D17="","",IF(AND(D17&gt;=20,D17&lt;=24),"OK","Warning"))</f>
        <v/>
      </c>
    </row>
    <row r="18" spans="1:12" x14ac:dyDescent="0.25">
      <c r="A18" s="46" t="s">
        <v>16</v>
      </c>
      <c r="B18" s="47" t="str">
        <f>'Array Table'!B17</f>
        <v>PPC</v>
      </c>
      <c r="C18" s="47" t="str">
        <f>'Array Table'!C17</f>
        <v>10X Sample 3 input</v>
      </c>
      <c r="D18" s="48" t="str">
        <f>IF(SUM('Test Sample Data'!D$14:D$19)&gt;10,IF(AND(ISNUMBER('Test Sample Data'!D17),'Test Sample Data'!D17&lt;40,'Test Sample Data'!D17&gt;0),'Test Sample Data'!D17,40),"")</f>
        <v/>
      </c>
      <c r="E18" s="46" t="s">
        <v>16</v>
      </c>
      <c r="F18" s="47" t="str">
        <f>'Array Table'!B17</f>
        <v>PPC</v>
      </c>
      <c r="G18" s="47" t="str">
        <f>'Array Table'!C17</f>
        <v>10X Sample 3 input</v>
      </c>
      <c r="H18" s="49"/>
      <c r="I18" s="46" t="s">
        <v>16</v>
      </c>
      <c r="J18" s="47" t="str">
        <f>'Array Table'!B17</f>
        <v>PPC</v>
      </c>
      <c r="K18" s="47" t="str">
        <f>'Array Table'!C17</f>
        <v>10X Sample 3 input</v>
      </c>
      <c r="L18" s="47" t="str">
        <f>IF(D18="","",IF(AND(D18&gt;=20,D18&lt;=24),"OK","Warning"))</f>
        <v/>
      </c>
    </row>
    <row r="19" spans="1:12" x14ac:dyDescent="0.25">
      <c r="A19" s="46" t="s">
        <v>17</v>
      </c>
      <c r="B19" s="47" t="str">
        <f>'Array Table'!B18</f>
        <v>Microbial DNA qPCR Assay</v>
      </c>
      <c r="C19" s="47" t="str">
        <f>'Array Table'!C18</f>
        <v>Sample 3</v>
      </c>
      <c r="D19" s="48" t="str">
        <f>IF(SUM('Test Sample Data'!D$14:D$19)&gt;10,IF(AND(ISNUMBER('Test Sample Data'!D18),'Test Sample Data'!D18&lt;40,'Test Sample Data'!D18&gt;0),'Test Sample Data'!D18,40),"")</f>
        <v/>
      </c>
      <c r="E19" s="46" t="s">
        <v>17</v>
      </c>
      <c r="F19" s="47" t="str">
        <f>'Array Table'!B18</f>
        <v>Microbial DNA qPCR Assay</v>
      </c>
      <c r="G19" s="47" t="str">
        <f>'Array Table'!C18</f>
        <v>Sample 3</v>
      </c>
      <c r="H19" s="49" t="str">
        <f>IFERROR(D15-D19,"")</f>
        <v/>
      </c>
      <c r="I19" s="46" t="s">
        <v>17</v>
      </c>
      <c r="J19" s="47" t="str">
        <f>'Array Table'!B18</f>
        <v>Microbial DNA qPCR Assay</v>
      </c>
      <c r="K19" s="47" t="str">
        <f>'Array Table'!C18</f>
        <v>Sample 3</v>
      </c>
      <c r="L19" s="48" t="str">
        <f>IF(H19="","",IF(D15&lt;=35,IF(H19&lt;=1,"",IF(H19&gt;=2,"+","+/-")),IF(D15&lt;=37,IF(H19&lt;=1.5,"",IF(H19&gt;=3,"+","+/-")),IF(H19&lt;3,"",IF(H19&gt;=6,"+",IF(H19&gt;=3,"+/-",""))))))</f>
        <v/>
      </c>
    </row>
    <row r="20" spans="1:12" x14ac:dyDescent="0.25">
      <c r="A20" s="46" t="s">
        <v>18</v>
      </c>
      <c r="B20" s="47" t="str">
        <f>'Array Table'!B19</f>
        <v>Microbial DNA qPCR Assay</v>
      </c>
      <c r="C20" s="47" t="str">
        <f>'Array Table'!C19</f>
        <v>10X Sample 3 input</v>
      </c>
      <c r="D20" s="48" t="str">
        <f>IF(SUM('Test Sample Data'!D$14:D$19)&gt;10,IF(AND(ISNUMBER('Test Sample Data'!D19),'Test Sample Data'!D19&lt;40,'Test Sample Data'!D19&gt;0),'Test Sample Data'!D19,40),"")</f>
        <v/>
      </c>
      <c r="E20" s="46" t="s">
        <v>18</v>
      </c>
      <c r="F20" s="47" t="str">
        <f>'Array Table'!B19</f>
        <v>Microbial DNA qPCR Assay</v>
      </c>
      <c r="G20" s="47" t="str">
        <f>'Array Table'!C19</f>
        <v>10X Sample 3 input</v>
      </c>
      <c r="H20" s="49" t="str">
        <f>IFERROR(D19-D20,"")</f>
        <v/>
      </c>
      <c r="I20" s="46" t="s">
        <v>18</v>
      </c>
      <c r="J20" s="47" t="str">
        <f>'Array Table'!B19</f>
        <v>Microbial DNA qPCR Assay</v>
      </c>
      <c r="K20" s="47" t="str">
        <f>'Array Table'!C19</f>
        <v>10X Sample 3 input</v>
      </c>
      <c r="L20" s="47" t="str">
        <f>IF(H20="","",IF(H20&gt;=2.3,"Positive","Inconclusive"))</f>
        <v/>
      </c>
    </row>
    <row r="21" spans="1:12" x14ac:dyDescent="0.25">
      <c r="A21" s="46" t="s">
        <v>19</v>
      </c>
      <c r="B21" s="47" t="str">
        <f>'Array Table'!B20</f>
        <v>Microbial DNA qPCR Assay</v>
      </c>
      <c r="C21" s="47" t="str">
        <f>'Array Table'!C20</f>
        <v>NTC</v>
      </c>
      <c r="D21" s="48" t="str">
        <f>IF(SUM('Test Sample Data'!D$20:D$25)&gt;10,IF(AND(ISNUMBER('Test Sample Data'!D20),'Test Sample Data'!D20&lt;40,'Test Sample Data'!D20&gt;0),'Test Sample Data'!D20,40),"")</f>
        <v/>
      </c>
      <c r="E21" s="46" t="s">
        <v>19</v>
      </c>
      <c r="F21" s="47" t="str">
        <f>'Array Table'!B20</f>
        <v>Microbial DNA qPCR Assay</v>
      </c>
      <c r="G21" s="47" t="str">
        <f>'Array Table'!C20</f>
        <v>NTC</v>
      </c>
      <c r="H21" s="49"/>
      <c r="I21" s="46" t="s">
        <v>19</v>
      </c>
      <c r="J21" s="47" t="str">
        <f>'Array Table'!B20</f>
        <v>Microbial DNA qPCR Assay</v>
      </c>
      <c r="K21" s="47" t="str">
        <f>'Array Table'!C20</f>
        <v>NTC</v>
      </c>
      <c r="L21" s="48" t="str">
        <f>IF(D21="","",IF(D21&gt;35,"OK","Warning"))</f>
        <v/>
      </c>
    </row>
    <row r="22" spans="1:12" x14ac:dyDescent="0.25">
      <c r="A22" s="46" t="s">
        <v>20</v>
      </c>
      <c r="B22" s="47" t="str">
        <f>'Array Table'!B21</f>
        <v>Microbial DNA qPCR Assay</v>
      </c>
      <c r="C22" s="47" t="str">
        <f>'Array Table'!C21</f>
        <v>Microbial DNA Positive Control</v>
      </c>
      <c r="D22" s="48" t="str">
        <f>IF(SUM('Test Sample Data'!D$20:D$25)&gt;10,IF(AND(ISNUMBER('Test Sample Data'!D21),'Test Sample Data'!D21&lt;40,'Test Sample Data'!D21&gt;0),'Test Sample Data'!D21,40),"")</f>
        <v/>
      </c>
      <c r="E22" s="46" t="s">
        <v>20</v>
      </c>
      <c r="F22" s="47" t="str">
        <f>'Array Table'!B21</f>
        <v>Microbial DNA qPCR Assay</v>
      </c>
      <c r="G22" s="47" t="str">
        <f>'Array Table'!C21</f>
        <v>Microbial DNA Positive Control</v>
      </c>
      <c r="H22" s="49" t="str">
        <f>IFERROR(D21-D22,"")</f>
        <v/>
      </c>
      <c r="I22" s="46" t="s">
        <v>20</v>
      </c>
      <c r="J22" s="47" t="str">
        <f>'Array Table'!B21</f>
        <v>Microbial DNA qPCR Assay</v>
      </c>
      <c r="K22" s="47" t="str">
        <f>'Array Table'!C21</f>
        <v>Microbial DNA Positive Control</v>
      </c>
      <c r="L22" s="47" t="str">
        <f>IF(D22="","",IF(D22&lt;=34,"OK","Warning"))</f>
        <v/>
      </c>
    </row>
    <row r="23" spans="1:12" x14ac:dyDescent="0.25">
      <c r="A23" s="46" t="s">
        <v>21</v>
      </c>
      <c r="B23" s="47" t="str">
        <f>'Array Table'!B22</f>
        <v>PPC</v>
      </c>
      <c r="C23" s="47" t="str">
        <f>'Array Table'!C22</f>
        <v>Sample 4</v>
      </c>
      <c r="D23" s="48" t="str">
        <f>IF(SUM('Test Sample Data'!D$20:D$25)&gt;10,IF(AND(ISNUMBER('Test Sample Data'!D22),'Test Sample Data'!D22&lt;40,'Test Sample Data'!D22&gt;0),'Test Sample Data'!D22,40),"")</f>
        <v/>
      </c>
      <c r="E23" s="46" t="s">
        <v>21</v>
      </c>
      <c r="F23" s="47" t="str">
        <f>'Array Table'!B22</f>
        <v>PPC</v>
      </c>
      <c r="G23" s="47" t="str">
        <f>'Array Table'!C22</f>
        <v>Sample 4</v>
      </c>
      <c r="H23" s="49"/>
      <c r="I23" s="46" t="s">
        <v>21</v>
      </c>
      <c r="J23" s="47" t="str">
        <f>'Array Table'!B22</f>
        <v>PPC</v>
      </c>
      <c r="K23" s="47" t="str">
        <f>'Array Table'!C22</f>
        <v>Sample 4</v>
      </c>
      <c r="L23" s="47" t="str">
        <f>IF(D23="","",IF(AND(D23&gt;=20,D23&lt;=24),"OK","Warning"))</f>
        <v/>
      </c>
    </row>
    <row r="24" spans="1:12" x14ac:dyDescent="0.25">
      <c r="A24" s="46" t="s">
        <v>22</v>
      </c>
      <c r="B24" s="47" t="str">
        <f>'Array Table'!B23</f>
        <v>PPC</v>
      </c>
      <c r="C24" s="47" t="str">
        <f>'Array Table'!C23</f>
        <v>10X Sample 4 input</v>
      </c>
      <c r="D24" s="48" t="str">
        <f>IF(SUM('Test Sample Data'!D$20:D$25)&gt;10,IF(AND(ISNUMBER('Test Sample Data'!D23),'Test Sample Data'!D23&lt;40,'Test Sample Data'!D23&gt;0),'Test Sample Data'!D23,40),"")</f>
        <v/>
      </c>
      <c r="E24" s="46" t="s">
        <v>22</v>
      </c>
      <c r="F24" s="47" t="str">
        <f>'Array Table'!B23</f>
        <v>PPC</v>
      </c>
      <c r="G24" s="47" t="str">
        <f>'Array Table'!C23</f>
        <v>10X Sample 4 input</v>
      </c>
      <c r="H24" s="49"/>
      <c r="I24" s="46" t="s">
        <v>22</v>
      </c>
      <c r="J24" s="47" t="str">
        <f>'Array Table'!B23</f>
        <v>PPC</v>
      </c>
      <c r="K24" s="47" t="str">
        <f>'Array Table'!C23</f>
        <v>10X Sample 4 input</v>
      </c>
      <c r="L24" s="47" t="str">
        <f>IF(D24="","",IF(AND(D24&gt;=20,D24&lt;=24),"OK","Warning"))</f>
        <v/>
      </c>
    </row>
    <row r="25" spans="1:12" x14ac:dyDescent="0.25">
      <c r="A25" s="46" t="s">
        <v>23</v>
      </c>
      <c r="B25" s="47" t="str">
        <f>'Array Table'!B24</f>
        <v>Microbial DNA qPCR Assay</v>
      </c>
      <c r="C25" s="47" t="str">
        <f>'Array Table'!C24</f>
        <v>Sample 4</v>
      </c>
      <c r="D25" s="48" t="str">
        <f>IF(SUM('Test Sample Data'!D$20:D$25)&gt;10,IF(AND(ISNUMBER('Test Sample Data'!D24),'Test Sample Data'!D24&lt;40,'Test Sample Data'!D24&gt;0),'Test Sample Data'!D24,40),"")</f>
        <v/>
      </c>
      <c r="E25" s="46" t="s">
        <v>23</v>
      </c>
      <c r="F25" s="47" t="str">
        <f>'Array Table'!B24</f>
        <v>Microbial DNA qPCR Assay</v>
      </c>
      <c r="G25" s="47" t="str">
        <f>'Array Table'!C24</f>
        <v>Sample 4</v>
      </c>
      <c r="H25" s="49" t="str">
        <f>IFERROR(D21-D25,"")</f>
        <v/>
      </c>
      <c r="I25" s="46" t="s">
        <v>23</v>
      </c>
      <c r="J25" s="47" t="str">
        <f>'Array Table'!B24</f>
        <v>Microbial DNA qPCR Assay</v>
      </c>
      <c r="K25" s="47" t="str">
        <f>'Array Table'!C24</f>
        <v>Sample 4</v>
      </c>
      <c r="L25" s="48" t="str">
        <f>IF(H25="","",IF(D21&lt;=35,IF(H25&lt;=1,"",IF(H25&gt;=2,"+","+/-")),IF(D21&lt;=37,IF(H25&lt;=1.5,"",IF(H25&gt;=3,"+","+/-")),IF(H25&lt;3,"",IF(H25&gt;=6,"+",IF(H25&gt;=3,"+/-",""))))))</f>
        <v/>
      </c>
    </row>
    <row r="26" spans="1:12" x14ac:dyDescent="0.25">
      <c r="A26" s="46" t="s">
        <v>24</v>
      </c>
      <c r="B26" s="47" t="str">
        <f>'Array Table'!B25</f>
        <v>Microbial DNA qPCR Assay</v>
      </c>
      <c r="C26" s="47" t="str">
        <f>'Array Table'!C25</f>
        <v>10X Sample 4 input</v>
      </c>
      <c r="D26" s="48" t="str">
        <f>IF(SUM('Test Sample Data'!D$20:D$25)&gt;10,IF(AND(ISNUMBER('Test Sample Data'!D25),'Test Sample Data'!D25&lt;40,'Test Sample Data'!D25&gt;0),'Test Sample Data'!D25,40),"")</f>
        <v/>
      </c>
      <c r="E26" s="46" t="s">
        <v>24</v>
      </c>
      <c r="F26" s="47" t="str">
        <f>'Array Table'!B25</f>
        <v>Microbial DNA qPCR Assay</v>
      </c>
      <c r="G26" s="47" t="str">
        <f>'Array Table'!C25</f>
        <v>10X Sample 4 input</v>
      </c>
      <c r="H26" s="49" t="str">
        <f>IFERROR(D25-D26,"")</f>
        <v/>
      </c>
      <c r="I26" s="46" t="s">
        <v>24</v>
      </c>
      <c r="J26" s="47" t="str">
        <f>'Array Table'!B25</f>
        <v>Microbial DNA qPCR Assay</v>
      </c>
      <c r="K26" s="47" t="str">
        <f>'Array Table'!C25</f>
        <v>10X Sample 4 input</v>
      </c>
      <c r="L26" s="47" t="str">
        <f>IF(H26="","",IF(H26&gt;=2.3,"Positive","Inconclusive"))</f>
        <v/>
      </c>
    </row>
    <row r="27" spans="1:12" x14ac:dyDescent="0.25">
      <c r="A27" s="46" t="s">
        <v>25</v>
      </c>
      <c r="B27" s="47" t="str">
        <f>'Array Table'!B26</f>
        <v>Microbial DNA qPCR Assay</v>
      </c>
      <c r="C27" s="47" t="str">
        <f>'Array Table'!C26</f>
        <v>NTC</v>
      </c>
      <c r="D27" s="48" t="str">
        <f>IF(SUM('Test Sample Data'!D$26:D$31)&gt;10,IF(AND(ISNUMBER('Test Sample Data'!D26),'Test Sample Data'!D26&lt;40,'Test Sample Data'!D26&gt;0),'Test Sample Data'!D26,40),"")</f>
        <v/>
      </c>
      <c r="E27" s="46" t="s">
        <v>25</v>
      </c>
      <c r="F27" s="47" t="str">
        <f>'Array Table'!B26</f>
        <v>Microbial DNA qPCR Assay</v>
      </c>
      <c r="G27" s="47" t="str">
        <f>'Array Table'!C26</f>
        <v>NTC</v>
      </c>
      <c r="H27" s="49"/>
      <c r="I27" s="46" t="s">
        <v>25</v>
      </c>
      <c r="J27" s="47" t="str">
        <f>'Array Table'!B26</f>
        <v>Microbial DNA qPCR Assay</v>
      </c>
      <c r="K27" s="47" t="str">
        <f>'Array Table'!C26</f>
        <v>NTC</v>
      </c>
      <c r="L27" s="48" t="str">
        <f>IF(D27="","",IF(D27&gt;35,"OK","Warning"))</f>
        <v/>
      </c>
    </row>
    <row r="28" spans="1:12" x14ac:dyDescent="0.25">
      <c r="A28" s="46" t="s">
        <v>26</v>
      </c>
      <c r="B28" s="47" t="str">
        <f>'Array Table'!B27</f>
        <v>Microbial DNA qPCR Assay</v>
      </c>
      <c r="C28" s="47" t="str">
        <f>'Array Table'!C27</f>
        <v>Microbial DNA Positive Control</v>
      </c>
      <c r="D28" s="48" t="str">
        <f>IF(SUM('Test Sample Data'!D$26:D$31)&gt;10,IF(AND(ISNUMBER('Test Sample Data'!D27),'Test Sample Data'!D27&lt;40,'Test Sample Data'!D27&gt;0),'Test Sample Data'!D27,40),"")</f>
        <v/>
      </c>
      <c r="E28" s="46" t="s">
        <v>26</v>
      </c>
      <c r="F28" s="47" t="str">
        <f>'Array Table'!B27</f>
        <v>Microbial DNA qPCR Assay</v>
      </c>
      <c r="G28" s="47" t="str">
        <f>'Array Table'!C27</f>
        <v>Microbial DNA Positive Control</v>
      </c>
      <c r="H28" s="49" t="str">
        <f>IFERROR(D27-D28,"")</f>
        <v/>
      </c>
      <c r="I28" s="46" t="s">
        <v>26</v>
      </c>
      <c r="J28" s="47" t="str">
        <f>'Array Table'!B27</f>
        <v>Microbial DNA qPCR Assay</v>
      </c>
      <c r="K28" s="47" t="str">
        <f>'Array Table'!C27</f>
        <v>Microbial DNA Positive Control</v>
      </c>
      <c r="L28" s="47" t="str">
        <f>IF(D28="","",IF(D28&lt;=34,"OK","Warning"))</f>
        <v/>
      </c>
    </row>
    <row r="29" spans="1:12" x14ac:dyDescent="0.25">
      <c r="A29" s="46" t="s">
        <v>27</v>
      </c>
      <c r="B29" s="47" t="str">
        <f>'Array Table'!B28</f>
        <v>PPC</v>
      </c>
      <c r="C29" s="47" t="str">
        <f>'Array Table'!C28</f>
        <v>Sample 5</v>
      </c>
      <c r="D29" s="48" t="str">
        <f>IF(SUM('Test Sample Data'!D$26:D$31)&gt;10,IF(AND(ISNUMBER('Test Sample Data'!D28),'Test Sample Data'!D28&lt;40,'Test Sample Data'!D28&gt;0),'Test Sample Data'!D28,40),"")</f>
        <v/>
      </c>
      <c r="E29" s="46" t="s">
        <v>27</v>
      </c>
      <c r="F29" s="47" t="str">
        <f>'Array Table'!B28</f>
        <v>PPC</v>
      </c>
      <c r="G29" s="47" t="str">
        <f>'Array Table'!C28</f>
        <v>Sample 5</v>
      </c>
      <c r="H29" s="49"/>
      <c r="I29" s="46" t="s">
        <v>27</v>
      </c>
      <c r="J29" s="47" t="str">
        <f>'Array Table'!B28</f>
        <v>PPC</v>
      </c>
      <c r="K29" s="47" t="str">
        <f>'Array Table'!C28</f>
        <v>Sample 5</v>
      </c>
      <c r="L29" s="47" t="str">
        <f>IF(D29="","",IF(AND(D29&gt;=20,D29&lt;=24),"OK","Warning"))</f>
        <v/>
      </c>
    </row>
    <row r="30" spans="1:12" x14ac:dyDescent="0.25">
      <c r="A30" s="46" t="s">
        <v>28</v>
      </c>
      <c r="B30" s="47" t="str">
        <f>'Array Table'!B29</f>
        <v>PPC</v>
      </c>
      <c r="C30" s="47" t="str">
        <f>'Array Table'!C29</f>
        <v>10X Sample 5 input</v>
      </c>
      <c r="D30" s="48" t="str">
        <f>IF(SUM('Test Sample Data'!D$26:D$31)&gt;10,IF(AND(ISNUMBER('Test Sample Data'!D29),'Test Sample Data'!D29&lt;40,'Test Sample Data'!D29&gt;0),'Test Sample Data'!D29,40),"")</f>
        <v/>
      </c>
      <c r="E30" s="46" t="s">
        <v>28</v>
      </c>
      <c r="F30" s="47" t="str">
        <f>'Array Table'!B29</f>
        <v>PPC</v>
      </c>
      <c r="G30" s="47" t="str">
        <f>'Array Table'!C29</f>
        <v>10X Sample 5 input</v>
      </c>
      <c r="H30" s="49"/>
      <c r="I30" s="46" t="s">
        <v>28</v>
      </c>
      <c r="J30" s="47" t="str">
        <f>'Array Table'!B29</f>
        <v>PPC</v>
      </c>
      <c r="K30" s="47" t="str">
        <f>'Array Table'!C29</f>
        <v>10X Sample 5 input</v>
      </c>
      <c r="L30" s="47" t="str">
        <f>IF(D30="","",IF(AND(D30&gt;=20,D30&lt;=24),"OK","Warning"))</f>
        <v/>
      </c>
    </row>
    <row r="31" spans="1:12" x14ac:dyDescent="0.25">
      <c r="A31" s="46" t="s">
        <v>29</v>
      </c>
      <c r="B31" s="47" t="str">
        <f>'Array Table'!B30</f>
        <v>Microbial DNA qPCR Assay</v>
      </c>
      <c r="C31" s="47" t="str">
        <f>'Array Table'!C30</f>
        <v>Sample 5</v>
      </c>
      <c r="D31" s="48" t="str">
        <f>IF(SUM('Test Sample Data'!D$26:D$31)&gt;10,IF(AND(ISNUMBER('Test Sample Data'!D30),'Test Sample Data'!D30&lt;40,'Test Sample Data'!D30&gt;0),'Test Sample Data'!D30,40),"")</f>
        <v/>
      </c>
      <c r="E31" s="46" t="s">
        <v>29</v>
      </c>
      <c r="F31" s="47" t="str">
        <f>'Array Table'!B30</f>
        <v>Microbial DNA qPCR Assay</v>
      </c>
      <c r="G31" s="47" t="str">
        <f>'Array Table'!C30</f>
        <v>Sample 5</v>
      </c>
      <c r="H31" s="49" t="str">
        <f>IFERROR(D27-D31,"")</f>
        <v/>
      </c>
      <c r="I31" s="46" t="s">
        <v>29</v>
      </c>
      <c r="J31" s="47" t="str">
        <f>'Array Table'!B30</f>
        <v>Microbial DNA qPCR Assay</v>
      </c>
      <c r="K31" s="47" t="str">
        <f>'Array Table'!C30</f>
        <v>Sample 5</v>
      </c>
      <c r="L31" s="48" t="str">
        <f>IF(H31="","",IF(D27&lt;=35,IF(H31&lt;=1,"",IF(H31&gt;=2,"+","+/-")),IF(D27&lt;=37,IF(H31&lt;=1.5,"",IF(H31&gt;=3,"+","+/-")),IF(H31&lt;3,"",IF(H31&gt;=6,"+",IF(H31&gt;=3,"+/-",""))))))</f>
        <v/>
      </c>
    </row>
    <row r="32" spans="1:12" x14ac:dyDescent="0.25">
      <c r="A32" s="46" t="s">
        <v>30</v>
      </c>
      <c r="B32" s="47" t="str">
        <f>'Array Table'!B31</f>
        <v>Microbial DNA qPCR Assay</v>
      </c>
      <c r="C32" s="47" t="str">
        <f>'Array Table'!C31</f>
        <v>10X Sample 5 input</v>
      </c>
      <c r="D32" s="48" t="str">
        <f>IF(SUM('Test Sample Data'!D$26:D$31)&gt;10,IF(AND(ISNUMBER('Test Sample Data'!D31),'Test Sample Data'!D31&lt;40,'Test Sample Data'!D31&gt;0),'Test Sample Data'!D31,40),"")</f>
        <v/>
      </c>
      <c r="E32" s="46" t="s">
        <v>30</v>
      </c>
      <c r="F32" s="47" t="str">
        <f>'Array Table'!B31</f>
        <v>Microbial DNA qPCR Assay</v>
      </c>
      <c r="G32" s="47" t="str">
        <f>'Array Table'!C31</f>
        <v>10X Sample 5 input</v>
      </c>
      <c r="H32" s="49" t="str">
        <f>IFERROR(D31-D32,"")</f>
        <v/>
      </c>
      <c r="I32" s="46" t="s">
        <v>30</v>
      </c>
      <c r="J32" s="47" t="str">
        <f>'Array Table'!B31</f>
        <v>Microbial DNA qPCR Assay</v>
      </c>
      <c r="K32" s="47" t="str">
        <f>'Array Table'!C31</f>
        <v>10X Sample 5 input</v>
      </c>
      <c r="L32" s="47" t="str">
        <f>IF(H32="","",IF(H32&gt;=2.3,"Positive","Inconclusive"))</f>
        <v/>
      </c>
    </row>
    <row r="33" spans="1:12" x14ac:dyDescent="0.25">
      <c r="A33" s="46" t="s">
        <v>31</v>
      </c>
      <c r="B33" s="47" t="str">
        <f>'Array Table'!B32</f>
        <v>Microbial DNA qPCR Assay</v>
      </c>
      <c r="C33" s="47" t="str">
        <f>'Array Table'!C32</f>
        <v>NTC</v>
      </c>
      <c r="D33" s="48" t="str">
        <f>IF(SUM('Test Sample Data'!D$32:D$37)&gt;10,IF(AND(ISNUMBER('Test Sample Data'!D32),'Test Sample Data'!D32&lt;40,'Test Sample Data'!D32&gt;0),'Test Sample Data'!D32,40),"")</f>
        <v/>
      </c>
      <c r="E33" s="46" t="s">
        <v>31</v>
      </c>
      <c r="F33" s="47" t="str">
        <f>'Array Table'!B32</f>
        <v>Microbial DNA qPCR Assay</v>
      </c>
      <c r="G33" s="47" t="str">
        <f>'Array Table'!C32</f>
        <v>NTC</v>
      </c>
      <c r="H33" s="49"/>
      <c r="I33" s="46" t="s">
        <v>31</v>
      </c>
      <c r="J33" s="47" t="str">
        <f>'Array Table'!B32</f>
        <v>Microbial DNA qPCR Assay</v>
      </c>
      <c r="K33" s="47" t="str">
        <f>'Array Table'!C32</f>
        <v>NTC</v>
      </c>
      <c r="L33" s="48" t="str">
        <f>IF(D33="","",IF(D33&gt;35,"OK","Warning"))</f>
        <v/>
      </c>
    </row>
    <row r="34" spans="1:12" x14ac:dyDescent="0.25">
      <c r="A34" s="46" t="s">
        <v>32</v>
      </c>
      <c r="B34" s="47" t="str">
        <f>'Array Table'!B33</f>
        <v>Microbial DNA qPCR Assay</v>
      </c>
      <c r="C34" s="47" t="str">
        <f>'Array Table'!C33</f>
        <v>Microbial DNA Positive Control</v>
      </c>
      <c r="D34" s="48" t="str">
        <f>IF(SUM('Test Sample Data'!D$32:D$37)&gt;10,IF(AND(ISNUMBER('Test Sample Data'!D33),'Test Sample Data'!D33&lt;40,'Test Sample Data'!D33&gt;0),'Test Sample Data'!D33,40),"")</f>
        <v/>
      </c>
      <c r="E34" s="46" t="s">
        <v>32</v>
      </c>
      <c r="F34" s="47" t="str">
        <f>'Array Table'!B33</f>
        <v>Microbial DNA qPCR Assay</v>
      </c>
      <c r="G34" s="47" t="str">
        <f>'Array Table'!C33</f>
        <v>Microbial DNA Positive Control</v>
      </c>
      <c r="H34" s="49" t="str">
        <f>IFERROR(D33-D34,"")</f>
        <v/>
      </c>
      <c r="I34" s="46" t="s">
        <v>32</v>
      </c>
      <c r="J34" s="47" t="str">
        <f>'Array Table'!B33</f>
        <v>Microbial DNA qPCR Assay</v>
      </c>
      <c r="K34" s="47" t="str">
        <f>'Array Table'!C33</f>
        <v>Microbial DNA Positive Control</v>
      </c>
      <c r="L34" s="47" t="str">
        <f>IF(D34="","",IF(D34&lt;=34,"OK","Warning"))</f>
        <v/>
      </c>
    </row>
    <row r="35" spans="1:12" x14ac:dyDescent="0.25">
      <c r="A35" s="46" t="s">
        <v>33</v>
      </c>
      <c r="B35" s="47" t="str">
        <f>'Array Table'!B34</f>
        <v>PPC</v>
      </c>
      <c r="C35" s="47" t="str">
        <f>'Array Table'!C34</f>
        <v>Sample 6</v>
      </c>
      <c r="D35" s="48" t="str">
        <f>IF(SUM('Test Sample Data'!D$32:D$37)&gt;10,IF(AND(ISNUMBER('Test Sample Data'!D34),'Test Sample Data'!D34&lt;40,'Test Sample Data'!D34&gt;0),'Test Sample Data'!D34,40),"")</f>
        <v/>
      </c>
      <c r="E35" s="46" t="s">
        <v>33</v>
      </c>
      <c r="F35" s="47" t="str">
        <f>'Array Table'!B34</f>
        <v>PPC</v>
      </c>
      <c r="G35" s="47" t="str">
        <f>'Array Table'!C34</f>
        <v>Sample 6</v>
      </c>
      <c r="H35" s="49"/>
      <c r="I35" s="46" t="s">
        <v>33</v>
      </c>
      <c r="J35" s="47" t="str">
        <f>'Array Table'!B34</f>
        <v>PPC</v>
      </c>
      <c r="K35" s="47" t="str">
        <f>'Array Table'!C34</f>
        <v>Sample 6</v>
      </c>
      <c r="L35" s="47" t="str">
        <f>IF(D35="","",IF(AND(D35&gt;=20,D35&lt;=24),"OK","Warning"))</f>
        <v/>
      </c>
    </row>
    <row r="36" spans="1:12" x14ac:dyDescent="0.25">
      <c r="A36" s="46" t="s">
        <v>34</v>
      </c>
      <c r="B36" s="47" t="str">
        <f>'Array Table'!B35</f>
        <v>PPC</v>
      </c>
      <c r="C36" s="47" t="str">
        <f>'Array Table'!C35</f>
        <v>10X Sample 6 input</v>
      </c>
      <c r="D36" s="48" t="str">
        <f>IF(SUM('Test Sample Data'!D$32:D$37)&gt;10,IF(AND(ISNUMBER('Test Sample Data'!D35),'Test Sample Data'!D35&lt;40,'Test Sample Data'!D35&gt;0),'Test Sample Data'!D35,40),"")</f>
        <v/>
      </c>
      <c r="E36" s="46" t="s">
        <v>34</v>
      </c>
      <c r="F36" s="47" t="str">
        <f>'Array Table'!B35</f>
        <v>PPC</v>
      </c>
      <c r="G36" s="47" t="str">
        <f>'Array Table'!C35</f>
        <v>10X Sample 6 input</v>
      </c>
      <c r="H36" s="49"/>
      <c r="I36" s="46" t="s">
        <v>34</v>
      </c>
      <c r="J36" s="47" t="str">
        <f>'Array Table'!B35</f>
        <v>PPC</v>
      </c>
      <c r="K36" s="47" t="str">
        <f>'Array Table'!C35</f>
        <v>10X Sample 6 input</v>
      </c>
      <c r="L36" s="47" t="str">
        <f>IF(D36="","",IF(AND(D36&gt;=20,D36&lt;=24),"OK","Warning"))</f>
        <v/>
      </c>
    </row>
    <row r="37" spans="1:12" x14ac:dyDescent="0.25">
      <c r="A37" s="46" t="s">
        <v>35</v>
      </c>
      <c r="B37" s="47" t="str">
        <f>'Array Table'!B36</f>
        <v>Microbial DNA qPCR Assay</v>
      </c>
      <c r="C37" s="47" t="str">
        <f>'Array Table'!C36</f>
        <v>Sample 6</v>
      </c>
      <c r="D37" s="48" t="str">
        <f>IF(SUM('Test Sample Data'!D$32:D$37)&gt;10,IF(AND(ISNUMBER('Test Sample Data'!D36),'Test Sample Data'!D36&lt;40,'Test Sample Data'!D36&gt;0),'Test Sample Data'!D36,40),"")</f>
        <v/>
      </c>
      <c r="E37" s="46" t="s">
        <v>35</v>
      </c>
      <c r="F37" s="47" t="str">
        <f>'Array Table'!B36</f>
        <v>Microbial DNA qPCR Assay</v>
      </c>
      <c r="G37" s="47" t="str">
        <f>'Array Table'!C36</f>
        <v>Sample 6</v>
      </c>
      <c r="H37" s="49" t="str">
        <f>IFERROR(D33-D37,"")</f>
        <v/>
      </c>
      <c r="I37" s="46" t="s">
        <v>35</v>
      </c>
      <c r="J37" s="47" t="str">
        <f>'Array Table'!B36</f>
        <v>Microbial DNA qPCR Assay</v>
      </c>
      <c r="K37" s="47" t="str">
        <f>'Array Table'!C36</f>
        <v>Sample 6</v>
      </c>
      <c r="L37" s="48" t="str">
        <f>IF(H37="","",IF(D33&lt;=35,IF(H37&lt;=1,"",IF(H37&gt;=2,"+","+/-")),IF(D33&lt;=37,IF(H37&lt;=1.5,"",IF(H37&gt;=3,"+","+/-")),IF(H37&lt;3,"",IF(H37&gt;=6,"+",IF(H37&gt;=3,"+/-",""))))))</f>
        <v/>
      </c>
    </row>
    <row r="38" spans="1:12" x14ac:dyDescent="0.25">
      <c r="A38" s="46" t="s">
        <v>36</v>
      </c>
      <c r="B38" s="47" t="str">
        <f>'Array Table'!B37</f>
        <v>Microbial DNA qPCR Assay</v>
      </c>
      <c r="C38" s="47" t="str">
        <f>'Array Table'!C37</f>
        <v>10X Sample 6 input</v>
      </c>
      <c r="D38" s="48" t="str">
        <f>IF(SUM('Test Sample Data'!D$32:D$37)&gt;10,IF(AND(ISNUMBER('Test Sample Data'!D37),'Test Sample Data'!D37&lt;40,'Test Sample Data'!D37&gt;0),'Test Sample Data'!D37,40),"")</f>
        <v/>
      </c>
      <c r="E38" s="46" t="s">
        <v>36</v>
      </c>
      <c r="F38" s="47" t="str">
        <f>'Array Table'!B37</f>
        <v>Microbial DNA qPCR Assay</v>
      </c>
      <c r="G38" s="47" t="str">
        <f>'Array Table'!C37</f>
        <v>10X Sample 6 input</v>
      </c>
      <c r="H38" s="49" t="str">
        <f>IFERROR(D37-D38,"")</f>
        <v/>
      </c>
      <c r="I38" s="46" t="s">
        <v>36</v>
      </c>
      <c r="J38" s="47" t="str">
        <f>'Array Table'!B37</f>
        <v>Microbial DNA qPCR Assay</v>
      </c>
      <c r="K38" s="47" t="str">
        <f>'Array Table'!C37</f>
        <v>10X Sample 6 input</v>
      </c>
      <c r="L38" s="47" t="str">
        <f>IF(H38="","",IF(H38&gt;=2.3,"Positive","Inconclusive"))</f>
        <v/>
      </c>
    </row>
    <row r="39" spans="1:12" x14ac:dyDescent="0.25">
      <c r="A39" s="46" t="s">
        <v>96</v>
      </c>
      <c r="B39" s="47" t="str">
        <f>'Array Table'!B38</f>
        <v>Microbial DNA qPCR Assay</v>
      </c>
      <c r="C39" s="47" t="str">
        <f>'Array Table'!C38</f>
        <v>NTC</v>
      </c>
      <c r="D39" s="48" t="str">
        <f>IF(SUM('Test Sample Data'!D$38:D$43)&gt;10,IF(AND(ISNUMBER('Test Sample Data'!D38),'Test Sample Data'!D38&lt;40,'Test Sample Data'!D38&gt;0),'Test Sample Data'!D38,40),"")</f>
        <v/>
      </c>
      <c r="E39" s="46" t="s">
        <v>96</v>
      </c>
      <c r="F39" s="47" t="str">
        <f>'Array Table'!B38</f>
        <v>Microbial DNA qPCR Assay</v>
      </c>
      <c r="G39" s="47" t="str">
        <f>'Array Table'!C38</f>
        <v>NTC</v>
      </c>
      <c r="H39" s="49"/>
      <c r="I39" s="46" t="s">
        <v>96</v>
      </c>
      <c r="J39" s="47" t="str">
        <f>'Array Table'!B38</f>
        <v>Microbial DNA qPCR Assay</v>
      </c>
      <c r="K39" s="47" t="str">
        <f>'Array Table'!C38</f>
        <v>NTC</v>
      </c>
      <c r="L39" s="48" t="str">
        <f>IF(D39="","",IF(D39&gt;35,"OK","Warning"))</f>
        <v/>
      </c>
    </row>
    <row r="40" spans="1:12" x14ac:dyDescent="0.25">
      <c r="A40" s="46" t="s">
        <v>37</v>
      </c>
      <c r="B40" s="47" t="str">
        <f>'Array Table'!B39</f>
        <v>Microbial DNA qPCR Assay</v>
      </c>
      <c r="C40" s="47" t="str">
        <f>'Array Table'!C39</f>
        <v>Microbial DNA Positive Control</v>
      </c>
      <c r="D40" s="48" t="str">
        <f>IF(SUM('Test Sample Data'!D$38:D$43)&gt;10,IF(AND(ISNUMBER('Test Sample Data'!D39),'Test Sample Data'!D39&lt;40,'Test Sample Data'!D39&gt;0),'Test Sample Data'!D39,40),"")</f>
        <v/>
      </c>
      <c r="E40" s="46" t="s">
        <v>37</v>
      </c>
      <c r="F40" s="47" t="str">
        <f>'Array Table'!B39</f>
        <v>Microbial DNA qPCR Assay</v>
      </c>
      <c r="G40" s="47" t="str">
        <f>'Array Table'!C39</f>
        <v>Microbial DNA Positive Control</v>
      </c>
      <c r="H40" s="49" t="str">
        <f>IFERROR(D39-D40,"")</f>
        <v/>
      </c>
      <c r="I40" s="46" t="s">
        <v>37</v>
      </c>
      <c r="J40" s="47" t="str">
        <f>'Array Table'!B39</f>
        <v>Microbial DNA qPCR Assay</v>
      </c>
      <c r="K40" s="47" t="str">
        <f>'Array Table'!C39</f>
        <v>Microbial DNA Positive Control</v>
      </c>
      <c r="L40" s="47" t="str">
        <f>IF(D40="","",IF(D40&lt;=34,"OK","Warning"))</f>
        <v/>
      </c>
    </row>
    <row r="41" spans="1:12" x14ac:dyDescent="0.25">
      <c r="A41" s="46" t="s">
        <v>38</v>
      </c>
      <c r="B41" s="47" t="str">
        <f>'Array Table'!B40</f>
        <v>PPC</v>
      </c>
      <c r="C41" s="47" t="str">
        <f>'Array Table'!C40</f>
        <v>Sample 7</v>
      </c>
      <c r="D41" s="48" t="str">
        <f>IF(SUM('Test Sample Data'!D$38:D$43)&gt;10,IF(AND(ISNUMBER('Test Sample Data'!D40),'Test Sample Data'!D40&lt;40,'Test Sample Data'!D40&gt;0),'Test Sample Data'!D40,40),"")</f>
        <v/>
      </c>
      <c r="E41" s="46" t="s">
        <v>38</v>
      </c>
      <c r="F41" s="47" t="str">
        <f>'Array Table'!B40</f>
        <v>PPC</v>
      </c>
      <c r="G41" s="47" t="str">
        <f>'Array Table'!C40</f>
        <v>Sample 7</v>
      </c>
      <c r="H41" s="49"/>
      <c r="I41" s="46" t="s">
        <v>38</v>
      </c>
      <c r="J41" s="47" t="str">
        <f>'Array Table'!B40</f>
        <v>PPC</v>
      </c>
      <c r="K41" s="47" t="str">
        <f>'Array Table'!C40</f>
        <v>Sample 7</v>
      </c>
      <c r="L41" s="47" t="str">
        <f>IF(D41="","",IF(AND(D41&gt;=20,D41&lt;=24),"OK","Warning"))</f>
        <v/>
      </c>
    </row>
    <row r="42" spans="1:12" x14ac:dyDescent="0.25">
      <c r="A42" s="46" t="s">
        <v>39</v>
      </c>
      <c r="B42" s="47" t="str">
        <f>'Array Table'!B41</f>
        <v>PPC</v>
      </c>
      <c r="C42" s="47" t="str">
        <f>'Array Table'!C41</f>
        <v>10X Sample 7 input</v>
      </c>
      <c r="D42" s="48" t="str">
        <f>IF(SUM('Test Sample Data'!D$38:D$43)&gt;10,IF(AND(ISNUMBER('Test Sample Data'!D41),'Test Sample Data'!D41&lt;40,'Test Sample Data'!D41&gt;0),'Test Sample Data'!D41,40),"")</f>
        <v/>
      </c>
      <c r="E42" s="46" t="s">
        <v>39</v>
      </c>
      <c r="F42" s="47" t="str">
        <f>'Array Table'!B41</f>
        <v>PPC</v>
      </c>
      <c r="G42" s="47" t="str">
        <f>'Array Table'!C41</f>
        <v>10X Sample 7 input</v>
      </c>
      <c r="H42" s="49"/>
      <c r="I42" s="46" t="s">
        <v>39</v>
      </c>
      <c r="J42" s="47" t="str">
        <f>'Array Table'!B41</f>
        <v>PPC</v>
      </c>
      <c r="K42" s="47" t="str">
        <f>'Array Table'!C41</f>
        <v>10X Sample 7 input</v>
      </c>
      <c r="L42" s="47" t="str">
        <f>IF(D42="","",IF(AND(D42&gt;=20,D42&lt;=24),"OK","Warning"))</f>
        <v/>
      </c>
    </row>
    <row r="43" spans="1:12" x14ac:dyDescent="0.25">
      <c r="A43" s="46" t="s">
        <v>40</v>
      </c>
      <c r="B43" s="47" t="str">
        <f>'Array Table'!B42</f>
        <v>Microbial DNA qPCR Assay</v>
      </c>
      <c r="C43" s="47" t="str">
        <f>'Array Table'!C42</f>
        <v>Sample 7</v>
      </c>
      <c r="D43" s="48" t="str">
        <f>IF(SUM('Test Sample Data'!D$38:D$43)&gt;10,IF(AND(ISNUMBER('Test Sample Data'!D42),'Test Sample Data'!D42&lt;40,'Test Sample Data'!D42&gt;0),'Test Sample Data'!D42,40),"")</f>
        <v/>
      </c>
      <c r="E43" s="46" t="s">
        <v>40</v>
      </c>
      <c r="F43" s="47" t="str">
        <f>'Array Table'!B42</f>
        <v>Microbial DNA qPCR Assay</v>
      </c>
      <c r="G43" s="47" t="str">
        <f>'Array Table'!C42</f>
        <v>Sample 7</v>
      </c>
      <c r="H43" s="49" t="str">
        <f>IFERROR(D39-D43,"")</f>
        <v/>
      </c>
      <c r="I43" s="46" t="s">
        <v>40</v>
      </c>
      <c r="J43" s="47" t="str">
        <f>'Array Table'!B42</f>
        <v>Microbial DNA qPCR Assay</v>
      </c>
      <c r="K43" s="47" t="str">
        <f>'Array Table'!C42</f>
        <v>Sample 7</v>
      </c>
      <c r="L43" s="48" t="str">
        <f>IF(H43="","",IF(D39&lt;=35,IF(H43&lt;=1,"",IF(H43&gt;=2,"+","+/-")),IF(D39&lt;=37,IF(H43&lt;=1.5,"",IF(H43&gt;=3,"+","+/-")),IF(H43&lt;3,"",IF(H43&gt;=6,"+",IF(H43&gt;=3,"+/-",""))))))</f>
        <v/>
      </c>
    </row>
    <row r="44" spans="1:12" x14ac:dyDescent="0.25">
      <c r="A44" s="46" t="s">
        <v>41</v>
      </c>
      <c r="B44" s="47" t="str">
        <f>'Array Table'!B43</f>
        <v>Microbial DNA qPCR Assay</v>
      </c>
      <c r="C44" s="47" t="str">
        <f>'Array Table'!C43</f>
        <v>10X Sample 7 input</v>
      </c>
      <c r="D44" s="48" t="str">
        <f>IF(SUM('Test Sample Data'!D$38:D$43)&gt;10,IF(AND(ISNUMBER('Test Sample Data'!D43),'Test Sample Data'!D43&lt;40,'Test Sample Data'!D43&gt;0),'Test Sample Data'!D43,40),"")</f>
        <v/>
      </c>
      <c r="E44" s="46" t="s">
        <v>41</v>
      </c>
      <c r="F44" s="47" t="str">
        <f>'Array Table'!B43</f>
        <v>Microbial DNA qPCR Assay</v>
      </c>
      <c r="G44" s="47" t="str">
        <f>'Array Table'!C43</f>
        <v>10X Sample 7 input</v>
      </c>
      <c r="H44" s="49" t="str">
        <f>IFERROR(D43-D44,"")</f>
        <v/>
      </c>
      <c r="I44" s="46" t="s">
        <v>41</v>
      </c>
      <c r="J44" s="47" t="str">
        <f>'Array Table'!B43</f>
        <v>Microbial DNA qPCR Assay</v>
      </c>
      <c r="K44" s="47" t="str">
        <f>'Array Table'!C43</f>
        <v>10X Sample 7 input</v>
      </c>
      <c r="L44" s="47" t="str">
        <f>IF(H44="","",IF(H44&gt;=2.3,"Positive","Inconclusive"))</f>
        <v/>
      </c>
    </row>
    <row r="45" spans="1:12" x14ac:dyDescent="0.25">
      <c r="A45" s="46" t="s">
        <v>42</v>
      </c>
      <c r="B45" s="47" t="str">
        <f>'Array Table'!B44</f>
        <v>Microbial DNA qPCR Assay</v>
      </c>
      <c r="C45" s="47" t="str">
        <f>'Array Table'!C44</f>
        <v>NTC</v>
      </c>
      <c r="D45" s="48" t="str">
        <f>IF(SUM('Test Sample Data'!D$44:D$49)&gt;10,IF(AND(ISNUMBER('Test Sample Data'!D44),'Test Sample Data'!D44&lt;40,'Test Sample Data'!D44&gt;0),'Test Sample Data'!D44,40),"")</f>
        <v/>
      </c>
      <c r="E45" s="46" t="s">
        <v>42</v>
      </c>
      <c r="F45" s="47" t="str">
        <f>'Array Table'!B44</f>
        <v>Microbial DNA qPCR Assay</v>
      </c>
      <c r="G45" s="47" t="str">
        <f>'Array Table'!C44</f>
        <v>NTC</v>
      </c>
      <c r="H45" s="49"/>
      <c r="I45" s="46" t="s">
        <v>42</v>
      </c>
      <c r="J45" s="47" t="str">
        <f>'Array Table'!B44</f>
        <v>Microbial DNA qPCR Assay</v>
      </c>
      <c r="K45" s="47" t="str">
        <f>'Array Table'!C44</f>
        <v>NTC</v>
      </c>
      <c r="L45" s="48" t="str">
        <f>IF(D45="","",IF(D45&gt;35,"OK","Warning"))</f>
        <v/>
      </c>
    </row>
    <row r="46" spans="1:12" x14ac:dyDescent="0.25">
      <c r="A46" s="46" t="s">
        <v>43</v>
      </c>
      <c r="B46" s="47" t="str">
        <f>'Array Table'!B45</f>
        <v>Microbial DNA qPCR Assay</v>
      </c>
      <c r="C46" s="47" t="str">
        <f>'Array Table'!C45</f>
        <v>Microbial DNA Positive Control</v>
      </c>
      <c r="D46" s="48" t="str">
        <f>IF(SUM('Test Sample Data'!D$44:D$49)&gt;10,IF(AND(ISNUMBER('Test Sample Data'!D45),'Test Sample Data'!D45&lt;40,'Test Sample Data'!D45&gt;0),'Test Sample Data'!D45,40),"")</f>
        <v/>
      </c>
      <c r="E46" s="46" t="s">
        <v>43</v>
      </c>
      <c r="F46" s="47" t="str">
        <f>'Array Table'!B45</f>
        <v>Microbial DNA qPCR Assay</v>
      </c>
      <c r="G46" s="47" t="str">
        <f>'Array Table'!C45</f>
        <v>Microbial DNA Positive Control</v>
      </c>
      <c r="H46" s="49" t="str">
        <f>IFERROR(D45-D46,"")</f>
        <v/>
      </c>
      <c r="I46" s="46" t="s">
        <v>43</v>
      </c>
      <c r="J46" s="47" t="str">
        <f>'Array Table'!B45</f>
        <v>Microbial DNA qPCR Assay</v>
      </c>
      <c r="K46" s="47" t="str">
        <f>'Array Table'!C45</f>
        <v>Microbial DNA Positive Control</v>
      </c>
      <c r="L46" s="47" t="str">
        <f>IF(D46="","",IF(D46&lt;=34,"OK","Warning"))</f>
        <v/>
      </c>
    </row>
    <row r="47" spans="1:12" x14ac:dyDescent="0.25">
      <c r="A47" s="46" t="s">
        <v>44</v>
      </c>
      <c r="B47" s="47" t="str">
        <f>'Array Table'!B46</f>
        <v>PPC</v>
      </c>
      <c r="C47" s="47" t="str">
        <f>'Array Table'!C46</f>
        <v>Sample 8</v>
      </c>
      <c r="D47" s="48" t="str">
        <f>IF(SUM('Test Sample Data'!D$44:D$49)&gt;10,IF(AND(ISNUMBER('Test Sample Data'!D46),'Test Sample Data'!D46&lt;40,'Test Sample Data'!D46&gt;0),'Test Sample Data'!D46,40),"")</f>
        <v/>
      </c>
      <c r="E47" s="46" t="s">
        <v>44</v>
      </c>
      <c r="F47" s="47" t="str">
        <f>'Array Table'!B46</f>
        <v>PPC</v>
      </c>
      <c r="G47" s="47" t="str">
        <f>'Array Table'!C46</f>
        <v>Sample 8</v>
      </c>
      <c r="H47" s="49"/>
      <c r="I47" s="46" t="s">
        <v>44</v>
      </c>
      <c r="J47" s="47" t="str">
        <f>'Array Table'!B46</f>
        <v>PPC</v>
      </c>
      <c r="K47" s="47" t="str">
        <f>'Array Table'!C46</f>
        <v>Sample 8</v>
      </c>
      <c r="L47" s="47" t="str">
        <f>IF(D47="","",IF(AND(D47&gt;=20,D47&lt;=24),"OK","Warning"))</f>
        <v/>
      </c>
    </row>
    <row r="48" spans="1:12" x14ac:dyDescent="0.25">
      <c r="A48" s="46" t="s">
        <v>45</v>
      </c>
      <c r="B48" s="47" t="str">
        <f>'Array Table'!B47</f>
        <v>PPC</v>
      </c>
      <c r="C48" s="47" t="str">
        <f>'Array Table'!C47</f>
        <v>10X Sample 8 input</v>
      </c>
      <c r="D48" s="48" t="str">
        <f>IF(SUM('Test Sample Data'!D$44:D$49)&gt;10,IF(AND(ISNUMBER('Test Sample Data'!D47),'Test Sample Data'!D47&lt;40,'Test Sample Data'!D47&gt;0),'Test Sample Data'!D47,40),"")</f>
        <v/>
      </c>
      <c r="E48" s="46" t="s">
        <v>45</v>
      </c>
      <c r="F48" s="47" t="str">
        <f>'Array Table'!B47</f>
        <v>PPC</v>
      </c>
      <c r="G48" s="47" t="str">
        <f>'Array Table'!C47</f>
        <v>10X Sample 8 input</v>
      </c>
      <c r="H48" s="49"/>
      <c r="I48" s="46" t="s">
        <v>45</v>
      </c>
      <c r="J48" s="47" t="str">
        <f>'Array Table'!B47</f>
        <v>PPC</v>
      </c>
      <c r="K48" s="47" t="str">
        <f>'Array Table'!C47</f>
        <v>10X Sample 8 input</v>
      </c>
      <c r="L48" s="47" t="str">
        <f>IF(D48="","",IF(AND(D48&gt;=20,D48&lt;=24),"OK","Warning"))</f>
        <v/>
      </c>
    </row>
    <row r="49" spans="1:12" x14ac:dyDescent="0.25">
      <c r="A49" s="46" t="s">
        <v>46</v>
      </c>
      <c r="B49" s="47" t="str">
        <f>'Array Table'!B48</f>
        <v>Microbial DNA qPCR Assay</v>
      </c>
      <c r="C49" s="47" t="str">
        <f>'Array Table'!C48</f>
        <v>Sample 8</v>
      </c>
      <c r="D49" s="48" t="str">
        <f>IF(SUM('Test Sample Data'!D$44:D$49)&gt;10,IF(AND(ISNUMBER('Test Sample Data'!D48),'Test Sample Data'!D48&lt;40,'Test Sample Data'!D48&gt;0),'Test Sample Data'!D48,40),"")</f>
        <v/>
      </c>
      <c r="E49" s="46" t="s">
        <v>46</v>
      </c>
      <c r="F49" s="47" t="str">
        <f>'Array Table'!B48</f>
        <v>Microbial DNA qPCR Assay</v>
      </c>
      <c r="G49" s="47" t="str">
        <f>'Array Table'!C48</f>
        <v>Sample 8</v>
      </c>
      <c r="H49" s="49" t="str">
        <f>IFERROR(D45-D49,"")</f>
        <v/>
      </c>
      <c r="I49" s="46" t="s">
        <v>46</v>
      </c>
      <c r="J49" s="47" t="str">
        <f>'Array Table'!B48</f>
        <v>Microbial DNA qPCR Assay</v>
      </c>
      <c r="K49" s="47" t="str">
        <f>'Array Table'!C48</f>
        <v>Sample 8</v>
      </c>
      <c r="L49" s="48" t="str">
        <f>IF(H49="","",IF(D45&lt;=35,IF(H49&lt;=1,"",IF(H49&gt;=2,"+","+/-")),IF(D45&lt;=37,IF(H49&lt;=1.5,"",IF(H49&gt;=3,"+","+/-")),IF(H49&lt;3,"",IF(H49&gt;=6,"+",IF(H49&gt;=3,"+/-",""))))))</f>
        <v/>
      </c>
    </row>
    <row r="50" spans="1:12" x14ac:dyDescent="0.25">
      <c r="A50" s="46" t="s">
        <v>47</v>
      </c>
      <c r="B50" s="47" t="str">
        <f>'Array Table'!B49</f>
        <v>Microbial DNA qPCR Assay</v>
      </c>
      <c r="C50" s="47" t="str">
        <f>'Array Table'!C49</f>
        <v>10X Sample 8 input</v>
      </c>
      <c r="D50" s="48" t="str">
        <f>IF(SUM('Test Sample Data'!D$44:D$49)&gt;10,IF(AND(ISNUMBER('Test Sample Data'!D49),'Test Sample Data'!D49&lt;40,'Test Sample Data'!D49&gt;0),'Test Sample Data'!D49,40),"")</f>
        <v/>
      </c>
      <c r="E50" s="46" t="s">
        <v>47</v>
      </c>
      <c r="F50" s="47" t="str">
        <f>'Array Table'!B49</f>
        <v>Microbial DNA qPCR Assay</v>
      </c>
      <c r="G50" s="47" t="str">
        <f>'Array Table'!C49</f>
        <v>10X Sample 8 input</v>
      </c>
      <c r="H50" s="49" t="str">
        <f>IFERROR(D49-D50,"")</f>
        <v/>
      </c>
      <c r="I50" s="46" t="s">
        <v>47</v>
      </c>
      <c r="J50" s="47" t="str">
        <f>'Array Table'!B49</f>
        <v>Microbial DNA qPCR Assay</v>
      </c>
      <c r="K50" s="47" t="str">
        <f>'Array Table'!C49</f>
        <v>10X Sample 8 input</v>
      </c>
      <c r="L50" s="47" t="str">
        <f>IF(H50="","",IF(H50&gt;=2.3,"Positive","Inconclusive"))</f>
        <v/>
      </c>
    </row>
    <row r="51" spans="1:12" x14ac:dyDescent="0.25">
      <c r="A51" s="46" t="s">
        <v>48</v>
      </c>
      <c r="B51" s="47" t="str">
        <f>'Array Table'!B50</f>
        <v>Microbial DNA qPCR Assay</v>
      </c>
      <c r="C51" s="47" t="str">
        <f>'Array Table'!C50</f>
        <v>NTC</v>
      </c>
      <c r="D51" s="48" t="str">
        <f>IF(SUM('Test Sample Data'!D$50:D$55)&gt;10,IF(AND(ISNUMBER('Test Sample Data'!D50),'Test Sample Data'!D50&lt;40,'Test Sample Data'!D50&gt;0),'Test Sample Data'!D50,40),"")</f>
        <v/>
      </c>
      <c r="E51" s="46" t="s">
        <v>48</v>
      </c>
      <c r="F51" s="47" t="str">
        <f>'Array Table'!B50</f>
        <v>Microbial DNA qPCR Assay</v>
      </c>
      <c r="G51" s="47" t="str">
        <f>'Array Table'!C50</f>
        <v>NTC</v>
      </c>
      <c r="H51" s="49"/>
      <c r="I51" s="46" t="s">
        <v>48</v>
      </c>
      <c r="J51" s="47" t="str">
        <f>'Array Table'!B50</f>
        <v>Microbial DNA qPCR Assay</v>
      </c>
      <c r="K51" s="47" t="str">
        <f>'Array Table'!C50</f>
        <v>NTC</v>
      </c>
      <c r="L51" s="48" t="str">
        <f>IF(D51="","",IF(D51&gt;35,"OK","Warning"))</f>
        <v/>
      </c>
    </row>
    <row r="52" spans="1:12" x14ac:dyDescent="0.25">
      <c r="A52" s="46" t="s">
        <v>49</v>
      </c>
      <c r="B52" s="47" t="str">
        <f>'Array Table'!B51</f>
        <v>Microbial DNA qPCR Assay</v>
      </c>
      <c r="C52" s="47" t="str">
        <f>'Array Table'!C51</f>
        <v>Microbial DNA Positive Control</v>
      </c>
      <c r="D52" s="48" t="str">
        <f>IF(SUM('Test Sample Data'!D$50:D$55)&gt;10,IF(AND(ISNUMBER('Test Sample Data'!D51),'Test Sample Data'!D51&lt;40,'Test Sample Data'!D51&gt;0),'Test Sample Data'!D51,40),"")</f>
        <v/>
      </c>
      <c r="E52" s="46" t="s">
        <v>49</v>
      </c>
      <c r="F52" s="47" t="str">
        <f>'Array Table'!B51</f>
        <v>Microbial DNA qPCR Assay</v>
      </c>
      <c r="G52" s="47" t="str">
        <f>'Array Table'!C51</f>
        <v>Microbial DNA Positive Control</v>
      </c>
      <c r="H52" s="49" t="str">
        <f>IFERROR(D51-D52,"")</f>
        <v/>
      </c>
      <c r="I52" s="46" t="s">
        <v>49</v>
      </c>
      <c r="J52" s="47" t="str">
        <f>'Array Table'!B51</f>
        <v>Microbial DNA qPCR Assay</v>
      </c>
      <c r="K52" s="47" t="str">
        <f>'Array Table'!C51</f>
        <v>Microbial DNA Positive Control</v>
      </c>
      <c r="L52" s="47" t="str">
        <f>IF(D52="","",IF(D52&lt;=34,"OK","Warning"))</f>
        <v/>
      </c>
    </row>
    <row r="53" spans="1:12" x14ac:dyDescent="0.25">
      <c r="A53" s="46" t="s">
        <v>50</v>
      </c>
      <c r="B53" s="47" t="str">
        <f>'Array Table'!B52</f>
        <v>PPC</v>
      </c>
      <c r="C53" s="47" t="str">
        <f>'Array Table'!C52</f>
        <v>Sample 9</v>
      </c>
      <c r="D53" s="48" t="str">
        <f>IF(SUM('Test Sample Data'!D$50:D$55)&gt;10,IF(AND(ISNUMBER('Test Sample Data'!D52),'Test Sample Data'!D52&lt;40,'Test Sample Data'!D52&gt;0),'Test Sample Data'!D52,40),"")</f>
        <v/>
      </c>
      <c r="E53" s="46" t="s">
        <v>50</v>
      </c>
      <c r="F53" s="47" t="str">
        <f>'Array Table'!B52</f>
        <v>PPC</v>
      </c>
      <c r="G53" s="47" t="str">
        <f>'Array Table'!C52</f>
        <v>Sample 9</v>
      </c>
      <c r="H53" s="49"/>
      <c r="I53" s="46" t="s">
        <v>50</v>
      </c>
      <c r="J53" s="47" t="str">
        <f>'Array Table'!B52</f>
        <v>PPC</v>
      </c>
      <c r="K53" s="47" t="str">
        <f>'Array Table'!C52</f>
        <v>Sample 9</v>
      </c>
      <c r="L53" s="47" t="str">
        <f>IF(D53="","",IF(AND(D53&gt;=20,D53&lt;=24),"OK","Warning"))</f>
        <v/>
      </c>
    </row>
    <row r="54" spans="1:12" x14ac:dyDescent="0.25">
      <c r="A54" s="46" t="s">
        <v>51</v>
      </c>
      <c r="B54" s="47" t="str">
        <f>'Array Table'!B53</f>
        <v>PPC</v>
      </c>
      <c r="C54" s="47" t="str">
        <f>'Array Table'!C53</f>
        <v>10X Sample 9 input</v>
      </c>
      <c r="D54" s="48" t="str">
        <f>IF(SUM('Test Sample Data'!D$50:D$55)&gt;10,IF(AND(ISNUMBER('Test Sample Data'!D53),'Test Sample Data'!D53&lt;40,'Test Sample Data'!D53&gt;0),'Test Sample Data'!D53,40),"")</f>
        <v/>
      </c>
      <c r="E54" s="46" t="s">
        <v>51</v>
      </c>
      <c r="F54" s="47" t="str">
        <f>'Array Table'!B53</f>
        <v>PPC</v>
      </c>
      <c r="G54" s="47" t="str">
        <f>'Array Table'!C53</f>
        <v>10X Sample 9 input</v>
      </c>
      <c r="H54" s="49"/>
      <c r="I54" s="46" t="s">
        <v>51</v>
      </c>
      <c r="J54" s="47" t="str">
        <f>'Array Table'!B53</f>
        <v>PPC</v>
      </c>
      <c r="K54" s="47" t="str">
        <f>'Array Table'!C53</f>
        <v>10X Sample 9 input</v>
      </c>
      <c r="L54" s="47" t="str">
        <f>IF(D54="","",IF(AND(D54&gt;=20,D54&lt;=24),"OK","Warning"))</f>
        <v/>
      </c>
    </row>
    <row r="55" spans="1:12" x14ac:dyDescent="0.25">
      <c r="A55" s="46" t="s">
        <v>52</v>
      </c>
      <c r="B55" s="47" t="str">
        <f>'Array Table'!B54</f>
        <v>Microbial DNA qPCR Assay</v>
      </c>
      <c r="C55" s="47" t="str">
        <f>'Array Table'!C54</f>
        <v>Sample 9</v>
      </c>
      <c r="D55" s="48" t="str">
        <f>IF(SUM('Test Sample Data'!D$50:D$55)&gt;10,IF(AND(ISNUMBER('Test Sample Data'!D54),'Test Sample Data'!D54&lt;40,'Test Sample Data'!D54&gt;0),'Test Sample Data'!D54,40),"")</f>
        <v/>
      </c>
      <c r="E55" s="46" t="s">
        <v>52</v>
      </c>
      <c r="F55" s="47" t="str">
        <f>'Array Table'!B54</f>
        <v>Microbial DNA qPCR Assay</v>
      </c>
      <c r="G55" s="47" t="str">
        <f>'Array Table'!C54</f>
        <v>Sample 9</v>
      </c>
      <c r="H55" s="49" t="str">
        <f>IFERROR(D51-D55,"")</f>
        <v/>
      </c>
      <c r="I55" s="46" t="s">
        <v>52</v>
      </c>
      <c r="J55" s="47" t="str">
        <f>'Array Table'!B54</f>
        <v>Microbial DNA qPCR Assay</v>
      </c>
      <c r="K55" s="47" t="str">
        <f>'Array Table'!C54</f>
        <v>Sample 9</v>
      </c>
      <c r="L55" s="48" t="str">
        <f>IF(H55="","",IF(D51&lt;=35,IF(H55&lt;=1,"",IF(H55&gt;=2,"+","+/-")),IF(D51&lt;=37,IF(H55&lt;=1.5,"",IF(H55&gt;=3,"+","+/-")),IF(H55&lt;3,"",IF(H55&gt;=6,"+",IF(H55&gt;=3,"+/-",""))))))</f>
        <v/>
      </c>
    </row>
    <row r="56" spans="1:12" x14ac:dyDescent="0.25">
      <c r="A56" s="46" t="s">
        <v>53</v>
      </c>
      <c r="B56" s="47" t="str">
        <f>'Array Table'!B55</f>
        <v>Microbial DNA qPCR Assay</v>
      </c>
      <c r="C56" s="47" t="str">
        <f>'Array Table'!C55</f>
        <v>10X Sample 9 input</v>
      </c>
      <c r="D56" s="48" t="str">
        <f>IF(SUM('Test Sample Data'!D$50:D$55)&gt;10,IF(AND(ISNUMBER('Test Sample Data'!D55),'Test Sample Data'!D55&lt;40,'Test Sample Data'!D55&gt;0),'Test Sample Data'!D55,40),"")</f>
        <v/>
      </c>
      <c r="E56" s="46" t="s">
        <v>53</v>
      </c>
      <c r="F56" s="47" t="str">
        <f>'Array Table'!B55</f>
        <v>Microbial DNA qPCR Assay</v>
      </c>
      <c r="G56" s="47" t="str">
        <f>'Array Table'!C55</f>
        <v>10X Sample 9 input</v>
      </c>
      <c r="H56" s="49" t="str">
        <f>IFERROR(D55-D56,"")</f>
        <v/>
      </c>
      <c r="I56" s="46" t="s">
        <v>53</v>
      </c>
      <c r="J56" s="47" t="str">
        <f>'Array Table'!B55</f>
        <v>Microbial DNA qPCR Assay</v>
      </c>
      <c r="K56" s="47" t="str">
        <f>'Array Table'!C55</f>
        <v>10X Sample 9 input</v>
      </c>
      <c r="L56" s="47" t="str">
        <f>IF(H56="","",IF(H56&gt;=2.3,"Positive","Inconclusive"))</f>
        <v/>
      </c>
    </row>
    <row r="57" spans="1:12" x14ac:dyDescent="0.25">
      <c r="A57" s="46" t="s">
        <v>54</v>
      </c>
      <c r="B57" s="47" t="str">
        <f>'Array Table'!B56</f>
        <v>Microbial DNA qPCR Assay</v>
      </c>
      <c r="C57" s="47" t="str">
        <f>'Array Table'!C56</f>
        <v>NTC</v>
      </c>
      <c r="D57" s="48" t="str">
        <f>IF(SUM('Test Sample Data'!D$56:D$61)&gt;10,IF(AND(ISNUMBER('Test Sample Data'!D56),'Test Sample Data'!D56&lt;40,'Test Sample Data'!D56&gt;0),'Test Sample Data'!D56,40),"")</f>
        <v/>
      </c>
      <c r="E57" s="46" t="s">
        <v>54</v>
      </c>
      <c r="F57" s="47" t="str">
        <f>'Array Table'!B56</f>
        <v>Microbial DNA qPCR Assay</v>
      </c>
      <c r="G57" s="47" t="str">
        <f>'Array Table'!C56</f>
        <v>NTC</v>
      </c>
      <c r="H57" s="49"/>
      <c r="I57" s="46" t="s">
        <v>54</v>
      </c>
      <c r="J57" s="47" t="str">
        <f>'Array Table'!B56</f>
        <v>Microbial DNA qPCR Assay</v>
      </c>
      <c r="K57" s="47" t="str">
        <f>'Array Table'!C56</f>
        <v>NTC</v>
      </c>
      <c r="L57" s="48" t="str">
        <f>IF(D57="","",IF(D57&gt;35,"OK","Warning"))</f>
        <v/>
      </c>
    </row>
    <row r="58" spans="1:12" x14ac:dyDescent="0.25">
      <c r="A58" s="46" t="s">
        <v>55</v>
      </c>
      <c r="B58" s="47" t="str">
        <f>'Array Table'!B57</f>
        <v>Microbial DNA qPCR Assay</v>
      </c>
      <c r="C58" s="47" t="str">
        <f>'Array Table'!C57</f>
        <v>Microbial DNA Positive Control</v>
      </c>
      <c r="D58" s="48" t="str">
        <f>IF(SUM('Test Sample Data'!D$56:D$61)&gt;10,IF(AND(ISNUMBER('Test Sample Data'!D57),'Test Sample Data'!D57&lt;40,'Test Sample Data'!D57&gt;0),'Test Sample Data'!D57,40),"")</f>
        <v/>
      </c>
      <c r="E58" s="46" t="s">
        <v>55</v>
      </c>
      <c r="F58" s="47" t="str">
        <f>'Array Table'!B57</f>
        <v>Microbial DNA qPCR Assay</v>
      </c>
      <c r="G58" s="47" t="str">
        <f>'Array Table'!C57</f>
        <v>Microbial DNA Positive Control</v>
      </c>
      <c r="H58" s="49" t="str">
        <f>IFERROR(D57-D58,"")</f>
        <v/>
      </c>
      <c r="I58" s="46" t="s">
        <v>55</v>
      </c>
      <c r="J58" s="47" t="str">
        <f>'Array Table'!B57</f>
        <v>Microbial DNA qPCR Assay</v>
      </c>
      <c r="K58" s="47" t="str">
        <f>'Array Table'!C57</f>
        <v>Microbial DNA Positive Control</v>
      </c>
      <c r="L58" s="47" t="str">
        <f>IF(D58="","",IF(D58&lt;=34,"OK","Warning"))</f>
        <v/>
      </c>
    </row>
    <row r="59" spans="1:12" x14ac:dyDescent="0.25">
      <c r="A59" s="46" t="s">
        <v>56</v>
      </c>
      <c r="B59" s="47" t="str">
        <f>'Array Table'!B58</f>
        <v>PPC</v>
      </c>
      <c r="C59" s="47" t="str">
        <f>'Array Table'!C58</f>
        <v>Sample 10</v>
      </c>
      <c r="D59" s="48" t="str">
        <f>IF(SUM('Test Sample Data'!D$56:D$61)&gt;10,IF(AND(ISNUMBER('Test Sample Data'!D58),'Test Sample Data'!D58&lt;40,'Test Sample Data'!D58&gt;0),'Test Sample Data'!D58,40),"")</f>
        <v/>
      </c>
      <c r="E59" s="46" t="s">
        <v>56</v>
      </c>
      <c r="F59" s="47" t="str">
        <f>'Array Table'!B58</f>
        <v>PPC</v>
      </c>
      <c r="G59" s="47" t="str">
        <f>'Array Table'!C58</f>
        <v>Sample 10</v>
      </c>
      <c r="H59" s="49"/>
      <c r="I59" s="46" t="s">
        <v>56</v>
      </c>
      <c r="J59" s="47" t="str">
        <f>'Array Table'!B58</f>
        <v>PPC</v>
      </c>
      <c r="K59" s="47" t="str">
        <f>'Array Table'!C58</f>
        <v>Sample 10</v>
      </c>
      <c r="L59" s="47" t="str">
        <f>IF(D59="","",IF(AND(D59&gt;=20,D59&lt;=24),"OK","Warning"))</f>
        <v/>
      </c>
    </row>
    <row r="60" spans="1:12" x14ac:dyDescent="0.25">
      <c r="A60" s="46" t="s">
        <v>57</v>
      </c>
      <c r="B60" s="47" t="str">
        <f>'Array Table'!B59</f>
        <v>PPC</v>
      </c>
      <c r="C60" s="47" t="str">
        <f>'Array Table'!C59</f>
        <v>10X Sample 10 input</v>
      </c>
      <c r="D60" s="48" t="str">
        <f>IF(SUM('Test Sample Data'!D$56:D$61)&gt;10,IF(AND(ISNUMBER('Test Sample Data'!D59),'Test Sample Data'!D59&lt;40,'Test Sample Data'!D59&gt;0),'Test Sample Data'!D59,40),"")</f>
        <v/>
      </c>
      <c r="E60" s="46" t="s">
        <v>57</v>
      </c>
      <c r="F60" s="47" t="str">
        <f>'Array Table'!B59</f>
        <v>PPC</v>
      </c>
      <c r="G60" s="47" t="str">
        <f>'Array Table'!C59</f>
        <v>10X Sample 10 input</v>
      </c>
      <c r="H60" s="49"/>
      <c r="I60" s="46" t="s">
        <v>57</v>
      </c>
      <c r="J60" s="47" t="str">
        <f>'Array Table'!B59</f>
        <v>PPC</v>
      </c>
      <c r="K60" s="47" t="str">
        <f>'Array Table'!C59</f>
        <v>10X Sample 10 input</v>
      </c>
      <c r="L60" s="47" t="str">
        <f>IF(D60="","",IF(AND(D60&gt;=20,D60&lt;=24),"OK","Warning"))</f>
        <v/>
      </c>
    </row>
    <row r="61" spans="1:12" x14ac:dyDescent="0.25">
      <c r="A61" s="46" t="s">
        <v>58</v>
      </c>
      <c r="B61" s="47" t="str">
        <f>'Array Table'!B60</f>
        <v>Microbial DNA qPCR Assay</v>
      </c>
      <c r="C61" s="47" t="str">
        <f>'Array Table'!C60</f>
        <v>Sample 10</v>
      </c>
      <c r="D61" s="48" t="str">
        <f>IF(SUM('Test Sample Data'!D$56:D$61)&gt;10,IF(AND(ISNUMBER('Test Sample Data'!D60),'Test Sample Data'!D60&lt;40,'Test Sample Data'!D60&gt;0),'Test Sample Data'!D60,40),"")</f>
        <v/>
      </c>
      <c r="E61" s="46" t="s">
        <v>58</v>
      </c>
      <c r="F61" s="47" t="str">
        <f>'Array Table'!B60</f>
        <v>Microbial DNA qPCR Assay</v>
      </c>
      <c r="G61" s="47" t="str">
        <f>'Array Table'!C60</f>
        <v>Sample 10</v>
      </c>
      <c r="H61" s="49" t="str">
        <f>IFERROR(D57-D61,"")</f>
        <v/>
      </c>
      <c r="I61" s="46" t="s">
        <v>58</v>
      </c>
      <c r="J61" s="47" t="str">
        <f>'Array Table'!B60</f>
        <v>Microbial DNA qPCR Assay</v>
      </c>
      <c r="K61" s="47" t="str">
        <f>'Array Table'!C60</f>
        <v>Sample 10</v>
      </c>
      <c r="L61" s="48" t="str">
        <f>IF(H61="","",IF(D57&lt;=35,IF(H61&lt;=1,"",IF(H61&gt;=2,"+","+/-")),IF(D57&lt;=37,IF(H61&lt;=1.5,"",IF(H61&gt;=3,"+","+/-")),IF(H61&lt;3,"",IF(H61&gt;=6,"+",IF(H61&gt;=3,"+/-",""))))))</f>
        <v/>
      </c>
    </row>
    <row r="62" spans="1:12" x14ac:dyDescent="0.25">
      <c r="A62" s="46" t="s">
        <v>59</v>
      </c>
      <c r="B62" s="47" t="str">
        <f>'Array Table'!B61</f>
        <v>Microbial DNA qPCR Assay</v>
      </c>
      <c r="C62" s="47" t="str">
        <f>'Array Table'!C61</f>
        <v>10X Sample 10 input</v>
      </c>
      <c r="D62" s="48" t="str">
        <f>IF(SUM('Test Sample Data'!D$56:D$61)&gt;10,IF(AND(ISNUMBER('Test Sample Data'!D61),'Test Sample Data'!D61&lt;40,'Test Sample Data'!D61&gt;0),'Test Sample Data'!D61,40),"")</f>
        <v/>
      </c>
      <c r="E62" s="46" t="s">
        <v>59</v>
      </c>
      <c r="F62" s="47" t="str">
        <f>'Array Table'!B61</f>
        <v>Microbial DNA qPCR Assay</v>
      </c>
      <c r="G62" s="47" t="str">
        <f>'Array Table'!C61</f>
        <v>10X Sample 10 input</v>
      </c>
      <c r="H62" s="49" t="str">
        <f>IFERROR(D61-D62,"")</f>
        <v/>
      </c>
      <c r="I62" s="46" t="s">
        <v>59</v>
      </c>
      <c r="J62" s="47" t="str">
        <f>'Array Table'!B61</f>
        <v>Microbial DNA qPCR Assay</v>
      </c>
      <c r="K62" s="47" t="str">
        <f>'Array Table'!C61</f>
        <v>10X Sample 10 input</v>
      </c>
      <c r="L62" s="47" t="str">
        <f>IF(H62="","",IF(H62&gt;=2.3,"Positive","Inconclusive"))</f>
        <v/>
      </c>
    </row>
    <row r="63" spans="1:12" x14ac:dyDescent="0.25">
      <c r="A63" s="46" t="s">
        <v>60</v>
      </c>
      <c r="B63" s="47" t="str">
        <f>'Array Table'!B62</f>
        <v>Microbial DNA qPCR Assay</v>
      </c>
      <c r="C63" s="47" t="str">
        <f>'Array Table'!C62</f>
        <v>NTC</v>
      </c>
      <c r="D63" s="48" t="str">
        <f>IF(SUM('Test Sample Data'!D$62:D$67)&gt;10,IF(AND(ISNUMBER('Test Sample Data'!D62),'Test Sample Data'!D62&lt;40,'Test Sample Data'!D62&gt;0),'Test Sample Data'!D62,40),"")</f>
        <v/>
      </c>
      <c r="E63" s="46" t="s">
        <v>60</v>
      </c>
      <c r="F63" s="47" t="str">
        <f>'Array Table'!B62</f>
        <v>Microbial DNA qPCR Assay</v>
      </c>
      <c r="G63" s="47" t="str">
        <f>'Array Table'!C62</f>
        <v>NTC</v>
      </c>
      <c r="H63" s="49"/>
      <c r="I63" s="46" t="s">
        <v>60</v>
      </c>
      <c r="J63" s="47" t="str">
        <f>'Array Table'!B62</f>
        <v>Microbial DNA qPCR Assay</v>
      </c>
      <c r="K63" s="47" t="str">
        <f>'Array Table'!C62</f>
        <v>NTC</v>
      </c>
      <c r="L63" s="48" t="str">
        <f>IF(D63="","",IF(D63&gt;35,"OK","Warning"))</f>
        <v/>
      </c>
    </row>
    <row r="64" spans="1:12" x14ac:dyDescent="0.25">
      <c r="A64" s="46" t="s">
        <v>61</v>
      </c>
      <c r="B64" s="47" t="str">
        <f>'Array Table'!B63</f>
        <v>Microbial DNA qPCR Assay</v>
      </c>
      <c r="C64" s="47" t="str">
        <f>'Array Table'!C63</f>
        <v>Microbial DNA Positive Control</v>
      </c>
      <c r="D64" s="48" t="str">
        <f>IF(SUM('Test Sample Data'!D$62:D$67)&gt;10,IF(AND(ISNUMBER('Test Sample Data'!D63),'Test Sample Data'!D63&lt;40,'Test Sample Data'!D63&gt;0),'Test Sample Data'!D63,40),"")</f>
        <v/>
      </c>
      <c r="E64" s="46" t="s">
        <v>61</v>
      </c>
      <c r="F64" s="47" t="str">
        <f>'Array Table'!B63</f>
        <v>Microbial DNA qPCR Assay</v>
      </c>
      <c r="G64" s="47" t="str">
        <f>'Array Table'!C63</f>
        <v>Microbial DNA Positive Control</v>
      </c>
      <c r="H64" s="49" t="str">
        <f>IFERROR(D63-D64,"")</f>
        <v/>
      </c>
      <c r="I64" s="46" t="s">
        <v>61</v>
      </c>
      <c r="J64" s="47" t="str">
        <f>'Array Table'!B63</f>
        <v>Microbial DNA qPCR Assay</v>
      </c>
      <c r="K64" s="47" t="str">
        <f>'Array Table'!C63</f>
        <v>Microbial DNA Positive Control</v>
      </c>
      <c r="L64" s="47" t="str">
        <f>IF(D64="","",IF(D64&lt;=34,"OK","Warning"))</f>
        <v/>
      </c>
    </row>
    <row r="65" spans="1:12" x14ac:dyDescent="0.25">
      <c r="A65" s="46" t="s">
        <v>62</v>
      </c>
      <c r="B65" s="47" t="str">
        <f>'Array Table'!B64</f>
        <v>PPC</v>
      </c>
      <c r="C65" s="47" t="str">
        <f>'Array Table'!C64</f>
        <v>Sample 11</v>
      </c>
      <c r="D65" s="48" t="str">
        <f>IF(SUM('Test Sample Data'!D$62:D$67)&gt;10,IF(AND(ISNUMBER('Test Sample Data'!D64),'Test Sample Data'!D64&lt;40,'Test Sample Data'!D64&gt;0),'Test Sample Data'!D64,40),"")</f>
        <v/>
      </c>
      <c r="E65" s="46" t="s">
        <v>62</v>
      </c>
      <c r="F65" s="47" t="str">
        <f>'Array Table'!B64</f>
        <v>PPC</v>
      </c>
      <c r="G65" s="47" t="str">
        <f>'Array Table'!C64</f>
        <v>Sample 11</v>
      </c>
      <c r="H65" s="49"/>
      <c r="I65" s="46" t="s">
        <v>62</v>
      </c>
      <c r="J65" s="47" t="str">
        <f>'Array Table'!B64</f>
        <v>PPC</v>
      </c>
      <c r="K65" s="47" t="str">
        <f>'Array Table'!C64</f>
        <v>Sample 11</v>
      </c>
      <c r="L65" s="47" t="str">
        <f>IF(D65="","",IF(AND(D65&gt;=20,D65&lt;=24),"OK","Warning"))</f>
        <v/>
      </c>
    </row>
    <row r="66" spans="1:12" x14ac:dyDescent="0.25">
      <c r="A66" s="46" t="s">
        <v>63</v>
      </c>
      <c r="B66" s="47" t="str">
        <f>'Array Table'!B65</f>
        <v>PPC</v>
      </c>
      <c r="C66" s="47" t="str">
        <f>'Array Table'!C65</f>
        <v>10X Sample 11 input</v>
      </c>
      <c r="D66" s="48" t="str">
        <f>IF(SUM('Test Sample Data'!D$62:D$67)&gt;10,IF(AND(ISNUMBER('Test Sample Data'!D65),'Test Sample Data'!D65&lt;40,'Test Sample Data'!D65&gt;0),'Test Sample Data'!D65,40),"")</f>
        <v/>
      </c>
      <c r="E66" s="46" t="s">
        <v>63</v>
      </c>
      <c r="F66" s="47" t="str">
        <f>'Array Table'!B65</f>
        <v>PPC</v>
      </c>
      <c r="G66" s="47" t="str">
        <f>'Array Table'!C65</f>
        <v>10X Sample 11 input</v>
      </c>
      <c r="H66" s="49"/>
      <c r="I66" s="46" t="s">
        <v>63</v>
      </c>
      <c r="J66" s="47" t="str">
        <f>'Array Table'!B65</f>
        <v>PPC</v>
      </c>
      <c r="K66" s="47" t="str">
        <f>'Array Table'!C65</f>
        <v>10X Sample 11 input</v>
      </c>
      <c r="L66" s="47" t="str">
        <f>IF(D66="","",IF(AND(D66&gt;=20,D66&lt;=24),"OK","Warning"))</f>
        <v/>
      </c>
    </row>
    <row r="67" spans="1:12" x14ac:dyDescent="0.25">
      <c r="A67" s="46" t="s">
        <v>64</v>
      </c>
      <c r="B67" s="47" t="str">
        <f>'Array Table'!B66</f>
        <v>Microbial DNA qPCR Assay</v>
      </c>
      <c r="C67" s="47" t="str">
        <f>'Array Table'!C66</f>
        <v>Sample 11</v>
      </c>
      <c r="D67" s="48" t="str">
        <f>IF(SUM('Test Sample Data'!D$62:D$67)&gt;10,IF(AND(ISNUMBER('Test Sample Data'!D66),'Test Sample Data'!D66&lt;40,'Test Sample Data'!D66&gt;0),'Test Sample Data'!D66,40),"")</f>
        <v/>
      </c>
      <c r="E67" s="46" t="s">
        <v>64</v>
      </c>
      <c r="F67" s="47" t="str">
        <f>'Array Table'!B66</f>
        <v>Microbial DNA qPCR Assay</v>
      </c>
      <c r="G67" s="47" t="str">
        <f>'Array Table'!C66</f>
        <v>Sample 11</v>
      </c>
      <c r="H67" s="49" t="str">
        <f>IFERROR(D63-D67,"")</f>
        <v/>
      </c>
      <c r="I67" s="46" t="s">
        <v>64</v>
      </c>
      <c r="J67" s="47" t="str">
        <f>'Array Table'!B66</f>
        <v>Microbial DNA qPCR Assay</v>
      </c>
      <c r="K67" s="47" t="str">
        <f>'Array Table'!C66</f>
        <v>Sample 11</v>
      </c>
      <c r="L67" s="48" t="str">
        <f>IF(H67="","",IF(D63&lt;=35,IF(H67&lt;=1,"",IF(H67&gt;=2,"+","+/-")),IF(D63&lt;=37,IF(H67&lt;=1.5,"",IF(H67&gt;=3,"+","+/-")),IF(H67&lt;3,"",IF(H67&gt;=6,"+",IF(H67&gt;=3,"+/-",""))))))</f>
        <v/>
      </c>
    </row>
    <row r="68" spans="1:12" x14ac:dyDescent="0.25">
      <c r="A68" s="46" t="s">
        <v>65</v>
      </c>
      <c r="B68" s="47" t="str">
        <f>'Array Table'!B67</f>
        <v>Microbial DNA qPCR Assay</v>
      </c>
      <c r="C68" s="47" t="str">
        <f>'Array Table'!C67</f>
        <v>10X Sample 11 input</v>
      </c>
      <c r="D68" s="48" t="str">
        <f>IF(SUM('Test Sample Data'!D$62:D$67)&gt;10,IF(AND(ISNUMBER('Test Sample Data'!D67),'Test Sample Data'!D67&lt;40,'Test Sample Data'!D67&gt;0),'Test Sample Data'!D67,40),"")</f>
        <v/>
      </c>
      <c r="E68" s="46" t="s">
        <v>65</v>
      </c>
      <c r="F68" s="47" t="str">
        <f>'Array Table'!B67</f>
        <v>Microbial DNA qPCR Assay</v>
      </c>
      <c r="G68" s="47" t="str">
        <f>'Array Table'!C67</f>
        <v>10X Sample 11 input</v>
      </c>
      <c r="H68" s="49" t="str">
        <f>IFERROR(D67-D68,"")</f>
        <v/>
      </c>
      <c r="I68" s="46" t="s">
        <v>65</v>
      </c>
      <c r="J68" s="47" t="str">
        <f>'Array Table'!B67</f>
        <v>Microbial DNA qPCR Assay</v>
      </c>
      <c r="K68" s="47" t="str">
        <f>'Array Table'!C67</f>
        <v>10X Sample 11 input</v>
      </c>
      <c r="L68" s="47" t="str">
        <f>IF(H68="","",IF(H68&gt;=2.3,"Positive","Inconclusive"))</f>
        <v/>
      </c>
    </row>
    <row r="69" spans="1:12" x14ac:dyDescent="0.25">
      <c r="A69" s="46" t="s">
        <v>66</v>
      </c>
      <c r="B69" s="47" t="str">
        <f>'Array Table'!B68</f>
        <v>Microbial DNA qPCR Assay</v>
      </c>
      <c r="C69" s="47" t="str">
        <f>'Array Table'!C68</f>
        <v>NTC</v>
      </c>
      <c r="D69" s="48" t="str">
        <f>IF(SUM('Test Sample Data'!D$68:D$73)&gt;10,IF(AND(ISNUMBER('Test Sample Data'!D68),'Test Sample Data'!D68&lt;40,'Test Sample Data'!D68&gt;0),'Test Sample Data'!D68,40),"")</f>
        <v/>
      </c>
      <c r="E69" s="46" t="s">
        <v>66</v>
      </c>
      <c r="F69" s="47" t="str">
        <f>'Array Table'!B68</f>
        <v>Microbial DNA qPCR Assay</v>
      </c>
      <c r="G69" s="47" t="str">
        <f>'Array Table'!C68</f>
        <v>NTC</v>
      </c>
      <c r="H69" s="49"/>
      <c r="I69" s="46" t="s">
        <v>66</v>
      </c>
      <c r="J69" s="47" t="str">
        <f>'Array Table'!B68</f>
        <v>Microbial DNA qPCR Assay</v>
      </c>
      <c r="K69" s="47" t="str">
        <f>'Array Table'!C68</f>
        <v>NTC</v>
      </c>
      <c r="L69" s="48" t="str">
        <f>IF(D69="","",IF(D69&gt;35,"OK","Warning"))</f>
        <v/>
      </c>
    </row>
    <row r="70" spans="1:12" x14ac:dyDescent="0.25">
      <c r="A70" s="46" t="s">
        <v>67</v>
      </c>
      <c r="B70" s="47" t="str">
        <f>'Array Table'!B69</f>
        <v>Microbial DNA qPCR Assay</v>
      </c>
      <c r="C70" s="47" t="str">
        <f>'Array Table'!C69</f>
        <v>Microbial DNA Positive Control</v>
      </c>
      <c r="D70" s="48" t="str">
        <f>IF(SUM('Test Sample Data'!D$68:D$73)&gt;10,IF(AND(ISNUMBER('Test Sample Data'!D69),'Test Sample Data'!D69&lt;40,'Test Sample Data'!D69&gt;0),'Test Sample Data'!D69,40),"")</f>
        <v/>
      </c>
      <c r="E70" s="46" t="s">
        <v>67</v>
      </c>
      <c r="F70" s="47" t="str">
        <f>'Array Table'!B69</f>
        <v>Microbial DNA qPCR Assay</v>
      </c>
      <c r="G70" s="47" t="str">
        <f>'Array Table'!C69</f>
        <v>Microbial DNA Positive Control</v>
      </c>
      <c r="H70" s="49" t="str">
        <f>IFERROR(D69-D70,"")</f>
        <v/>
      </c>
      <c r="I70" s="46" t="s">
        <v>67</v>
      </c>
      <c r="J70" s="47" t="str">
        <f>'Array Table'!B69</f>
        <v>Microbial DNA qPCR Assay</v>
      </c>
      <c r="K70" s="47" t="str">
        <f>'Array Table'!C69</f>
        <v>Microbial DNA Positive Control</v>
      </c>
      <c r="L70" s="47" t="str">
        <f>IF(D70="","",IF(D70&lt;=34,"OK","Warning"))</f>
        <v/>
      </c>
    </row>
    <row r="71" spans="1:12" x14ac:dyDescent="0.25">
      <c r="A71" s="46" t="s">
        <v>68</v>
      </c>
      <c r="B71" s="47" t="str">
        <f>'Array Table'!B70</f>
        <v>PPC</v>
      </c>
      <c r="C71" s="47" t="str">
        <f>'Array Table'!C70</f>
        <v>Sample 12</v>
      </c>
      <c r="D71" s="48" t="str">
        <f>IF(SUM('Test Sample Data'!D$68:D$73)&gt;10,IF(AND(ISNUMBER('Test Sample Data'!D70),'Test Sample Data'!D70&lt;40,'Test Sample Data'!D70&gt;0),'Test Sample Data'!D70,40),"")</f>
        <v/>
      </c>
      <c r="E71" s="46" t="s">
        <v>68</v>
      </c>
      <c r="F71" s="47" t="str">
        <f>'Array Table'!B70</f>
        <v>PPC</v>
      </c>
      <c r="G71" s="47" t="str">
        <f>'Array Table'!C70</f>
        <v>Sample 12</v>
      </c>
      <c r="H71" s="49"/>
      <c r="I71" s="46" t="s">
        <v>68</v>
      </c>
      <c r="J71" s="47" t="str">
        <f>'Array Table'!B70</f>
        <v>PPC</v>
      </c>
      <c r="K71" s="47" t="str">
        <f>'Array Table'!C70</f>
        <v>Sample 12</v>
      </c>
      <c r="L71" s="47" t="str">
        <f>IF(D71="","",IF(AND(D71&gt;=20,D71&lt;=24),"OK","Warning"))</f>
        <v/>
      </c>
    </row>
    <row r="72" spans="1:12" x14ac:dyDescent="0.25">
      <c r="A72" s="46" t="s">
        <v>69</v>
      </c>
      <c r="B72" s="47" t="str">
        <f>'Array Table'!B71</f>
        <v>PPC</v>
      </c>
      <c r="C72" s="47" t="str">
        <f>'Array Table'!C71</f>
        <v>10X Sample 12 input</v>
      </c>
      <c r="D72" s="48" t="str">
        <f>IF(SUM('Test Sample Data'!D$68:D$73)&gt;10,IF(AND(ISNUMBER('Test Sample Data'!D71),'Test Sample Data'!D71&lt;40,'Test Sample Data'!D71&gt;0),'Test Sample Data'!D71,40),"")</f>
        <v/>
      </c>
      <c r="E72" s="46" t="s">
        <v>69</v>
      </c>
      <c r="F72" s="47" t="str">
        <f>'Array Table'!B71</f>
        <v>PPC</v>
      </c>
      <c r="G72" s="47" t="str">
        <f>'Array Table'!C71</f>
        <v>10X Sample 12 input</v>
      </c>
      <c r="H72" s="49"/>
      <c r="I72" s="46" t="s">
        <v>69</v>
      </c>
      <c r="J72" s="47" t="str">
        <f>'Array Table'!B71</f>
        <v>PPC</v>
      </c>
      <c r="K72" s="47" t="str">
        <f>'Array Table'!C71</f>
        <v>10X Sample 12 input</v>
      </c>
      <c r="L72" s="47" t="str">
        <f>IF(D72="","",IF(AND(D72&gt;=20,D72&lt;=24),"OK","Warning"))</f>
        <v/>
      </c>
    </row>
    <row r="73" spans="1:12" x14ac:dyDescent="0.25">
      <c r="A73" s="46" t="s">
        <v>70</v>
      </c>
      <c r="B73" s="47" t="str">
        <f>'Array Table'!B72</f>
        <v>Microbial DNA qPCR Assay</v>
      </c>
      <c r="C73" s="47" t="str">
        <f>'Array Table'!C72</f>
        <v>Sample 12</v>
      </c>
      <c r="D73" s="48" t="str">
        <f>IF(SUM('Test Sample Data'!D$68:D$73)&gt;10,IF(AND(ISNUMBER('Test Sample Data'!D72),'Test Sample Data'!D72&lt;40,'Test Sample Data'!D72&gt;0),'Test Sample Data'!D72,40),"")</f>
        <v/>
      </c>
      <c r="E73" s="46" t="s">
        <v>70</v>
      </c>
      <c r="F73" s="47" t="str">
        <f>'Array Table'!B72</f>
        <v>Microbial DNA qPCR Assay</v>
      </c>
      <c r="G73" s="47" t="str">
        <f>'Array Table'!C72</f>
        <v>Sample 12</v>
      </c>
      <c r="H73" s="49" t="str">
        <f>IFERROR(D69-D73,"")</f>
        <v/>
      </c>
      <c r="I73" s="46" t="s">
        <v>70</v>
      </c>
      <c r="J73" s="47" t="str">
        <f>'Array Table'!B72</f>
        <v>Microbial DNA qPCR Assay</v>
      </c>
      <c r="K73" s="47" t="str">
        <f>'Array Table'!C72</f>
        <v>Sample 12</v>
      </c>
      <c r="L73" s="48" t="str">
        <f>IF(H73="","",IF(D69&lt;=35,IF(H73&lt;=1,"",IF(H73&gt;=2,"+","+/-")),IF(D69&lt;=37,IF(H73&lt;=1.5,"",IF(H73&gt;=3,"+","+/-")),IF(H73&lt;3,"",IF(H73&gt;=6,"+",IF(H73&gt;=3,"+/-",""))))))</f>
        <v/>
      </c>
    </row>
    <row r="74" spans="1:12" x14ac:dyDescent="0.25">
      <c r="A74" s="46" t="s">
        <v>71</v>
      </c>
      <c r="B74" s="47" t="str">
        <f>'Array Table'!B73</f>
        <v>Microbial DNA qPCR Assay</v>
      </c>
      <c r="C74" s="47" t="str">
        <f>'Array Table'!C73</f>
        <v>10X Sample 12 input</v>
      </c>
      <c r="D74" s="48" t="str">
        <f>IF(SUM('Test Sample Data'!D$68:D$73)&gt;10,IF(AND(ISNUMBER('Test Sample Data'!D73),'Test Sample Data'!D73&lt;40,'Test Sample Data'!D73&gt;0),'Test Sample Data'!D73,40),"")</f>
        <v/>
      </c>
      <c r="E74" s="46" t="s">
        <v>71</v>
      </c>
      <c r="F74" s="47" t="str">
        <f>'Array Table'!B73</f>
        <v>Microbial DNA qPCR Assay</v>
      </c>
      <c r="G74" s="47" t="str">
        <f>'Array Table'!C73</f>
        <v>10X Sample 12 input</v>
      </c>
      <c r="H74" s="49" t="str">
        <f>IFERROR(D73-D74,"")</f>
        <v/>
      </c>
      <c r="I74" s="46" t="s">
        <v>71</v>
      </c>
      <c r="J74" s="47" t="str">
        <f>'Array Table'!B73</f>
        <v>Microbial DNA qPCR Assay</v>
      </c>
      <c r="K74" s="47" t="str">
        <f>'Array Table'!C73</f>
        <v>10X Sample 12 input</v>
      </c>
      <c r="L74" s="47" t="str">
        <f>IF(H74="","",IF(H74&gt;=2.3,"Positive","Inconclusive"))</f>
        <v/>
      </c>
    </row>
    <row r="75" spans="1:12" x14ac:dyDescent="0.25">
      <c r="A75" s="46" t="s">
        <v>72</v>
      </c>
      <c r="B75" s="47" t="str">
        <f>'Array Table'!B74</f>
        <v>Microbial DNA qPCR Assay</v>
      </c>
      <c r="C75" s="47" t="str">
        <f>'Array Table'!C74</f>
        <v>NTC</v>
      </c>
      <c r="D75" s="48" t="str">
        <f>IF(SUM('Test Sample Data'!D$74:D$79)&gt;10,IF(AND(ISNUMBER('Test Sample Data'!D74),'Test Sample Data'!D74&lt;40,'Test Sample Data'!D74&gt;0),'Test Sample Data'!D74,40),"")</f>
        <v/>
      </c>
      <c r="E75" s="46" t="s">
        <v>72</v>
      </c>
      <c r="F75" s="47" t="str">
        <f>'Array Table'!B74</f>
        <v>Microbial DNA qPCR Assay</v>
      </c>
      <c r="G75" s="47" t="str">
        <f>'Array Table'!C74</f>
        <v>NTC</v>
      </c>
      <c r="H75" s="49"/>
      <c r="I75" s="46" t="s">
        <v>72</v>
      </c>
      <c r="J75" s="47" t="str">
        <f>'Array Table'!B74</f>
        <v>Microbial DNA qPCR Assay</v>
      </c>
      <c r="K75" s="47" t="str">
        <f>'Array Table'!C74</f>
        <v>NTC</v>
      </c>
      <c r="L75" s="48" t="str">
        <f>IF(D75="","",IF(D75&gt;35,"OK","Warning"))</f>
        <v/>
      </c>
    </row>
    <row r="76" spans="1:12" x14ac:dyDescent="0.25">
      <c r="A76" s="46" t="s">
        <v>73</v>
      </c>
      <c r="B76" s="47" t="str">
        <f>'Array Table'!B75</f>
        <v>Microbial DNA qPCR Assay</v>
      </c>
      <c r="C76" s="47" t="str">
        <f>'Array Table'!C75</f>
        <v>Microbial DNA Positive Control</v>
      </c>
      <c r="D76" s="48" t="str">
        <f>IF(SUM('Test Sample Data'!D$74:D$79)&gt;10,IF(AND(ISNUMBER('Test Sample Data'!D75),'Test Sample Data'!D75&lt;40,'Test Sample Data'!D75&gt;0),'Test Sample Data'!D75,40),"")</f>
        <v/>
      </c>
      <c r="E76" s="46" t="s">
        <v>73</v>
      </c>
      <c r="F76" s="47" t="str">
        <f>'Array Table'!B75</f>
        <v>Microbial DNA qPCR Assay</v>
      </c>
      <c r="G76" s="47" t="str">
        <f>'Array Table'!C75</f>
        <v>Microbial DNA Positive Control</v>
      </c>
      <c r="H76" s="49" t="str">
        <f>IFERROR(D75-D76,"")</f>
        <v/>
      </c>
      <c r="I76" s="46" t="s">
        <v>73</v>
      </c>
      <c r="J76" s="47" t="str">
        <f>'Array Table'!B75</f>
        <v>Microbial DNA qPCR Assay</v>
      </c>
      <c r="K76" s="47" t="str">
        <f>'Array Table'!C75</f>
        <v>Microbial DNA Positive Control</v>
      </c>
      <c r="L76" s="47" t="str">
        <f>IF(D76="","",IF(D76&lt;=34,"OK","Warning"))</f>
        <v/>
      </c>
    </row>
    <row r="77" spans="1:12" x14ac:dyDescent="0.25">
      <c r="A77" s="46" t="s">
        <v>74</v>
      </c>
      <c r="B77" s="47" t="str">
        <f>'Array Table'!B76</f>
        <v>PPC</v>
      </c>
      <c r="C77" s="47" t="str">
        <f>'Array Table'!C76</f>
        <v>Sample 13</v>
      </c>
      <c r="D77" s="48" t="str">
        <f>IF(SUM('Test Sample Data'!D$74:D$79)&gt;10,IF(AND(ISNUMBER('Test Sample Data'!D76),'Test Sample Data'!D76&lt;40,'Test Sample Data'!D76&gt;0),'Test Sample Data'!D76,40),"")</f>
        <v/>
      </c>
      <c r="E77" s="46" t="s">
        <v>74</v>
      </c>
      <c r="F77" s="47" t="str">
        <f>'Array Table'!B76</f>
        <v>PPC</v>
      </c>
      <c r="G77" s="47" t="str">
        <f>'Array Table'!C76</f>
        <v>Sample 13</v>
      </c>
      <c r="H77" s="49"/>
      <c r="I77" s="46" t="s">
        <v>74</v>
      </c>
      <c r="J77" s="47" t="str">
        <f>'Array Table'!B76</f>
        <v>PPC</v>
      </c>
      <c r="K77" s="47" t="str">
        <f>'Array Table'!C76</f>
        <v>Sample 13</v>
      </c>
      <c r="L77" s="47" t="str">
        <f>IF(D77="","",IF(AND(D77&gt;=20,D77&lt;=24),"OK","Warning"))</f>
        <v/>
      </c>
    </row>
    <row r="78" spans="1:12" x14ac:dyDescent="0.25">
      <c r="A78" s="46" t="s">
        <v>75</v>
      </c>
      <c r="B78" s="47" t="str">
        <f>'Array Table'!B77</f>
        <v>PPC</v>
      </c>
      <c r="C78" s="47" t="str">
        <f>'Array Table'!C77</f>
        <v>10X Sample 13 input</v>
      </c>
      <c r="D78" s="48" t="str">
        <f>IF(SUM('Test Sample Data'!D$74:D$79)&gt;10,IF(AND(ISNUMBER('Test Sample Data'!D77),'Test Sample Data'!D77&lt;40,'Test Sample Data'!D77&gt;0),'Test Sample Data'!D77,40),"")</f>
        <v/>
      </c>
      <c r="E78" s="46" t="s">
        <v>75</v>
      </c>
      <c r="F78" s="47" t="str">
        <f>'Array Table'!B77</f>
        <v>PPC</v>
      </c>
      <c r="G78" s="47" t="str">
        <f>'Array Table'!C77</f>
        <v>10X Sample 13 input</v>
      </c>
      <c r="H78" s="49"/>
      <c r="I78" s="46" t="s">
        <v>75</v>
      </c>
      <c r="J78" s="47" t="str">
        <f>'Array Table'!B77</f>
        <v>PPC</v>
      </c>
      <c r="K78" s="47" t="str">
        <f>'Array Table'!C77</f>
        <v>10X Sample 13 input</v>
      </c>
      <c r="L78" s="47" t="str">
        <f>IF(D78="","",IF(AND(D78&gt;=20,D78&lt;=24),"OK","Warning"))</f>
        <v/>
      </c>
    </row>
    <row r="79" spans="1:12" x14ac:dyDescent="0.25">
      <c r="A79" s="46" t="s">
        <v>76</v>
      </c>
      <c r="B79" s="47" t="str">
        <f>'Array Table'!B78</f>
        <v>Microbial DNA qPCR Assay</v>
      </c>
      <c r="C79" s="47" t="str">
        <f>'Array Table'!C78</f>
        <v>Sample 13</v>
      </c>
      <c r="D79" s="48" t="str">
        <f>IF(SUM('Test Sample Data'!D$74:D$79)&gt;10,IF(AND(ISNUMBER('Test Sample Data'!D78),'Test Sample Data'!D78&lt;40,'Test Sample Data'!D78&gt;0),'Test Sample Data'!D78,40),"")</f>
        <v/>
      </c>
      <c r="E79" s="46" t="s">
        <v>76</v>
      </c>
      <c r="F79" s="47" t="str">
        <f>'Array Table'!B78</f>
        <v>Microbial DNA qPCR Assay</v>
      </c>
      <c r="G79" s="47" t="str">
        <f>'Array Table'!C78</f>
        <v>Sample 13</v>
      </c>
      <c r="H79" s="49" t="str">
        <f>IFERROR(D75-D79,"")</f>
        <v/>
      </c>
      <c r="I79" s="46" t="s">
        <v>76</v>
      </c>
      <c r="J79" s="47" t="str">
        <f>'Array Table'!B78</f>
        <v>Microbial DNA qPCR Assay</v>
      </c>
      <c r="K79" s="47" t="str">
        <f>'Array Table'!C78</f>
        <v>Sample 13</v>
      </c>
      <c r="L79" s="48" t="str">
        <f>IF(H79="","",IF(D75&lt;=35,IF(H79&lt;=1,"",IF(H79&gt;=2,"+","+/-")),IF(D75&lt;=37,IF(H79&lt;=1.5,"",IF(H79&gt;=3,"+","+/-")),IF(H79&lt;3,"",IF(H79&gt;=6,"+",IF(H79&gt;=3,"+/-",""))))))</f>
        <v/>
      </c>
    </row>
    <row r="80" spans="1:12" x14ac:dyDescent="0.25">
      <c r="A80" s="46" t="s">
        <v>77</v>
      </c>
      <c r="B80" s="47" t="str">
        <f>'Array Table'!B79</f>
        <v>Microbial DNA qPCR Assay</v>
      </c>
      <c r="C80" s="47" t="str">
        <f>'Array Table'!C79</f>
        <v>10X Sample 13 input</v>
      </c>
      <c r="D80" s="48" t="str">
        <f>IF(SUM('Test Sample Data'!D$74:D$79)&gt;10,IF(AND(ISNUMBER('Test Sample Data'!D79),'Test Sample Data'!D79&lt;40,'Test Sample Data'!D79&gt;0),'Test Sample Data'!D79,40),"")</f>
        <v/>
      </c>
      <c r="E80" s="46" t="s">
        <v>77</v>
      </c>
      <c r="F80" s="47" t="str">
        <f>'Array Table'!B79</f>
        <v>Microbial DNA qPCR Assay</v>
      </c>
      <c r="G80" s="47" t="str">
        <f>'Array Table'!C79</f>
        <v>10X Sample 13 input</v>
      </c>
      <c r="H80" s="49" t="str">
        <f>IFERROR(D79-D80,"")</f>
        <v/>
      </c>
      <c r="I80" s="46" t="s">
        <v>77</v>
      </c>
      <c r="J80" s="47" t="str">
        <f>'Array Table'!B79</f>
        <v>Microbial DNA qPCR Assay</v>
      </c>
      <c r="K80" s="47" t="str">
        <f>'Array Table'!C79</f>
        <v>10X Sample 13 input</v>
      </c>
      <c r="L80" s="47" t="str">
        <f>IF(H80="","",IF(H80&gt;=2.3,"Positive","Inconclusive"))</f>
        <v/>
      </c>
    </row>
    <row r="81" spans="1:12" x14ac:dyDescent="0.25">
      <c r="A81" s="46" t="s">
        <v>78</v>
      </c>
      <c r="B81" s="47" t="str">
        <f>'Array Table'!B80</f>
        <v>Microbial DNA qPCR Assay</v>
      </c>
      <c r="C81" s="47" t="str">
        <f>'Array Table'!C80</f>
        <v>NTC</v>
      </c>
      <c r="D81" s="48" t="str">
        <f>IF(SUM('Test Sample Data'!D$80:D$85)&gt;10,IF(AND(ISNUMBER('Test Sample Data'!D80),'Test Sample Data'!D80&lt;40,'Test Sample Data'!D80&gt;0),'Test Sample Data'!D80,40),"")</f>
        <v/>
      </c>
      <c r="E81" s="46" t="s">
        <v>78</v>
      </c>
      <c r="F81" s="47" t="str">
        <f>'Array Table'!B80</f>
        <v>Microbial DNA qPCR Assay</v>
      </c>
      <c r="G81" s="47" t="str">
        <f>'Array Table'!C80</f>
        <v>NTC</v>
      </c>
      <c r="H81" s="49"/>
      <c r="I81" s="46" t="s">
        <v>78</v>
      </c>
      <c r="J81" s="47" t="str">
        <f>'Array Table'!B80</f>
        <v>Microbial DNA qPCR Assay</v>
      </c>
      <c r="K81" s="47" t="str">
        <f>'Array Table'!C80</f>
        <v>NTC</v>
      </c>
      <c r="L81" s="48" t="str">
        <f>IF(D81="","",IF(D81&gt;35,"OK","Warning"))</f>
        <v/>
      </c>
    </row>
    <row r="82" spans="1:12" x14ac:dyDescent="0.25">
      <c r="A82" s="46" t="s">
        <v>79</v>
      </c>
      <c r="B82" s="47" t="str">
        <f>'Array Table'!B81</f>
        <v>Microbial DNA qPCR Assay</v>
      </c>
      <c r="C82" s="47" t="str">
        <f>'Array Table'!C81</f>
        <v>Microbial DNA Positive Control</v>
      </c>
      <c r="D82" s="48" t="str">
        <f>IF(SUM('Test Sample Data'!D$80:D$85)&gt;10,IF(AND(ISNUMBER('Test Sample Data'!D81),'Test Sample Data'!D81&lt;40,'Test Sample Data'!D81&gt;0),'Test Sample Data'!D81,40),"")</f>
        <v/>
      </c>
      <c r="E82" s="46" t="s">
        <v>79</v>
      </c>
      <c r="F82" s="47" t="str">
        <f>'Array Table'!B81</f>
        <v>Microbial DNA qPCR Assay</v>
      </c>
      <c r="G82" s="47" t="str">
        <f>'Array Table'!C81</f>
        <v>Microbial DNA Positive Control</v>
      </c>
      <c r="H82" s="49" t="str">
        <f>IFERROR(D81-D82,"")</f>
        <v/>
      </c>
      <c r="I82" s="46" t="s">
        <v>79</v>
      </c>
      <c r="J82" s="47" t="str">
        <f>'Array Table'!B81</f>
        <v>Microbial DNA qPCR Assay</v>
      </c>
      <c r="K82" s="47" t="str">
        <f>'Array Table'!C81</f>
        <v>Microbial DNA Positive Control</v>
      </c>
      <c r="L82" s="47" t="str">
        <f>IF(D82="","",IF(D82&lt;=34,"OK","Warning"))</f>
        <v/>
      </c>
    </row>
    <row r="83" spans="1:12" x14ac:dyDescent="0.25">
      <c r="A83" s="46" t="s">
        <v>80</v>
      </c>
      <c r="B83" s="47" t="str">
        <f>'Array Table'!B82</f>
        <v>PPC</v>
      </c>
      <c r="C83" s="47" t="str">
        <f>'Array Table'!C82</f>
        <v>Sample 14</v>
      </c>
      <c r="D83" s="48" t="str">
        <f>IF(SUM('Test Sample Data'!D$80:D$85)&gt;10,IF(AND(ISNUMBER('Test Sample Data'!D82),'Test Sample Data'!D82&lt;40,'Test Sample Data'!D82&gt;0),'Test Sample Data'!D82,40),"")</f>
        <v/>
      </c>
      <c r="E83" s="46" t="s">
        <v>80</v>
      </c>
      <c r="F83" s="47" t="str">
        <f>'Array Table'!B82</f>
        <v>PPC</v>
      </c>
      <c r="G83" s="47" t="str">
        <f>'Array Table'!C82</f>
        <v>Sample 14</v>
      </c>
      <c r="H83" s="49"/>
      <c r="I83" s="46" t="s">
        <v>80</v>
      </c>
      <c r="J83" s="47" t="str">
        <f>'Array Table'!B82</f>
        <v>PPC</v>
      </c>
      <c r="K83" s="47" t="str">
        <f>'Array Table'!C82</f>
        <v>Sample 14</v>
      </c>
      <c r="L83" s="47" t="str">
        <f>IF(D83="","",IF(AND(D83&gt;=20,D83&lt;=24),"OK","Warning"))</f>
        <v/>
      </c>
    </row>
    <row r="84" spans="1:12" x14ac:dyDescent="0.25">
      <c r="A84" s="46" t="s">
        <v>81</v>
      </c>
      <c r="B84" s="47" t="str">
        <f>'Array Table'!B83</f>
        <v>PPC</v>
      </c>
      <c r="C84" s="47" t="str">
        <f>'Array Table'!C83</f>
        <v>10X Sample 14 input</v>
      </c>
      <c r="D84" s="48" t="str">
        <f>IF(SUM('Test Sample Data'!D$80:D$85)&gt;10,IF(AND(ISNUMBER('Test Sample Data'!D83),'Test Sample Data'!D83&lt;40,'Test Sample Data'!D83&gt;0),'Test Sample Data'!D83,40),"")</f>
        <v/>
      </c>
      <c r="E84" s="46" t="s">
        <v>81</v>
      </c>
      <c r="F84" s="47" t="str">
        <f>'Array Table'!B83</f>
        <v>PPC</v>
      </c>
      <c r="G84" s="47" t="str">
        <f>'Array Table'!C83</f>
        <v>10X Sample 14 input</v>
      </c>
      <c r="H84" s="49"/>
      <c r="I84" s="46" t="s">
        <v>81</v>
      </c>
      <c r="J84" s="47" t="str">
        <f>'Array Table'!B83</f>
        <v>PPC</v>
      </c>
      <c r="K84" s="47" t="str">
        <f>'Array Table'!C83</f>
        <v>10X Sample 14 input</v>
      </c>
      <c r="L84" s="47" t="str">
        <f>IF(D84="","",IF(AND(D84&gt;=20,D84&lt;=24),"OK","Warning"))</f>
        <v/>
      </c>
    </row>
    <row r="85" spans="1:12" x14ac:dyDescent="0.25">
      <c r="A85" s="46" t="s">
        <v>82</v>
      </c>
      <c r="B85" s="47" t="str">
        <f>'Array Table'!B84</f>
        <v>Microbial DNA qPCR Assay</v>
      </c>
      <c r="C85" s="47" t="str">
        <f>'Array Table'!C84</f>
        <v>Sample 14</v>
      </c>
      <c r="D85" s="48" t="str">
        <f>IF(SUM('Test Sample Data'!D$80:D$85)&gt;10,IF(AND(ISNUMBER('Test Sample Data'!D84),'Test Sample Data'!D84&lt;40,'Test Sample Data'!D84&gt;0),'Test Sample Data'!D84,40),"")</f>
        <v/>
      </c>
      <c r="E85" s="46" t="s">
        <v>82</v>
      </c>
      <c r="F85" s="47" t="str">
        <f>'Array Table'!B84</f>
        <v>Microbial DNA qPCR Assay</v>
      </c>
      <c r="G85" s="47" t="str">
        <f>'Array Table'!C84</f>
        <v>Sample 14</v>
      </c>
      <c r="H85" s="49" t="str">
        <f>IFERROR(D81-D85,"")</f>
        <v/>
      </c>
      <c r="I85" s="46" t="s">
        <v>82</v>
      </c>
      <c r="J85" s="47" t="str">
        <f>'Array Table'!B84</f>
        <v>Microbial DNA qPCR Assay</v>
      </c>
      <c r="K85" s="47" t="str">
        <f>'Array Table'!C84</f>
        <v>Sample 14</v>
      </c>
      <c r="L85" s="48" t="str">
        <f>IF(H85="","",IF(D81&lt;=35,IF(H85&lt;=1,"",IF(H85&gt;=2,"+","+/-")),IF(D81&lt;=37,IF(H85&lt;=1.5,"",IF(H85&gt;=3,"+","+/-")),IF(H85&lt;3,"",IF(H85&gt;=6,"+",IF(H85&gt;=3,"+/-",""))))))</f>
        <v/>
      </c>
    </row>
    <row r="86" spans="1:12" x14ac:dyDescent="0.25">
      <c r="A86" s="46" t="s">
        <v>83</v>
      </c>
      <c r="B86" s="47" t="str">
        <f>'Array Table'!B85</f>
        <v>Microbial DNA qPCR Assay</v>
      </c>
      <c r="C86" s="47" t="str">
        <f>'Array Table'!C85</f>
        <v>10X Sample 14 input</v>
      </c>
      <c r="D86" s="48" t="str">
        <f>IF(SUM('Test Sample Data'!D$80:D$85)&gt;10,IF(AND(ISNUMBER('Test Sample Data'!D85),'Test Sample Data'!D85&lt;40,'Test Sample Data'!D85&gt;0),'Test Sample Data'!D85,40),"")</f>
        <v/>
      </c>
      <c r="E86" s="46" t="s">
        <v>83</v>
      </c>
      <c r="F86" s="47" t="str">
        <f>'Array Table'!B85</f>
        <v>Microbial DNA qPCR Assay</v>
      </c>
      <c r="G86" s="47" t="str">
        <f>'Array Table'!C85</f>
        <v>10X Sample 14 input</v>
      </c>
      <c r="H86" s="49" t="str">
        <f>IFERROR(D85-D86,"")</f>
        <v/>
      </c>
      <c r="I86" s="46" t="s">
        <v>83</v>
      </c>
      <c r="J86" s="47" t="str">
        <f>'Array Table'!B85</f>
        <v>Microbial DNA qPCR Assay</v>
      </c>
      <c r="K86" s="47" t="str">
        <f>'Array Table'!C85</f>
        <v>10X Sample 14 input</v>
      </c>
      <c r="L86" s="47" t="str">
        <f>IF(H86="","",IF(H86&gt;=2.3,"Positive","Inconclusive"))</f>
        <v/>
      </c>
    </row>
    <row r="87" spans="1:12" x14ac:dyDescent="0.25">
      <c r="A87" s="50" t="s">
        <v>84</v>
      </c>
      <c r="B87" s="47" t="str">
        <f>'Array Table'!B86</f>
        <v>Microbial DNA qPCR Assay</v>
      </c>
      <c r="C87" s="47" t="str">
        <f>'Array Table'!C86</f>
        <v>NTC</v>
      </c>
      <c r="D87" s="48" t="str">
        <f>IF(SUM('Test Sample Data'!D$86:D$91)&gt;10,IF(AND(ISNUMBER('Test Sample Data'!D86),'Test Sample Data'!D86&lt;40,'Test Sample Data'!D86&gt;0),'Test Sample Data'!D86,40),"")</f>
        <v/>
      </c>
      <c r="E87" s="50" t="s">
        <v>84</v>
      </c>
      <c r="F87" s="47" t="str">
        <f>'Array Table'!B86</f>
        <v>Microbial DNA qPCR Assay</v>
      </c>
      <c r="G87" s="47" t="str">
        <f>'Array Table'!C86</f>
        <v>NTC</v>
      </c>
      <c r="H87" s="49"/>
      <c r="I87" s="50" t="s">
        <v>84</v>
      </c>
      <c r="J87" s="47" t="str">
        <f>'Array Table'!B86</f>
        <v>Microbial DNA qPCR Assay</v>
      </c>
      <c r="K87" s="47" t="str">
        <f>'Array Table'!C86</f>
        <v>NTC</v>
      </c>
      <c r="L87" s="48" t="str">
        <f>IF(D87="","",IF(D87&gt;35,"OK","Warning"))</f>
        <v/>
      </c>
    </row>
    <row r="88" spans="1:12" x14ac:dyDescent="0.25">
      <c r="A88" s="50" t="s">
        <v>85</v>
      </c>
      <c r="B88" s="47" t="str">
        <f>'Array Table'!B87</f>
        <v>Microbial DNA qPCR Assay</v>
      </c>
      <c r="C88" s="47" t="str">
        <f>'Array Table'!C87</f>
        <v>Microbial DNA Positive Control</v>
      </c>
      <c r="D88" s="48" t="str">
        <f>IF(SUM('Test Sample Data'!D$86:D$91)&gt;10,IF(AND(ISNUMBER('Test Sample Data'!D87),'Test Sample Data'!D87&lt;40,'Test Sample Data'!D87&gt;0),'Test Sample Data'!D87,40),"")</f>
        <v/>
      </c>
      <c r="E88" s="50" t="s">
        <v>85</v>
      </c>
      <c r="F88" s="47" t="str">
        <f>'Array Table'!B87</f>
        <v>Microbial DNA qPCR Assay</v>
      </c>
      <c r="G88" s="47" t="str">
        <f>'Array Table'!C87</f>
        <v>Microbial DNA Positive Control</v>
      </c>
      <c r="H88" s="49" t="str">
        <f>IFERROR(D87-D88,"")</f>
        <v/>
      </c>
      <c r="I88" s="50" t="s">
        <v>85</v>
      </c>
      <c r="J88" s="47" t="str">
        <f>'Array Table'!B87</f>
        <v>Microbial DNA qPCR Assay</v>
      </c>
      <c r="K88" s="47" t="str">
        <f>'Array Table'!C87</f>
        <v>Microbial DNA Positive Control</v>
      </c>
      <c r="L88" s="47" t="str">
        <f>IF(D88="","",IF(D88&lt;=34,"OK","Warning"))</f>
        <v/>
      </c>
    </row>
    <row r="89" spans="1:12" x14ac:dyDescent="0.25">
      <c r="A89" s="50" t="s">
        <v>97</v>
      </c>
      <c r="B89" s="47" t="str">
        <f>'Array Table'!B88</f>
        <v>PPC</v>
      </c>
      <c r="C89" s="47" t="str">
        <f>'Array Table'!C88</f>
        <v>Sample 15</v>
      </c>
      <c r="D89" s="48" t="str">
        <f>IF(SUM('Test Sample Data'!D$86:D$91)&gt;10,IF(AND(ISNUMBER('Test Sample Data'!D88),'Test Sample Data'!D88&lt;40,'Test Sample Data'!D88&gt;0),'Test Sample Data'!D88,40),"")</f>
        <v/>
      </c>
      <c r="E89" s="50" t="s">
        <v>97</v>
      </c>
      <c r="F89" s="47" t="str">
        <f>'Array Table'!B88</f>
        <v>PPC</v>
      </c>
      <c r="G89" s="47" t="str">
        <f>'Array Table'!C88</f>
        <v>Sample 15</v>
      </c>
      <c r="H89" s="49"/>
      <c r="I89" s="50" t="s">
        <v>97</v>
      </c>
      <c r="J89" s="47" t="str">
        <f>'Array Table'!B88</f>
        <v>PPC</v>
      </c>
      <c r="K89" s="47" t="str">
        <f>'Array Table'!C88</f>
        <v>Sample 15</v>
      </c>
      <c r="L89" s="47" t="str">
        <f>IF(D89="","",IF(AND(D89&gt;=20,D89&lt;=24),"OK","Warning"))</f>
        <v/>
      </c>
    </row>
    <row r="90" spans="1:12" x14ac:dyDescent="0.25">
      <c r="A90" s="50" t="s">
        <v>98</v>
      </c>
      <c r="B90" s="47" t="str">
        <f>'Array Table'!B89</f>
        <v>PPC</v>
      </c>
      <c r="C90" s="47" t="str">
        <f>'Array Table'!C89</f>
        <v>10X Sample 15 input</v>
      </c>
      <c r="D90" s="48" t="str">
        <f>IF(SUM('Test Sample Data'!D$86:D$91)&gt;10,IF(AND(ISNUMBER('Test Sample Data'!D89),'Test Sample Data'!D89&lt;40,'Test Sample Data'!D89&gt;0),'Test Sample Data'!D89,40),"")</f>
        <v/>
      </c>
      <c r="E90" s="50" t="s">
        <v>98</v>
      </c>
      <c r="F90" s="47" t="str">
        <f>'Array Table'!B89</f>
        <v>PPC</v>
      </c>
      <c r="G90" s="47" t="str">
        <f>'Array Table'!C89</f>
        <v>10X Sample 15 input</v>
      </c>
      <c r="H90" s="49"/>
      <c r="I90" s="50" t="s">
        <v>98</v>
      </c>
      <c r="J90" s="47" t="str">
        <f>'Array Table'!B89</f>
        <v>PPC</v>
      </c>
      <c r="K90" s="47" t="str">
        <f>'Array Table'!C89</f>
        <v>10X Sample 15 input</v>
      </c>
      <c r="L90" s="47" t="str">
        <f>IF(D90="","",IF(AND(D90&gt;=20,D90&lt;=24),"OK","Warning"))</f>
        <v/>
      </c>
    </row>
    <row r="91" spans="1:12" x14ac:dyDescent="0.25">
      <c r="A91" s="50" t="s">
        <v>99</v>
      </c>
      <c r="B91" s="47" t="str">
        <f>'Array Table'!B90</f>
        <v>Microbial DNA qPCR Assay</v>
      </c>
      <c r="C91" s="47" t="str">
        <f>'Array Table'!C90</f>
        <v>Sample 15</v>
      </c>
      <c r="D91" s="48" t="str">
        <f>IF(SUM('Test Sample Data'!D$86:D$91)&gt;10,IF(AND(ISNUMBER('Test Sample Data'!D90),'Test Sample Data'!D90&lt;40,'Test Sample Data'!D90&gt;0),'Test Sample Data'!D90,40),"")</f>
        <v/>
      </c>
      <c r="E91" s="50" t="s">
        <v>99</v>
      </c>
      <c r="F91" s="47" t="str">
        <f>'Array Table'!B90</f>
        <v>Microbial DNA qPCR Assay</v>
      </c>
      <c r="G91" s="47" t="str">
        <f>'Array Table'!C90</f>
        <v>Sample 15</v>
      </c>
      <c r="H91" s="49" t="str">
        <f>IFERROR(D87-D91,"")</f>
        <v/>
      </c>
      <c r="I91" s="50" t="s">
        <v>99</v>
      </c>
      <c r="J91" s="47" t="str">
        <f>'Array Table'!B90</f>
        <v>Microbial DNA qPCR Assay</v>
      </c>
      <c r="K91" s="47" t="str">
        <f>'Array Table'!C90</f>
        <v>Sample 15</v>
      </c>
      <c r="L91" s="48" t="str">
        <f>""</f>
        <v/>
      </c>
    </row>
    <row r="92" spans="1:12" x14ac:dyDescent="0.25">
      <c r="A92" s="50" t="s">
        <v>100</v>
      </c>
      <c r="B92" s="47" t="str">
        <f>'Array Table'!B91</f>
        <v>Microbial DNA qPCR Assay</v>
      </c>
      <c r="C92" s="47" t="str">
        <f>'Array Table'!C91</f>
        <v>10X Sample 15 input</v>
      </c>
      <c r="D92" s="48" t="str">
        <f>IF(SUM('Test Sample Data'!D$86:D$91)&gt;10,IF(AND(ISNUMBER('Test Sample Data'!D91),'Test Sample Data'!D91&lt;40,'Test Sample Data'!D91&gt;0),'Test Sample Data'!D91,40),"")</f>
        <v/>
      </c>
      <c r="E92" s="50" t="s">
        <v>100</v>
      </c>
      <c r="F92" s="47" t="str">
        <f>'Array Table'!B91</f>
        <v>Microbial DNA qPCR Assay</v>
      </c>
      <c r="G92" s="47" t="str">
        <f>'Array Table'!C91</f>
        <v>10X Sample 15 input</v>
      </c>
      <c r="H92" s="49" t="str">
        <f>IFERROR(D91-D92,"")</f>
        <v/>
      </c>
      <c r="I92" s="50" t="s">
        <v>100</v>
      </c>
      <c r="J92" s="47" t="str">
        <f>'Array Table'!B91</f>
        <v>Microbial DNA qPCR Assay</v>
      </c>
      <c r="K92" s="47" t="str">
        <f>'Array Table'!C91</f>
        <v>10X Sample 15 input</v>
      </c>
      <c r="L92" s="47" t="str">
        <f>IF(H92="","",IF(H92&gt;=2.3,"Positive","Inconclusive"))</f>
        <v/>
      </c>
    </row>
    <row r="93" spans="1:12" x14ac:dyDescent="0.25">
      <c r="A93" s="50" t="s">
        <v>101</v>
      </c>
      <c r="B93" s="47" t="str">
        <f>'Array Table'!B92</f>
        <v>Microbial DNA qPCR Assay</v>
      </c>
      <c r="C93" s="47" t="str">
        <f>'Array Table'!C92</f>
        <v>NTC</v>
      </c>
      <c r="D93" s="48" t="str">
        <f>IF(SUM('Test Sample Data'!D$92:D$97)&gt;10,IF(AND(ISNUMBER('Test Sample Data'!D92),'Test Sample Data'!D92&lt;40,'Test Sample Data'!D92&gt;0),'Test Sample Data'!D92,40),"")</f>
        <v/>
      </c>
      <c r="E93" s="50" t="s">
        <v>101</v>
      </c>
      <c r="F93" s="47" t="str">
        <f>'Array Table'!B92</f>
        <v>Microbial DNA qPCR Assay</v>
      </c>
      <c r="G93" s="47" t="str">
        <f>'Array Table'!C92</f>
        <v>NTC</v>
      </c>
      <c r="H93" s="49"/>
      <c r="I93" s="50" t="s">
        <v>101</v>
      </c>
      <c r="J93" s="47" t="str">
        <f>'Array Table'!B92</f>
        <v>Microbial DNA qPCR Assay</v>
      </c>
      <c r="K93" s="47" t="str">
        <f>'Array Table'!C92</f>
        <v>NTC</v>
      </c>
      <c r="L93" s="48" t="str">
        <f>IF(D93="","",IF(D93&gt;35,"OK","Warning"))</f>
        <v/>
      </c>
    </row>
    <row r="94" spans="1:12" x14ac:dyDescent="0.25">
      <c r="A94" s="50" t="s">
        <v>102</v>
      </c>
      <c r="B94" s="47" t="str">
        <f>'Array Table'!B93</f>
        <v>Microbial DNA qPCR Assay</v>
      </c>
      <c r="C94" s="47" t="str">
        <f>'Array Table'!C93</f>
        <v>Microbial DNA Positive Control</v>
      </c>
      <c r="D94" s="48" t="str">
        <f>IF(SUM('Test Sample Data'!D$92:D$97)&gt;10,IF(AND(ISNUMBER('Test Sample Data'!D93),'Test Sample Data'!D93&lt;40,'Test Sample Data'!D93&gt;0),'Test Sample Data'!D93,40),"")</f>
        <v/>
      </c>
      <c r="E94" s="50" t="s">
        <v>102</v>
      </c>
      <c r="F94" s="47" t="str">
        <f>'Array Table'!B93</f>
        <v>Microbial DNA qPCR Assay</v>
      </c>
      <c r="G94" s="47" t="str">
        <f>'Array Table'!C93</f>
        <v>Microbial DNA Positive Control</v>
      </c>
      <c r="H94" s="49" t="str">
        <f>IFERROR(D93-D94,"")</f>
        <v/>
      </c>
      <c r="I94" s="50" t="s">
        <v>102</v>
      </c>
      <c r="J94" s="47" t="str">
        <f>'Array Table'!B93</f>
        <v>Microbial DNA qPCR Assay</v>
      </c>
      <c r="K94" s="47" t="str">
        <f>'Array Table'!C93</f>
        <v>Microbial DNA Positive Control</v>
      </c>
      <c r="L94" s="47" t="str">
        <f>IF(D94="","",IF(D94&lt;=34,"OK","Warning"))</f>
        <v/>
      </c>
    </row>
    <row r="95" spans="1:12" x14ac:dyDescent="0.25">
      <c r="A95" s="50" t="s">
        <v>103</v>
      </c>
      <c r="B95" s="47" t="str">
        <f>'Array Table'!B94</f>
        <v>PPC</v>
      </c>
      <c r="C95" s="47" t="str">
        <f>'Array Table'!C94</f>
        <v>Sample 16</v>
      </c>
      <c r="D95" s="48" t="str">
        <f>IF(SUM('Test Sample Data'!D$92:D$97)&gt;10,IF(AND(ISNUMBER('Test Sample Data'!D94),'Test Sample Data'!D94&lt;40,'Test Sample Data'!D94&gt;0),'Test Sample Data'!D94,40),"")</f>
        <v/>
      </c>
      <c r="E95" s="50" t="s">
        <v>103</v>
      </c>
      <c r="F95" s="47" t="str">
        <f>'Array Table'!B94</f>
        <v>PPC</v>
      </c>
      <c r="G95" s="47" t="str">
        <f>'Array Table'!C94</f>
        <v>Sample 16</v>
      </c>
      <c r="H95" s="49"/>
      <c r="I95" s="50" t="s">
        <v>103</v>
      </c>
      <c r="J95" s="47" t="str">
        <f>'Array Table'!B94</f>
        <v>PPC</v>
      </c>
      <c r="K95" s="47" t="str">
        <f>'Array Table'!C94</f>
        <v>Sample 16</v>
      </c>
      <c r="L95" s="47" t="str">
        <f>IF(D95="","",IF(AND(D95&gt;=20,D95&lt;=24),"OK","Warning"))</f>
        <v/>
      </c>
    </row>
    <row r="96" spans="1:12" x14ac:dyDescent="0.25">
      <c r="A96" s="50" t="s">
        <v>104</v>
      </c>
      <c r="B96" s="47" t="str">
        <f>'Array Table'!B95</f>
        <v>PPC</v>
      </c>
      <c r="C96" s="47" t="str">
        <f>'Array Table'!C95</f>
        <v>10X Sample 16 input</v>
      </c>
      <c r="D96" s="48" t="str">
        <f>IF(SUM('Test Sample Data'!D$92:D$97)&gt;10,IF(AND(ISNUMBER('Test Sample Data'!D95),'Test Sample Data'!D95&lt;40,'Test Sample Data'!D95&gt;0),'Test Sample Data'!D95,40),"")</f>
        <v/>
      </c>
      <c r="E96" s="50" t="s">
        <v>104</v>
      </c>
      <c r="F96" s="47" t="str">
        <f>'Array Table'!B95</f>
        <v>PPC</v>
      </c>
      <c r="G96" s="47" t="str">
        <f>'Array Table'!C95</f>
        <v>10X Sample 16 input</v>
      </c>
      <c r="H96" s="49"/>
      <c r="I96" s="50" t="s">
        <v>104</v>
      </c>
      <c r="J96" s="47" t="str">
        <f>'Array Table'!B95</f>
        <v>PPC</v>
      </c>
      <c r="K96" s="47" t="str">
        <f>'Array Table'!C95</f>
        <v>10X Sample 16 input</v>
      </c>
      <c r="L96" s="47" t="str">
        <f>IF(D96="","",IF(AND(D96&gt;=20,D96&lt;=24),"OK","Warning"))</f>
        <v/>
      </c>
    </row>
    <row r="97" spans="1:12" x14ac:dyDescent="0.25">
      <c r="A97" s="50" t="s">
        <v>105</v>
      </c>
      <c r="B97" s="47" t="str">
        <f>'Array Table'!B96</f>
        <v>Microbial DNA qPCR Assay</v>
      </c>
      <c r="C97" s="47" t="str">
        <f>'Array Table'!C96</f>
        <v>Sample 16</v>
      </c>
      <c r="D97" s="48" t="str">
        <f>IF(SUM('Test Sample Data'!D$92:D$97)&gt;10,IF(AND(ISNUMBER('Test Sample Data'!D96),'Test Sample Data'!D96&lt;40,'Test Sample Data'!D96&gt;0),'Test Sample Data'!D96,40),"")</f>
        <v/>
      </c>
      <c r="E97" s="50" t="s">
        <v>105</v>
      </c>
      <c r="F97" s="47" t="str">
        <f>'Array Table'!B96</f>
        <v>Microbial DNA qPCR Assay</v>
      </c>
      <c r="G97" s="47" t="str">
        <f>'Array Table'!C96</f>
        <v>Sample 16</v>
      </c>
      <c r="H97" s="49" t="str">
        <f>IFERROR(D93-D97,"")</f>
        <v/>
      </c>
      <c r="I97" s="50" t="s">
        <v>105</v>
      </c>
      <c r="J97" s="47" t="str">
        <f>'Array Table'!B96</f>
        <v>Microbial DNA qPCR Assay</v>
      </c>
      <c r="K97" s="47" t="str">
        <f>'Array Table'!C96</f>
        <v>Sample 16</v>
      </c>
      <c r="L97" s="48" t="str">
        <f>""</f>
        <v/>
      </c>
    </row>
    <row r="98" spans="1:12" x14ac:dyDescent="0.25">
      <c r="A98" s="50" t="s">
        <v>106</v>
      </c>
      <c r="B98" s="47" t="str">
        <f>'Array Table'!B97</f>
        <v>Microbial DNA qPCR Assay</v>
      </c>
      <c r="C98" s="47" t="str">
        <f>'Array Table'!C97</f>
        <v>10X Sample 16 input</v>
      </c>
      <c r="D98" s="48" t="str">
        <f>IF(SUM('Test Sample Data'!D$92:D$97)&gt;10,IF(AND(ISNUMBER('Test Sample Data'!D97),'Test Sample Data'!D97&lt;40,'Test Sample Data'!D97&gt;0),'Test Sample Data'!D97,40),"")</f>
        <v/>
      </c>
      <c r="E98" s="50" t="s">
        <v>106</v>
      </c>
      <c r="F98" s="47" t="str">
        <f>'Array Table'!B97</f>
        <v>Microbial DNA qPCR Assay</v>
      </c>
      <c r="G98" s="47" t="str">
        <f>'Array Table'!C97</f>
        <v>10X Sample 16 input</v>
      </c>
      <c r="H98" s="49" t="str">
        <f>IFERROR(D97-D98,"")</f>
        <v/>
      </c>
      <c r="I98" s="50" t="s">
        <v>106</v>
      </c>
      <c r="J98" s="47" t="str">
        <f>'Array Table'!B97</f>
        <v>Microbial DNA qPCR Assay</v>
      </c>
      <c r="K98" s="47" t="str">
        <f>'Array Table'!C97</f>
        <v>10X Sample 16 input</v>
      </c>
      <c r="L98" s="47" t="str">
        <f>IF(H98="","",IF(H98&gt;=2.3,"Positive","Inconclusive"))</f>
        <v/>
      </c>
    </row>
  </sheetData>
  <mergeCells count="3">
    <mergeCell ref="I1:L1"/>
    <mergeCell ref="A1:D1"/>
    <mergeCell ref="E1:H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7"/>
  <sheetViews>
    <sheetView topLeftCell="A414" workbookViewId="0">
      <selection activeCell="A445" sqref="A445:XFD445"/>
    </sheetView>
  </sheetViews>
  <sheetFormatPr defaultRowHeight="15" x14ac:dyDescent="0.25"/>
  <cols>
    <col min="1" max="1" width="35.5703125" style="14" customWidth="1"/>
    <col min="2" max="2" width="28.5703125" style="14" customWidth="1"/>
    <col min="3" max="3" width="33.5703125" style="14" customWidth="1"/>
    <col min="4" max="4" width="25.42578125" style="14" customWidth="1"/>
    <col min="5" max="5" width="22" style="14" customWidth="1"/>
    <col min="6" max="16384" width="9.140625" style="14"/>
  </cols>
  <sheetData>
    <row r="1" spans="1:6" x14ac:dyDescent="0.25">
      <c r="A1" s="25" t="s">
        <v>223</v>
      </c>
      <c r="B1" s="25" t="s">
        <v>224</v>
      </c>
      <c r="C1" s="25" t="s">
        <v>225</v>
      </c>
      <c r="D1" s="25" t="s">
        <v>226</v>
      </c>
      <c r="E1" s="25"/>
      <c r="F1" s="25" t="s">
        <v>227</v>
      </c>
    </row>
    <row r="2" spans="1:6" x14ac:dyDescent="0.25">
      <c r="A2" s="14" t="s">
        <v>228</v>
      </c>
      <c r="B2" s="14" t="str">
        <f>A2</f>
        <v>Abiotrophia defectiva</v>
      </c>
      <c r="C2" s="14" t="s">
        <v>229</v>
      </c>
      <c r="D2" s="14" t="s">
        <v>230</v>
      </c>
      <c r="F2" s="14">
        <v>20</v>
      </c>
    </row>
    <row r="3" spans="1:6" x14ac:dyDescent="0.25">
      <c r="A3" s="14" t="s">
        <v>231</v>
      </c>
      <c r="B3" s="14" t="str">
        <f t="shared" ref="B3:B22" si="0">A3</f>
        <v>Achromobacter xylosoxidans</v>
      </c>
      <c r="C3" s="14" t="s">
        <v>229</v>
      </c>
      <c r="D3" s="14" t="s">
        <v>232</v>
      </c>
      <c r="F3" s="14">
        <v>100</v>
      </c>
    </row>
    <row r="4" spans="1:6" x14ac:dyDescent="0.25">
      <c r="A4" s="14" t="s">
        <v>128</v>
      </c>
      <c r="B4" s="14" t="str">
        <f t="shared" si="0"/>
        <v>Acidaminococcus fermentans</v>
      </c>
      <c r="C4" s="14" t="s">
        <v>229</v>
      </c>
      <c r="D4" s="14" t="s">
        <v>230</v>
      </c>
      <c r="F4" s="14">
        <v>100</v>
      </c>
    </row>
    <row r="5" spans="1:6" x14ac:dyDescent="0.25">
      <c r="A5" s="14" t="s">
        <v>233</v>
      </c>
      <c r="B5" s="14" t="str">
        <f t="shared" si="0"/>
        <v>Acinetobacter baumannii</v>
      </c>
      <c r="C5" s="14" t="s">
        <v>229</v>
      </c>
      <c r="F5" s="14">
        <v>100</v>
      </c>
    </row>
    <row r="6" spans="1:6" x14ac:dyDescent="0.25">
      <c r="A6" s="14" t="s">
        <v>234</v>
      </c>
      <c r="B6" s="14" t="s">
        <v>235</v>
      </c>
      <c r="C6" s="14" t="s">
        <v>236</v>
      </c>
      <c r="D6" s="14" t="s">
        <v>237</v>
      </c>
      <c r="F6" s="14">
        <v>50</v>
      </c>
    </row>
    <row r="7" spans="1:6" x14ac:dyDescent="0.25">
      <c r="A7" s="14" t="s">
        <v>238</v>
      </c>
      <c r="B7" s="14" t="str">
        <f t="shared" si="0"/>
        <v>Acinetobacter haemolyticus</v>
      </c>
      <c r="C7" s="14" t="s">
        <v>229</v>
      </c>
      <c r="D7" s="14" t="s">
        <v>239</v>
      </c>
      <c r="F7" s="14">
        <v>200</v>
      </c>
    </row>
    <row r="8" spans="1:6" x14ac:dyDescent="0.25">
      <c r="A8" s="14" t="s">
        <v>240</v>
      </c>
      <c r="B8" s="14" t="str">
        <f t="shared" si="0"/>
        <v>Actinobacillus hominis</v>
      </c>
      <c r="C8" s="14" t="s">
        <v>229</v>
      </c>
      <c r="D8" s="14" t="s">
        <v>241</v>
      </c>
      <c r="F8" s="14">
        <v>100</v>
      </c>
    </row>
    <row r="9" spans="1:6" x14ac:dyDescent="0.25">
      <c r="A9" s="14" t="s">
        <v>242</v>
      </c>
      <c r="B9" s="14" t="str">
        <f t="shared" si="0"/>
        <v>Actinomyces europaeus</v>
      </c>
      <c r="C9" s="14" t="s">
        <v>229</v>
      </c>
      <c r="F9" s="14">
        <v>30</v>
      </c>
    </row>
    <row r="10" spans="1:6" x14ac:dyDescent="0.25">
      <c r="A10" s="14" t="s">
        <v>243</v>
      </c>
      <c r="B10" s="14" t="str">
        <f t="shared" si="0"/>
        <v>Actinomyces gerencseriae</v>
      </c>
      <c r="C10" s="14" t="s">
        <v>229</v>
      </c>
      <c r="F10" s="14">
        <v>50</v>
      </c>
    </row>
    <row r="11" spans="1:6" x14ac:dyDescent="0.25">
      <c r="A11" s="14" t="s">
        <v>244</v>
      </c>
      <c r="B11" s="14" t="str">
        <f t="shared" si="0"/>
        <v>Actinomyces graevenitzii</v>
      </c>
      <c r="C11" s="14" t="s">
        <v>229</v>
      </c>
      <c r="F11" s="14">
        <v>40</v>
      </c>
    </row>
    <row r="12" spans="1:6" x14ac:dyDescent="0.25">
      <c r="A12" s="14" t="s">
        <v>209</v>
      </c>
      <c r="B12" s="14" t="str">
        <f t="shared" si="0"/>
        <v>Actinomyces israelii</v>
      </c>
      <c r="C12" s="14" t="s">
        <v>229</v>
      </c>
      <c r="F12" s="14">
        <v>20</v>
      </c>
    </row>
    <row r="13" spans="1:6" x14ac:dyDescent="0.25">
      <c r="A13" s="14" t="s">
        <v>245</v>
      </c>
      <c r="B13" s="14" t="str">
        <f t="shared" si="0"/>
        <v>Actinomyces lingnae</v>
      </c>
      <c r="C13" s="14" t="s">
        <v>229</v>
      </c>
      <c r="F13" s="14">
        <v>30</v>
      </c>
    </row>
    <row r="14" spans="1:6" x14ac:dyDescent="0.25">
      <c r="A14" s="14" t="s">
        <v>210</v>
      </c>
      <c r="B14" s="14" t="str">
        <f t="shared" si="0"/>
        <v>Actinomyces naeslundii</v>
      </c>
      <c r="C14" s="14" t="s">
        <v>229</v>
      </c>
      <c r="F14" s="14">
        <v>20</v>
      </c>
    </row>
    <row r="15" spans="1:6" x14ac:dyDescent="0.25">
      <c r="A15" s="14" t="s">
        <v>211</v>
      </c>
      <c r="B15" s="14" t="str">
        <f t="shared" si="0"/>
        <v>Actinomyces odontolyticus</v>
      </c>
      <c r="C15" s="14" t="s">
        <v>229</v>
      </c>
      <c r="D15" s="14" t="s">
        <v>245</v>
      </c>
      <c r="F15" s="14">
        <v>100</v>
      </c>
    </row>
    <row r="16" spans="1:6" x14ac:dyDescent="0.25">
      <c r="A16" s="14" t="s">
        <v>246</v>
      </c>
      <c r="B16" s="14" t="str">
        <f t="shared" si="0"/>
        <v>Actinomyces radingae</v>
      </c>
      <c r="C16" s="14" t="s">
        <v>229</v>
      </c>
      <c r="F16" s="14">
        <v>50</v>
      </c>
    </row>
    <row r="17" spans="1:6" x14ac:dyDescent="0.25">
      <c r="A17" s="14" t="s">
        <v>247</v>
      </c>
      <c r="B17" s="14" t="str">
        <f t="shared" si="0"/>
        <v>Actinomyces suimastitidis</v>
      </c>
      <c r="C17" s="14" t="s">
        <v>229</v>
      </c>
      <c r="F17" s="14">
        <v>30</v>
      </c>
    </row>
    <row r="18" spans="1:6" x14ac:dyDescent="0.25">
      <c r="A18" s="14" t="s">
        <v>212</v>
      </c>
      <c r="B18" s="14" t="str">
        <f t="shared" si="0"/>
        <v>Actinomyces urogenitalis</v>
      </c>
      <c r="C18" s="14" t="s">
        <v>229</v>
      </c>
      <c r="F18" s="14">
        <v>30</v>
      </c>
    </row>
    <row r="19" spans="1:6" x14ac:dyDescent="0.25">
      <c r="A19" s="14" t="s">
        <v>248</v>
      </c>
      <c r="B19" s="14" t="str">
        <f t="shared" si="0"/>
        <v>Actinomyces viscosus</v>
      </c>
      <c r="C19" s="14" t="s">
        <v>229</v>
      </c>
      <c r="F19" s="14">
        <v>40</v>
      </c>
    </row>
    <row r="20" spans="1:6" x14ac:dyDescent="0.25">
      <c r="A20" s="14" t="s">
        <v>129</v>
      </c>
      <c r="B20" s="14" t="str">
        <f t="shared" si="0"/>
        <v>Aerococcus christensenii</v>
      </c>
      <c r="C20" s="14" t="s">
        <v>229</v>
      </c>
      <c r="F20" s="14">
        <v>50</v>
      </c>
    </row>
    <row r="21" spans="1:6" x14ac:dyDescent="0.25">
      <c r="A21" s="14" t="s">
        <v>130</v>
      </c>
      <c r="B21" s="14" t="str">
        <f t="shared" si="0"/>
        <v>Aerococcus urinae</v>
      </c>
      <c r="C21" s="14" t="s">
        <v>229</v>
      </c>
      <c r="F21" s="14">
        <v>100</v>
      </c>
    </row>
    <row r="22" spans="1:6" x14ac:dyDescent="0.25">
      <c r="A22" s="14" t="s">
        <v>131</v>
      </c>
      <c r="B22" s="14" t="str">
        <f t="shared" si="0"/>
        <v>Aerococcus viridans</v>
      </c>
      <c r="C22" s="14" t="s">
        <v>229</v>
      </c>
      <c r="F22" s="14">
        <v>20</v>
      </c>
    </row>
    <row r="23" spans="1:6" x14ac:dyDescent="0.25">
      <c r="A23" s="14" t="s">
        <v>249</v>
      </c>
      <c r="B23" s="14" t="s">
        <v>250</v>
      </c>
      <c r="C23" s="14" t="s">
        <v>251</v>
      </c>
      <c r="D23" s="14" t="s">
        <v>252</v>
      </c>
      <c r="F23" s="14">
        <v>100</v>
      </c>
    </row>
    <row r="24" spans="1:6" x14ac:dyDescent="0.25">
      <c r="A24" s="14" t="s">
        <v>253</v>
      </c>
      <c r="B24" s="14" t="s">
        <v>254</v>
      </c>
      <c r="C24" s="14" t="s">
        <v>255</v>
      </c>
      <c r="F24" s="14">
        <v>40</v>
      </c>
    </row>
    <row r="25" spans="1:6" x14ac:dyDescent="0.25">
      <c r="A25" s="14" t="s">
        <v>256</v>
      </c>
      <c r="B25" s="14" t="str">
        <f t="shared" ref="B25:B43" si="1">A25</f>
        <v>Aggregatibacter actinomycetemcomitans</v>
      </c>
      <c r="C25" s="14" t="s">
        <v>229</v>
      </c>
      <c r="D25" s="14" t="s">
        <v>257</v>
      </c>
      <c r="F25" s="14">
        <v>100</v>
      </c>
    </row>
    <row r="26" spans="1:6" x14ac:dyDescent="0.25">
      <c r="A26" s="14" t="s">
        <v>258</v>
      </c>
      <c r="B26" s="14" t="str">
        <f t="shared" si="1"/>
        <v>Aggregatibacter segnis</v>
      </c>
      <c r="C26" s="14" t="s">
        <v>229</v>
      </c>
      <c r="F26" s="14">
        <v>200</v>
      </c>
    </row>
    <row r="27" spans="1:6" x14ac:dyDescent="0.25">
      <c r="A27" s="14" t="s">
        <v>259</v>
      </c>
      <c r="B27" s="14" t="str">
        <f t="shared" si="1"/>
        <v>Akkermansia muciniphila</v>
      </c>
      <c r="C27" s="14" t="s">
        <v>229</v>
      </c>
      <c r="F27" s="14">
        <v>100</v>
      </c>
    </row>
    <row r="28" spans="1:6" x14ac:dyDescent="0.25">
      <c r="A28" s="14" t="s">
        <v>260</v>
      </c>
      <c r="B28" s="14" t="str">
        <f t="shared" si="1"/>
        <v>Alcaligenes faecalis</v>
      </c>
      <c r="C28" s="14" t="s">
        <v>229</v>
      </c>
      <c r="F28" s="14">
        <v>30</v>
      </c>
    </row>
    <row r="29" spans="1:6" x14ac:dyDescent="0.25">
      <c r="A29" s="14" t="s">
        <v>261</v>
      </c>
      <c r="B29" s="14" t="str">
        <f t="shared" si="1"/>
        <v>Alistipes putredinis</v>
      </c>
      <c r="C29" s="14" t="s">
        <v>229</v>
      </c>
      <c r="F29" s="14">
        <v>200</v>
      </c>
    </row>
    <row r="30" spans="1:6" x14ac:dyDescent="0.25">
      <c r="A30" s="14" t="s">
        <v>132</v>
      </c>
      <c r="B30" s="14" t="str">
        <f t="shared" si="1"/>
        <v>Anaerococcus hydrogenalis</v>
      </c>
      <c r="C30" s="14" t="s">
        <v>229</v>
      </c>
      <c r="F30" s="14">
        <v>20</v>
      </c>
    </row>
    <row r="31" spans="1:6" x14ac:dyDescent="0.25">
      <c r="A31" s="14" t="s">
        <v>262</v>
      </c>
      <c r="B31" s="14" t="str">
        <f t="shared" si="1"/>
        <v>Anaerococcus lactolyticus</v>
      </c>
      <c r="C31" s="14" t="s">
        <v>229</v>
      </c>
      <c r="F31" s="14">
        <v>40</v>
      </c>
    </row>
    <row r="32" spans="1:6" x14ac:dyDescent="0.25">
      <c r="A32" s="14" t="s">
        <v>133</v>
      </c>
      <c r="B32" s="14" t="str">
        <f t="shared" si="1"/>
        <v>Anaerococcus prevotii</v>
      </c>
      <c r="C32" s="14" t="s">
        <v>229</v>
      </c>
      <c r="F32" s="14">
        <v>30</v>
      </c>
    </row>
    <row r="33" spans="1:6" x14ac:dyDescent="0.25">
      <c r="A33" s="14" t="s">
        <v>263</v>
      </c>
      <c r="B33" s="14" t="str">
        <f t="shared" si="1"/>
        <v>Anaeroglobus geminatus</v>
      </c>
      <c r="C33" s="14" t="s">
        <v>229</v>
      </c>
      <c r="F33" s="14">
        <v>30</v>
      </c>
    </row>
    <row r="34" spans="1:6" x14ac:dyDescent="0.25">
      <c r="A34" s="14" t="s">
        <v>264</v>
      </c>
      <c r="B34" s="14" t="str">
        <f t="shared" si="1"/>
        <v>Anaerostipes caccae</v>
      </c>
      <c r="C34" s="14" t="s">
        <v>229</v>
      </c>
      <c r="F34" s="14">
        <v>20</v>
      </c>
    </row>
    <row r="35" spans="1:6" x14ac:dyDescent="0.25">
      <c r="A35" s="14" t="s">
        <v>265</v>
      </c>
      <c r="B35" s="14" t="str">
        <f t="shared" si="1"/>
        <v>Anaerotruncus colihominis</v>
      </c>
      <c r="C35" s="14" t="s">
        <v>229</v>
      </c>
      <c r="F35" s="14">
        <v>100</v>
      </c>
    </row>
    <row r="36" spans="1:6" x14ac:dyDescent="0.25">
      <c r="A36" s="14" t="s">
        <v>266</v>
      </c>
      <c r="B36" s="14" t="str">
        <f t="shared" si="1"/>
        <v>Arcobacter butzleri</v>
      </c>
      <c r="C36" s="14" t="s">
        <v>229</v>
      </c>
      <c r="F36" s="14">
        <v>20</v>
      </c>
    </row>
    <row r="37" spans="1:6" x14ac:dyDescent="0.25">
      <c r="A37" s="14" t="s">
        <v>267</v>
      </c>
      <c r="B37" s="14" t="str">
        <f t="shared" si="1"/>
        <v>Arcobacter skirrowii</v>
      </c>
      <c r="C37" s="14" t="s">
        <v>229</v>
      </c>
      <c r="D37" s="14" t="s">
        <v>268</v>
      </c>
      <c r="F37" s="14">
        <v>30</v>
      </c>
    </row>
    <row r="38" spans="1:6" x14ac:dyDescent="0.25">
      <c r="A38" s="14" t="s">
        <v>269</v>
      </c>
      <c r="B38" s="14" t="str">
        <f t="shared" si="1"/>
        <v>Aspergillus flavus</v>
      </c>
      <c r="C38" s="14" t="s">
        <v>229</v>
      </c>
      <c r="F38" s="14">
        <v>50</v>
      </c>
    </row>
    <row r="39" spans="1:6" x14ac:dyDescent="0.25">
      <c r="A39" s="14" t="s">
        <v>270</v>
      </c>
      <c r="B39" s="14" t="str">
        <f t="shared" si="1"/>
        <v>Aspergillus fumigatus</v>
      </c>
      <c r="C39" s="14" t="s">
        <v>229</v>
      </c>
      <c r="F39" s="14">
        <v>20</v>
      </c>
    </row>
    <row r="40" spans="1:6" x14ac:dyDescent="0.25">
      <c r="A40" s="14" t="s">
        <v>271</v>
      </c>
      <c r="B40" s="14" t="str">
        <f t="shared" si="1"/>
        <v>Atopobium parvulum</v>
      </c>
      <c r="C40" s="14" t="s">
        <v>229</v>
      </c>
      <c r="F40" s="14">
        <v>100</v>
      </c>
    </row>
    <row r="41" spans="1:6" x14ac:dyDescent="0.25">
      <c r="A41" s="14" t="s">
        <v>272</v>
      </c>
      <c r="B41" s="14" t="str">
        <f t="shared" si="1"/>
        <v>Atopobium rimae</v>
      </c>
      <c r="C41" s="14" t="s">
        <v>229</v>
      </c>
      <c r="F41" s="14">
        <v>100</v>
      </c>
    </row>
    <row r="42" spans="1:6" x14ac:dyDescent="0.25">
      <c r="A42" s="14" t="s">
        <v>134</v>
      </c>
      <c r="B42" s="14" t="str">
        <f t="shared" si="1"/>
        <v>Atopobium vaginae</v>
      </c>
      <c r="C42" s="14" t="s">
        <v>229</v>
      </c>
      <c r="F42" s="14">
        <v>100</v>
      </c>
    </row>
    <row r="43" spans="1:6" x14ac:dyDescent="0.25">
      <c r="A43" s="14" t="s">
        <v>273</v>
      </c>
      <c r="B43" s="14" t="str">
        <f t="shared" si="1"/>
        <v>Bacillus anthracis</v>
      </c>
      <c r="C43" s="14" t="s">
        <v>229</v>
      </c>
      <c r="D43" s="14" t="s">
        <v>274</v>
      </c>
      <c r="F43" s="14">
        <v>40</v>
      </c>
    </row>
    <row r="44" spans="1:6" x14ac:dyDescent="0.25">
      <c r="A44" s="14" t="s">
        <v>275</v>
      </c>
      <c r="B44" s="14" t="s">
        <v>276</v>
      </c>
      <c r="C44" s="14" t="s">
        <v>277</v>
      </c>
      <c r="D44" s="14" t="s">
        <v>278</v>
      </c>
      <c r="F44" s="14">
        <v>40</v>
      </c>
    </row>
    <row r="45" spans="1:6" x14ac:dyDescent="0.25">
      <c r="A45" s="14" t="s">
        <v>279</v>
      </c>
      <c r="B45" s="14" t="s">
        <v>280</v>
      </c>
      <c r="C45" s="14" t="s">
        <v>281</v>
      </c>
      <c r="F45" s="14">
        <v>30</v>
      </c>
    </row>
    <row r="46" spans="1:6" x14ac:dyDescent="0.25">
      <c r="A46" s="14" t="s">
        <v>282</v>
      </c>
      <c r="B46" s="14" t="s">
        <v>283</v>
      </c>
      <c r="C46" s="14" t="s">
        <v>284</v>
      </c>
      <c r="D46" s="14" t="s">
        <v>285</v>
      </c>
      <c r="F46" s="14">
        <v>20</v>
      </c>
    </row>
    <row r="47" spans="1:6" x14ac:dyDescent="0.25">
      <c r="A47" s="14" t="s">
        <v>286</v>
      </c>
      <c r="B47" s="14" t="str">
        <f t="shared" ref="B47:B71" si="2">A47</f>
        <v>Bacteroides caccae</v>
      </c>
      <c r="C47" s="14" t="s">
        <v>229</v>
      </c>
      <c r="F47" s="14">
        <v>20</v>
      </c>
    </row>
    <row r="48" spans="1:6" x14ac:dyDescent="0.25">
      <c r="A48" s="14" t="s">
        <v>287</v>
      </c>
      <c r="B48" s="14" t="str">
        <f t="shared" si="2"/>
        <v>Bacteroides coprocola</v>
      </c>
      <c r="C48" s="14" t="s">
        <v>229</v>
      </c>
      <c r="F48" s="14">
        <v>40</v>
      </c>
    </row>
    <row r="49" spans="1:6" x14ac:dyDescent="0.25">
      <c r="A49" s="14" t="s">
        <v>288</v>
      </c>
      <c r="B49" s="14" t="str">
        <f t="shared" si="2"/>
        <v>Bacteroides coprophilus</v>
      </c>
      <c r="C49" s="14" t="s">
        <v>229</v>
      </c>
      <c r="F49" s="14">
        <v>20</v>
      </c>
    </row>
    <row r="50" spans="1:6" x14ac:dyDescent="0.25">
      <c r="A50" s="14" t="s">
        <v>289</v>
      </c>
      <c r="B50" s="14" t="str">
        <f t="shared" si="2"/>
        <v>Bacteroides dorei</v>
      </c>
      <c r="C50" s="14" t="s">
        <v>229</v>
      </c>
      <c r="F50" s="14">
        <v>20</v>
      </c>
    </row>
    <row r="51" spans="1:6" x14ac:dyDescent="0.25">
      <c r="A51" s="14" t="s">
        <v>290</v>
      </c>
      <c r="B51" s="14" t="str">
        <f t="shared" si="2"/>
        <v>Bacteroides eggerthii</v>
      </c>
      <c r="C51" s="14" t="s">
        <v>229</v>
      </c>
      <c r="F51" s="14">
        <v>30</v>
      </c>
    </row>
    <row r="52" spans="1:6" x14ac:dyDescent="0.25">
      <c r="A52" s="14" t="s">
        <v>135</v>
      </c>
      <c r="B52" s="14" t="str">
        <f t="shared" si="2"/>
        <v>Bacteroides fragilis</v>
      </c>
      <c r="C52" s="14" t="s">
        <v>229</v>
      </c>
      <c r="F52" s="14">
        <v>20</v>
      </c>
    </row>
    <row r="53" spans="1:6" x14ac:dyDescent="0.25">
      <c r="A53" s="14" t="s">
        <v>291</v>
      </c>
      <c r="B53" s="14" t="str">
        <f t="shared" si="2"/>
        <v>Bacteroides intestinalis</v>
      </c>
      <c r="C53" s="14" t="s">
        <v>229</v>
      </c>
      <c r="F53" s="14">
        <v>40</v>
      </c>
    </row>
    <row r="54" spans="1:6" x14ac:dyDescent="0.25">
      <c r="A54" s="14" t="s">
        <v>292</v>
      </c>
      <c r="B54" s="14" t="str">
        <f t="shared" si="2"/>
        <v>Bacteroides ovatus</v>
      </c>
      <c r="C54" s="14" t="s">
        <v>229</v>
      </c>
      <c r="F54" s="14">
        <v>20</v>
      </c>
    </row>
    <row r="55" spans="1:6" x14ac:dyDescent="0.25">
      <c r="A55" s="14" t="s">
        <v>293</v>
      </c>
      <c r="B55" s="14" t="str">
        <f t="shared" si="2"/>
        <v>Bacteroides pectinophilus</v>
      </c>
      <c r="C55" s="14" t="s">
        <v>229</v>
      </c>
      <c r="F55" s="14">
        <v>20</v>
      </c>
    </row>
    <row r="56" spans="1:6" x14ac:dyDescent="0.25">
      <c r="A56" s="14" t="s">
        <v>294</v>
      </c>
      <c r="B56" s="14" t="str">
        <f t="shared" si="2"/>
        <v>Bacteroides plebeius</v>
      </c>
      <c r="C56" s="14" t="s">
        <v>229</v>
      </c>
      <c r="F56" s="14">
        <v>40</v>
      </c>
    </row>
    <row r="57" spans="1:6" x14ac:dyDescent="0.25">
      <c r="A57" s="14" t="s">
        <v>295</v>
      </c>
      <c r="B57" s="14" t="str">
        <f t="shared" si="2"/>
        <v>Bacteroides sp. 1_1_6</v>
      </c>
      <c r="C57" s="14" t="s">
        <v>229</v>
      </c>
      <c r="D57" s="14" t="s">
        <v>296</v>
      </c>
      <c r="F57" s="14">
        <v>20</v>
      </c>
    </row>
    <row r="58" spans="1:6" x14ac:dyDescent="0.25">
      <c r="A58" s="14" t="s">
        <v>297</v>
      </c>
      <c r="B58" s="14" t="str">
        <f t="shared" si="2"/>
        <v>Bacteroides sp. 2_2_4</v>
      </c>
      <c r="C58" s="14" t="s">
        <v>229</v>
      </c>
      <c r="F58" s="14">
        <v>30</v>
      </c>
    </row>
    <row r="59" spans="1:6" x14ac:dyDescent="0.25">
      <c r="A59" s="14" t="s">
        <v>298</v>
      </c>
      <c r="B59" s="14" t="str">
        <f t="shared" si="2"/>
        <v>Bacteroides sp. 4_3_47FAA</v>
      </c>
      <c r="C59" s="14" t="s">
        <v>229</v>
      </c>
      <c r="D59" s="14" t="s">
        <v>299</v>
      </c>
      <c r="F59" s="14">
        <v>50</v>
      </c>
    </row>
    <row r="60" spans="1:6" x14ac:dyDescent="0.25">
      <c r="A60" s="14" t="s">
        <v>300</v>
      </c>
      <c r="B60" s="14" t="str">
        <f t="shared" si="2"/>
        <v>Bacteroides stercoris</v>
      </c>
      <c r="C60" s="14" t="s">
        <v>229</v>
      </c>
      <c r="F60" s="14">
        <v>50</v>
      </c>
    </row>
    <row r="61" spans="1:6" x14ac:dyDescent="0.25">
      <c r="A61" s="14" t="s">
        <v>296</v>
      </c>
      <c r="B61" s="14" t="str">
        <f t="shared" si="2"/>
        <v>Bacteroides thetaiotaomicron</v>
      </c>
      <c r="C61" s="14" t="s">
        <v>229</v>
      </c>
      <c r="D61" s="14" t="s">
        <v>301</v>
      </c>
      <c r="F61" s="14">
        <v>40</v>
      </c>
    </row>
    <row r="62" spans="1:6" x14ac:dyDescent="0.25">
      <c r="A62" s="14" t="s">
        <v>136</v>
      </c>
      <c r="B62" s="14" t="str">
        <f t="shared" si="2"/>
        <v>Bacteroides ureolyticus</v>
      </c>
      <c r="C62" s="14" t="s">
        <v>229</v>
      </c>
      <c r="F62" s="14">
        <v>100</v>
      </c>
    </row>
    <row r="63" spans="1:6" x14ac:dyDescent="0.25">
      <c r="A63" s="14" t="s">
        <v>299</v>
      </c>
      <c r="B63" s="14" t="str">
        <f t="shared" si="2"/>
        <v>Bacteroides vulgatus</v>
      </c>
      <c r="C63" s="14" t="s">
        <v>229</v>
      </c>
      <c r="D63" s="14" t="s">
        <v>302</v>
      </c>
      <c r="F63" s="14">
        <v>50</v>
      </c>
    </row>
    <row r="64" spans="1:6" x14ac:dyDescent="0.25">
      <c r="A64" s="14" t="s">
        <v>303</v>
      </c>
      <c r="B64" s="14" t="str">
        <f t="shared" si="2"/>
        <v>Bifidobacterium adolescentis</v>
      </c>
      <c r="C64" s="14" t="s">
        <v>229</v>
      </c>
      <c r="F64" s="14">
        <v>50</v>
      </c>
    </row>
    <row r="65" spans="1:6" x14ac:dyDescent="0.25">
      <c r="A65" s="14" t="s">
        <v>137</v>
      </c>
      <c r="B65" s="14" t="str">
        <f t="shared" si="2"/>
        <v>Bifidobacterium bifidum</v>
      </c>
      <c r="C65" s="14" t="s">
        <v>229</v>
      </c>
      <c r="F65" s="14">
        <v>30</v>
      </c>
    </row>
    <row r="66" spans="1:6" x14ac:dyDescent="0.25">
      <c r="A66" s="14" t="s">
        <v>138</v>
      </c>
      <c r="B66" s="14" t="str">
        <f t="shared" si="2"/>
        <v>Bifidobacterium breve</v>
      </c>
      <c r="C66" s="14" t="s">
        <v>229</v>
      </c>
      <c r="F66" s="14">
        <v>50</v>
      </c>
    </row>
    <row r="67" spans="1:6" x14ac:dyDescent="0.25">
      <c r="A67" s="14" t="s">
        <v>139</v>
      </c>
      <c r="B67" s="14" t="str">
        <f t="shared" si="2"/>
        <v>Bifidobacterium dentium</v>
      </c>
      <c r="C67" s="14" t="s">
        <v>229</v>
      </c>
      <c r="F67" s="14">
        <v>40</v>
      </c>
    </row>
    <row r="68" spans="1:6" x14ac:dyDescent="0.25">
      <c r="A68" s="14" t="s">
        <v>140</v>
      </c>
      <c r="B68" s="14" t="str">
        <f t="shared" si="2"/>
        <v>Bifidobacterium longum</v>
      </c>
      <c r="C68" s="14" t="s">
        <v>229</v>
      </c>
      <c r="F68" s="14">
        <v>20</v>
      </c>
    </row>
    <row r="69" spans="1:6" x14ac:dyDescent="0.25">
      <c r="A69" s="14" t="s">
        <v>304</v>
      </c>
      <c r="B69" s="14" t="str">
        <f t="shared" si="2"/>
        <v>Bifidobacterium pseudocatenulatum</v>
      </c>
      <c r="C69" s="14" t="s">
        <v>229</v>
      </c>
      <c r="F69" s="14">
        <v>30</v>
      </c>
    </row>
    <row r="70" spans="1:6" x14ac:dyDescent="0.25">
      <c r="A70" s="14" t="s">
        <v>213</v>
      </c>
      <c r="B70" s="14" t="str">
        <f t="shared" si="2"/>
        <v>Bifidobacterium scardovii</v>
      </c>
      <c r="C70" s="14" t="s">
        <v>229</v>
      </c>
      <c r="F70" s="14">
        <v>50</v>
      </c>
    </row>
    <row r="71" spans="1:6" x14ac:dyDescent="0.25">
      <c r="A71" s="14" t="s">
        <v>305</v>
      </c>
      <c r="B71" s="14" t="str">
        <f t="shared" si="2"/>
        <v>Blautia hydrogenotrophica</v>
      </c>
      <c r="C71" s="14" t="s">
        <v>229</v>
      </c>
      <c r="F71" s="14">
        <v>30</v>
      </c>
    </row>
    <row r="72" spans="1:6" x14ac:dyDescent="0.25">
      <c r="A72" s="14" t="s">
        <v>306</v>
      </c>
      <c r="B72" s="14" t="s">
        <v>307</v>
      </c>
      <c r="C72" s="14" t="s">
        <v>308</v>
      </c>
      <c r="F72" s="14">
        <v>30</v>
      </c>
    </row>
    <row r="73" spans="1:6" x14ac:dyDescent="0.25">
      <c r="A73" s="14" t="s">
        <v>309</v>
      </c>
      <c r="B73" s="14" t="str">
        <f t="shared" ref="B73:B77" si="3">A73</f>
        <v>Brevibacillus agri</v>
      </c>
      <c r="C73" s="14" t="s">
        <v>229</v>
      </c>
      <c r="F73" s="14">
        <v>20</v>
      </c>
    </row>
    <row r="74" spans="1:6" x14ac:dyDescent="0.25">
      <c r="A74" s="14" t="s">
        <v>310</v>
      </c>
      <c r="B74" s="14" t="str">
        <f t="shared" si="3"/>
        <v>Brevibacillus brevis</v>
      </c>
      <c r="C74" s="14" t="s">
        <v>229</v>
      </c>
      <c r="D74" s="14" t="s">
        <v>311</v>
      </c>
      <c r="F74" s="14">
        <v>50</v>
      </c>
    </row>
    <row r="75" spans="1:6" x14ac:dyDescent="0.25">
      <c r="A75" s="14" t="s">
        <v>312</v>
      </c>
      <c r="B75" s="14" t="str">
        <f t="shared" si="3"/>
        <v>Brevibacterium casei</v>
      </c>
      <c r="C75" s="14" t="s">
        <v>229</v>
      </c>
      <c r="F75" s="14">
        <v>40</v>
      </c>
    </row>
    <row r="76" spans="1:6" x14ac:dyDescent="0.25">
      <c r="A76" s="14" t="s">
        <v>313</v>
      </c>
      <c r="B76" s="14" t="str">
        <f t="shared" si="3"/>
        <v>Brevundimonas diminuta</v>
      </c>
      <c r="C76" s="14" t="s">
        <v>229</v>
      </c>
      <c r="F76" s="14">
        <v>200</v>
      </c>
    </row>
    <row r="77" spans="1:6" x14ac:dyDescent="0.25">
      <c r="A77" s="14" t="s">
        <v>314</v>
      </c>
      <c r="B77" s="14" t="str">
        <f t="shared" si="3"/>
        <v>Brevundimonas vesicularis</v>
      </c>
      <c r="C77" s="14" t="s">
        <v>229</v>
      </c>
      <c r="D77" s="14" t="s">
        <v>313</v>
      </c>
      <c r="F77" s="14">
        <v>20</v>
      </c>
    </row>
    <row r="78" spans="1:6" x14ac:dyDescent="0.25">
      <c r="A78" s="14" t="s">
        <v>315</v>
      </c>
      <c r="B78" s="14" t="s">
        <v>316</v>
      </c>
      <c r="C78" s="14" t="s">
        <v>317</v>
      </c>
      <c r="D78" s="14" t="s">
        <v>318</v>
      </c>
      <c r="F78" s="14">
        <v>100</v>
      </c>
    </row>
    <row r="79" spans="1:6" x14ac:dyDescent="0.25">
      <c r="A79" s="14" t="s">
        <v>318</v>
      </c>
      <c r="B79" s="14" t="str">
        <f t="shared" ref="B79" si="4">A79</f>
        <v>Burkholderia gladioli</v>
      </c>
      <c r="C79" s="14" t="s">
        <v>229</v>
      </c>
      <c r="F79" s="14">
        <v>20</v>
      </c>
    </row>
    <row r="80" spans="1:6" x14ac:dyDescent="0.25">
      <c r="A80" s="14" t="s">
        <v>319</v>
      </c>
      <c r="B80" s="14" t="s">
        <v>320</v>
      </c>
      <c r="C80" s="14" t="s">
        <v>321</v>
      </c>
      <c r="F80" s="14">
        <v>20</v>
      </c>
    </row>
    <row r="81" spans="1:6" x14ac:dyDescent="0.25">
      <c r="A81" s="14" t="s">
        <v>322</v>
      </c>
      <c r="B81" s="14" t="str">
        <f t="shared" ref="B81:B83" si="5">A81</f>
        <v>Butyricicoccus pullicaecorum</v>
      </c>
      <c r="C81" s="14" t="s">
        <v>229</v>
      </c>
      <c r="D81" s="14" t="s">
        <v>323</v>
      </c>
      <c r="F81" s="14">
        <v>20</v>
      </c>
    </row>
    <row r="82" spans="1:6" x14ac:dyDescent="0.25">
      <c r="A82" s="14" t="s">
        <v>324</v>
      </c>
      <c r="B82" s="14" t="str">
        <f t="shared" si="5"/>
        <v>Butyrivibrio crossotus</v>
      </c>
      <c r="C82" s="14" t="s">
        <v>229</v>
      </c>
      <c r="F82" s="14">
        <v>20</v>
      </c>
    </row>
    <row r="83" spans="1:6" x14ac:dyDescent="0.25">
      <c r="A83" s="14" t="s">
        <v>325</v>
      </c>
      <c r="B83" s="14" t="str">
        <f t="shared" si="5"/>
        <v>Butyrivibrio fibrisolvens</v>
      </c>
      <c r="C83" s="14" t="s">
        <v>229</v>
      </c>
      <c r="F83" s="14">
        <v>30</v>
      </c>
    </row>
    <row r="84" spans="1:6" x14ac:dyDescent="0.25">
      <c r="A84" s="14" t="s">
        <v>326</v>
      </c>
      <c r="B84" s="14" t="s">
        <v>327</v>
      </c>
      <c r="C84" s="14" t="s">
        <v>328</v>
      </c>
      <c r="D84" s="14" t="s">
        <v>141</v>
      </c>
      <c r="F84" s="14">
        <v>30</v>
      </c>
    </row>
    <row r="85" spans="1:6" x14ac:dyDescent="0.25">
      <c r="A85" s="14" t="s">
        <v>329</v>
      </c>
      <c r="B85" s="14" t="str">
        <f t="shared" ref="B85:B87" si="6">A85</f>
        <v>Campylobacter concisus</v>
      </c>
      <c r="C85" s="14" t="s">
        <v>229</v>
      </c>
      <c r="D85" s="14" t="s">
        <v>330</v>
      </c>
      <c r="F85" s="14">
        <v>20</v>
      </c>
    </row>
    <row r="86" spans="1:6" x14ac:dyDescent="0.25">
      <c r="A86" s="14" t="s">
        <v>141</v>
      </c>
      <c r="B86" s="14" t="str">
        <f t="shared" si="6"/>
        <v>Campylobacter fetus</v>
      </c>
      <c r="C86" s="14" t="s">
        <v>229</v>
      </c>
      <c r="F86" s="14">
        <v>20</v>
      </c>
    </row>
    <row r="87" spans="1:6" x14ac:dyDescent="0.25">
      <c r="A87" s="14" t="s">
        <v>142</v>
      </c>
      <c r="B87" s="14" t="str">
        <f t="shared" si="6"/>
        <v>Campylobacter gracilis</v>
      </c>
      <c r="C87" s="14" t="s">
        <v>229</v>
      </c>
      <c r="D87" s="14" t="s">
        <v>143</v>
      </c>
      <c r="F87" s="14">
        <v>30</v>
      </c>
    </row>
    <row r="88" spans="1:6" x14ac:dyDescent="0.25">
      <c r="A88" s="14" t="s">
        <v>331</v>
      </c>
      <c r="B88" s="14" t="s">
        <v>332</v>
      </c>
      <c r="C88" s="14" t="s">
        <v>333</v>
      </c>
      <c r="F88" s="14">
        <v>400</v>
      </c>
    </row>
    <row r="89" spans="1:6" x14ac:dyDescent="0.25">
      <c r="A89" s="14" t="s">
        <v>143</v>
      </c>
      <c r="B89" s="14" t="str">
        <f t="shared" ref="B89:B138" si="7">A89</f>
        <v>Campylobacter rectus</v>
      </c>
      <c r="C89" s="14" t="s">
        <v>229</v>
      </c>
      <c r="D89" s="14" t="s">
        <v>141</v>
      </c>
      <c r="F89" s="14">
        <v>20</v>
      </c>
    </row>
    <row r="90" spans="1:6" x14ac:dyDescent="0.25">
      <c r="A90" s="14" t="s">
        <v>144</v>
      </c>
      <c r="B90" s="14" t="str">
        <f t="shared" si="7"/>
        <v>Campylobacter showae</v>
      </c>
      <c r="C90" s="14" t="s">
        <v>229</v>
      </c>
      <c r="F90" s="14">
        <v>100</v>
      </c>
    </row>
    <row r="91" spans="1:6" x14ac:dyDescent="0.25">
      <c r="A91" s="14" t="s">
        <v>334</v>
      </c>
      <c r="B91" s="14" t="str">
        <f t="shared" si="7"/>
        <v>Campylobacter sputorum</v>
      </c>
      <c r="C91" s="14" t="s">
        <v>229</v>
      </c>
      <c r="F91" s="14">
        <v>40</v>
      </c>
    </row>
    <row r="92" spans="1:6" x14ac:dyDescent="0.25">
      <c r="A92" s="14" t="s">
        <v>335</v>
      </c>
      <c r="B92" s="14" t="str">
        <f t="shared" si="7"/>
        <v>Campylobacter upsaliensis</v>
      </c>
      <c r="C92" s="14" t="s">
        <v>229</v>
      </c>
      <c r="D92" s="14" t="s">
        <v>336</v>
      </c>
      <c r="F92" s="14">
        <v>50</v>
      </c>
    </row>
    <row r="93" spans="1:6" x14ac:dyDescent="0.25">
      <c r="A93" s="14" t="s">
        <v>145</v>
      </c>
      <c r="B93" s="14" t="str">
        <f t="shared" si="7"/>
        <v>Candida albicans</v>
      </c>
      <c r="C93" s="14" t="s">
        <v>229</v>
      </c>
      <c r="F93" s="14">
        <v>20</v>
      </c>
    </row>
    <row r="94" spans="1:6" x14ac:dyDescent="0.25">
      <c r="A94" s="14" t="s">
        <v>146</v>
      </c>
      <c r="B94" s="14" t="str">
        <f t="shared" si="7"/>
        <v>Candida glabrata</v>
      </c>
      <c r="C94" s="14" t="s">
        <v>229</v>
      </c>
      <c r="F94" s="14">
        <v>20</v>
      </c>
    </row>
    <row r="95" spans="1:6" x14ac:dyDescent="0.25">
      <c r="A95" s="14" t="s">
        <v>214</v>
      </c>
      <c r="B95" s="14" t="str">
        <f t="shared" si="7"/>
        <v>Candida krusei</v>
      </c>
      <c r="C95" s="14" t="s">
        <v>229</v>
      </c>
      <c r="F95" s="14">
        <v>50</v>
      </c>
    </row>
    <row r="96" spans="1:6" x14ac:dyDescent="0.25">
      <c r="A96" s="14" t="s">
        <v>147</v>
      </c>
      <c r="B96" s="14" t="str">
        <f t="shared" si="7"/>
        <v>Candida parapsilosis</v>
      </c>
      <c r="C96" s="14" t="s">
        <v>229</v>
      </c>
      <c r="D96" s="14" t="s">
        <v>337</v>
      </c>
      <c r="F96" s="14">
        <v>50</v>
      </c>
    </row>
    <row r="97" spans="1:6" x14ac:dyDescent="0.25">
      <c r="A97" s="14" t="s">
        <v>338</v>
      </c>
      <c r="B97" s="14" t="str">
        <f t="shared" si="7"/>
        <v>Candida tropicalis</v>
      </c>
      <c r="C97" s="14" t="s">
        <v>229</v>
      </c>
      <c r="F97" s="14">
        <v>20</v>
      </c>
    </row>
    <row r="98" spans="1:6" x14ac:dyDescent="0.25">
      <c r="A98" s="14" t="s">
        <v>215</v>
      </c>
      <c r="B98" s="14" t="str">
        <f t="shared" si="7"/>
        <v>Capnocytophaga gingivalis</v>
      </c>
      <c r="C98" s="14" t="s">
        <v>229</v>
      </c>
      <c r="F98" s="14">
        <v>20</v>
      </c>
    </row>
    <row r="99" spans="1:6" x14ac:dyDescent="0.25">
      <c r="A99" s="14" t="s">
        <v>339</v>
      </c>
      <c r="B99" s="14" t="str">
        <f t="shared" si="7"/>
        <v>Capnocytophaga granulosa</v>
      </c>
      <c r="C99" s="14" t="s">
        <v>229</v>
      </c>
      <c r="F99" s="14">
        <v>20</v>
      </c>
    </row>
    <row r="100" spans="1:6" x14ac:dyDescent="0.25">
      <c r="A100" s="14" t="s">
        <v>148</v>
      </c>
      <c r="B100" s="14" t="str">
        <f t="shared" si="7"/>
        <v>Capnocytophaga ochracea</v>
      </c>
      <c r="C100" s="14" t="s">
        <v>229</v>
      </c>
      <c r="F100" s="14">
        <v>20</v>
      </c>
    </row>
    <row r="101" spans="1:6" x14ac:dyDescent="0.25">
      <c r="A101" s="14" t="s">
        <v>149</v>
      </c>
      <c r="B101" s="14" t="str">
        <f t="shared" si="7"/>
        <v>Capnocytophaga sputigena</v>
      </c>
      <c r="C101" s="14" t="s">
        <v>229</v>
      </c>
      <c r="F101" s="14">
        <v>20</v>
      </c>
    </row>
    <row r="102" spans="1:6" x14ac:dyDescent="0.25">
      <c r="A102" s="14" t="s">
        <v>340</v>
      </c>
      <c r="B102" s="14" t="str">
        <f t="shared" si="7"/>
        <v>Cardiobacterium hominis</v>
      </c>
      <c r="C102" s="14" t="s">
        <v>229</v>
      </c>
      <c r="F102" s="14">
        <v>20</v>
      </c>
    </row>
    <row r="103" spans="1:6" x14ac:dyDescent="0.25">
      <c r="A103" s="14" t="s">
        <v>341</v>
      </c>
      <c r="B103" s="14" t="str">
        <f t="shared" si="7"/>
        <v>Catellicoccus marimammalium</v>
      </c>
      <c r="C103" s="14" t="s">
        <v>229</v>
      </c>
      <c r="F103" s="14">
        <v>20</v>
      </c>
    </row>
    <row r="104" spans="1:6" x14ac:dyDescent="0.25">
      <c r="A104" s="14" t="s">
        <v>342</v>
      </c>
      <c r="B104" s="14" t="str">
        <f t="shared" si="7"/>
        <v>Catenibacterium mitsuokai</v>
      </c>
      <c r="C104" s="14" t="s">
        <v>229</v>
      </c>
      <c r="F104" s="14">
        <v>20</v>
      </c>
    </row>
    <row r="105" spans="1:6" x14ac:dyDescent="0.25">
      <c r="A105" s="14" t="s">
        <v>343</v>
      </c>
      <c r="B105" s="14" t="str">
        <f t="shared" si="7"/>
        <v>Catonella morbi</v>
      </c>
      <c r="C105" s="14" t="s">
        <v>229</v>
      </c>
      <c r="F105" s="14">
        <v>20</v>
      </c>
    </row>
    <row r="106" spans="1:6" x14ac:dyDescent="0.25">
      <c r="A106" s="14" t="s">
        <v>150</v>
      </c>
      <c r="B106" s="14" t="str">
        <f t="shared" si="7"/>
        <v>Chlamydia trachomatis</v>
      </c>
      <c r="C106" s="14" t="s">
        <v>229</v>
      </c>
      <c r="F106" s="14">
        <v>40</v>
      </c>
    </row>
    <row r="107" spans="1:6" x14ac:dyDescent="0.25">
      <c r="A107" s="14" t="s">
        <v>344</v>
      </c>
      <c r="B107" s="14" t="str">
        <f t="shared" si="7"/>
        <v>Chlamydophila pneumoniae</v>
      </c>
      <c r="C107" s="14" t="s">
        <v>229</v>
      </c>
      <c r="F107" s="14">
        <v>30</v>
      </c>
    </row>
    <row r="108" spans="1:6" x14ac:dyDescent="0.25">
      <c r="A108" s="14" t="s">
        <v>345</v>
      </c>
      <c r="B108" s="14" t="str">
        <f t="shared" si="7"/>
        <v>Chlamydophila psittaci</v>
      </c>
      <c r="C108" s="14" t="s">
        <v>229</v>
      </c>
      <c r="D108" s="14" t="s">
        <v>346</v>
      </c>
      <c r="F108" s="14">
        <v>30</v>
      </c>
    </row>
    <row r="109" spans="1:6" x14ac:dyDescent="0.25">
      <c r="A109" s="14" t="s">
        <v>347</v>
      </c>
      <c r="B109" s="14" t="str">
        <f t="shared" si="7"/>
        <v>Citrobacter freundii</v>
      </c>
      <c r="C109" s="14" t="s">
        <v>229</v>
      </c>
      <c r="D109" s="14" t="s">
        <v>348</v>
      </c>
      <c r="F109" s="14">
        <v>100</v>
      </c>
    </row>
    <row r="110" spans="1:6" x14ac:dyDescent="0.25">
      <c r="A110" s="14" t="s">
        <v>349</v>
      </c>
      <c r="B110" s="14" t="str">
        <f t="shared" si="7"/>
        <v>Citrobacter youngae</v>
      </c>
      <c r="C110" s="14" t="s">
        <v>229</v>
      </c>
      <c r="D110" s="14" t="s">
        <v>350</v>
      </c>
      <c r="F110" s="14">
        <v>40</v>
      </c>
    </row>
    <row r="111" spans="1:6" x14ac:dyDescent="0.25">
      <c r="A111" s="14" t="s">
        <v>351</v>
      </c>
      <c r="B111" s="14" t="str">
        <f t="shared" si="7"/>
        <v>Clostridium difficile</v>
      </c>
      <c r="C111" s="14" t="s">
        <v>229</v>
      </c>
      <c r="F111" s="14">
        <v>30</v>
      </c>
    </row>
    <row r="112" spans="1:6" x14ac:dyDescent="0.25">
      <c r="A112" s="14" t="s">
        <v>352</v>
      </c>
      <c r="B112" s="14" t="str">
        <f t="shared" si="7"/>
        <v>Clostridium nexile</v>
      </c>
      <c r="C112" s="14" t="s">
        <v>229</v>
      </c>
      <c r="D112" s="14" t="s">
        <v>353</v>
      </c>
      <c r="F112" s="14">
        <v>100</v>
      </c>
    </row>
    <row r="113" spans="1:6" x14ac:dyDescent="0.25">
      <c r="A113" s="14" t="s">
        <v>354</v>
      </c>
      <c r="B113" s="14" t="str">
        <f t="shared" si="7"/>
        <v>Clostridium perfringens</v>
      </c>
      <c r="C113" s="14" t="s">
        <v>229</v>
      </c>
      <c r="F113" s="14">
        <v>100</v>
      </c>
    </row>
    <row r="114" spans="1:6" x14ac:dyDescent="0.25">
      <c r="A114" s="14" t="s">
        <v>355</v>
      </c>
      <c r="B114" s="14" t="str">
        <f t="shared" si="7"/>
        <v>Clostridium septicum</v>
      </c>
      <c r="C114" s="14" t="s">
        <v>229</v>
      </c>
      <c r="F114" s="14">
        <v>40</v>
      </c>
    </row>
    <row r="115" spans="1:6" x14ac:dyDescent="0.25">
      <c r="A115" s="14" t="s">
        <v>151</v>
      </c>
      <c r="B115" s="14" t="str">
        <f t="shared" si="7"/>
        <v>Clostridium sordellii</v>
      </c>
      <c r="C115" s="14" t="s">
        <v>229</v>
      </c>
      <c r="F115" s="14">
        <v>20</v>
      </c>
    </row>
    <row r="116" spans="1:6" x14ac:dyDescent="0.25">
      <c r="A116" s="14" t="s">
        <v>356</v>
      </c>
      <c r="B116" s="14" t="str">
        <f t="shared" si="7"/>
        <v>Clostridium sp. M62/1</v>
      </c>
      <c r="C116" s="14" t="s">
        <v>229</v>
      </c>
      <c r="F116" s="14">
        <v>50</v>
      </c>
    </row>
    <row r="117" spans="1:6" x14ac:dyDescent="0.25">
      <c r="A117" s="14" t="s">
        <v>357</v>
      </c>
      <c r="B117" s="14" t="str">
        <f t="shared" si="7"/>
        <v>Clostridium sp. SS2/1</v>
      </c>
      <c r="C117" s="14" t="s">
        <v>229</v>
      </c>
      <c r="F117" s="14">
        <v>20</v>
      </c>
    </row>
    <row r="118" spans="1:6" x14ac:dyDescent="0.25">
      <c r="A118" s="14" t="s">
        <v>358</v>
      </c>
      <c r="B118" s="14" t="str">
        <f t="shared" si="7"/>
        <v>Clostridium tetani</v>
      </c>
      <c r="C118" s="14" t="s">
        <v>229</v>
      </c>
      <c r="F118" s="14">
        <v>100</v>
      </c>
    </row>
    <row r="119" spans="1:6" x14ac:dyDescent="0.25">
      <c r="A119" s="14" t="s">
        <v>359</v>
      </c>
      <c r="B119" s="14" t="str">
        <f t="shared" si="7"/>
        <v>Collinsella aerofaciens</v>
      </c>
      <c r="C119" s="14" t="s">
        <v>229</v>
      </c>
      <c r="F119" s="14">
        <v>30</v>
      </c>
    </row>
    <row r="120" spans="1:6" x14ac:dyDescent="0.25">
      <c r="A120" s="14" t="s">
        <v>360</v>
      </c>
      <c r="B120" s="14" t="str">
        <f t="shared" si="7"/>
        <v>Coprococcus comes</v>
      </c>
      <c r="C120" s="14" t="s">
        <v>229</v>
      </c>
      <c r="F120" s="14">
        <v>30</v>
      </c>
    </row>
    <row r="121" spans="1:6" x14ac:dyDescent="0.25">
      <c r="A121" s="14" t="s">
        <v>361</v>
      </c>
      <c r="B121" s="14" t="str">
        <f t="shared" si="7"/>
        <v>Coprococcus eutactus</v>
      </c>
      <c r="C121" s="14" t="s">
        <v>229</v>
      </c>
      <c r="F121" s="14">
        <v>30</v>
      </c>
    </row>
    <row r="122" spans="1:6" x14ac:dyDescent="0.25">
      <c r="A122" s="14" t="s">
        <v>152</v>
      </c>
      <c r="B122" s="14" t="str">
        <f t="shared" si="7"/>
        <v>Corynebacterium aurimucosum</v>
      </c>
      <c r="C122" s="14" t="s">
        <v>229</v>
      </c>
      <c r="F122" s="14">
        <v>20</v>
      </c>
    </row>
    <row r="123" spans="1:6" x14ac:dyDescent="0.25">
      <c r="A123" s="14" t="s">
        <v>362</v>
      </c>
      <c r="B123" s="14" t="str">
        <f t="shared" si="7"/>
        <v>Corynebacterium diphtheriae</v>
      </c>
      <c r="C123" s="14" t="s">
        <v>229</v>
      </c>
      <c r="D123" s="14" t="s">
        <v>363</v>
      </c>
      <c r="F123" s="14">
        <v>30</v>
      </c>
    </row>
    <row r="124" spans="1:6" x14ac:dyDescent="0.25">
      <c r="A124" s="14" t="s">
        <v>364</v>
      </c>
      <c r="B124" s="14" t="str">
        <f t="shared" si="7"/>
        <v>Corynebacterium durum</v>
      </c>
      <c r="C124" s="14" t="s">
        <v>229</v>
      </c>
      <c r="F124" s="14">
        <v>200</v>
      </c>
    </row>
    <row r="125" spans="1:6" x14ac:dyDescent="0.25">
      <c r="A125" s="14" t="s">
        <v>365</v>
      </c>
      <c r="B125" s="14" t="str">
        <f t="shared" si="7"/>
        <v>Corynebacterium matruchotii</v>
      </c>
      <c r="C125" s="14" t="s">
        <v>229</v>
      </c>
      <c r="F125" s="14">
        <v>40</v>
      </c>
    </row>
    <row r="126" spans="1:6" x14ac:dyDescent="0.25">
      <c r="A126" s="14" t="s">
        <v>366</v>
      </c>
      <c r="B126" s="14" t="str">
        <f t="shared" si="7"/>
        <v>Corynebacterium pseudodiphtheriticum</v>
      </c>
      <c r="C126" s="14" t="s">
        <v>229</v>
      </c>
      <c r="F126" s="14">
        <v>40</v>
      </c>
    </row>
    <row r="127" spans="1:6" x14ac:dyDescent="0.25">
      <c r="A127" s="14" t="s">
        <v>367</v>
      </c>
      <c r="B127" s="14" t="str">
        <f t="shared" si="7"/>
        <v>Coxiella burnetii</v>
      </c>
      <c r="C127" s="14" t="s">
        <v>229</v>
      </c>
      <c r="F127" s="14">
        <v>20</v>
      </c>
    </row>
    <row r="128" spans="1:6" x14ac:dyDescent="0.25">
      <c r="A128" s="14" t="s">
        <v>368</v>
      </c>
      <c r="B128" s="14" t="str">
        <f t="shared" si="7"/>
        <v>Desulfovibrio desulfuricans</v>
      </c>
      <c r="C128" s="14" t="s">
        <v>229</v>
      </c>
      <c r="F128" s="14">
        <v>300</v>
      </c>
    </row>
    <row r="129" spans="1:6" x14ac:dyDescent="0.25">
      <c r="A129" s="14" t="s">
        <v>369</v>
      </c>
      <c r="B129" s="14" t="str">
        <f t="shared" si="7"/>
        <v>Desulfovibrio piger</v>
      </c>
      <c r="C129" s="14" t="s">
        <v>229</v>
      </c>
      <c r="F129" s="14">
        <v>20</v>
      </c>
    </row>
    <row r="130" spans="1:6" x14ac:dyDescent="0.25">
      <c r="A130" s="14" t="s">
        <v>370</v>
      </c>
      <c r="B130" s="14" t="str">
        <f t="shared" si="7"/>
        <v>Desulfovibrio vulgaris</v>
      </c>
      <c r="C130" s="14" t="s">
        <v>229</v>
      </c>
      <c r="F130" s="14">
        <v>40</v>
      </c>
    </row>
    <row r="131" spans="1:6" x14ac:dyDescent="0.25">
      <c r="A131" s="14" t="s">
        <v>371</v>
      </c>
      <c r="B131" s="14" t="str">
        <f t="shared" si="7"/>
        <v>Dialister invisus</v>
      </c>
      <c r="C131" s="14" t="s">
        <v>229</v>
      </c>
      <c r="F131" s="14">
        <v>30</v>
      </c>
    </row>
    <row r="132" spans="1:6" x14ac:dyDescent="0.25">
      <c r="A132" s="14" t="s">
        <v>153</v>
      </c>
      <c r="B132" s="14" t="str">
        <f t="shared" si="7"/>
        <v>Dialister pneumosintes</v>
      </c>
      <c r="C132" s="14" t="s">
        <v>229</v>
      </c>
      <c r="F132" s="14">
        <v>20</v>
      </c>
    </row>
    <row r="133" spans="1:6" x14ac:dyDescent="0.25">
      <c r="A133" s="14" t="s">
        <v>372</v>
      </c>
      <c r="B133" s="14" t="str">
        <f t="shared" si="7"/>
        <v>Dorea formicigenerans</v>
      </c>
      <c r="C133" s="14" t="s">
        <v>229</v>
      </c>
      <c r="F133" s="14">
        <v>100</v>
      </c>
    </row>
    <row r="134" spans="1:6" x14ac:dyDescent="0.25">
      <c r="A134" s="14" t="s">
        <v>373</v>
      </c>
      <c r="B134" s="14" t="str">
        <f t="shared" si="7"/>
        <v>Dorea longicatena</v>
      </c>
      <c r="C134" s="14" t="s">
        <v>229</v>
      </c>
      <c r="F134" s="14">
        <v>20</v>
      </c>
    </row>
    <row r="135" spans="1:6" x14ac:dyDescent="0.25">
      <c r="A135" s="14" t="s">
        <v>154</v>
      </c>
      <c r="B135" s="14" t="str">
        <f t="shared" si="7"/>
        <v>Eggerthella sinensis</v>
      </c>
      <c r="C135" s="14" t="s">
        <v>229</v>
      </c>
      <c r="F135" s="14">
        <v>30</v>
      </c>
    </row>
    <row r="136" spans="1:6" x14ac:dyDescent="0.25">
      <c r="A136" s="14" t="s">
        <v>374</v>
      </c>
      <c r="B136" s="14" t="str">
        <f t="shared" si="7"/>
        <v>Ehrlichia canis</v>
      </c>
      <c r="C136" s="14" t="s">
        <v>229</v>
      </c>
      <c r="F136" s="14">
        <v>20</v>
      </c>
    </row>
    <row r="137" spans="1:6" x14ac:dyDescent="0.25">
      <c r="A137" s="14" t="s">
        <v>155</v>
      </c>
      <c r="B137" s="14" t="str">
        <f t="shared" si="7"/>
        <v>Eikenella corrodens</v>
      </c>
      <c r="C137" s="14" t="s">
        <v>229</v>
      </c>
      <c r="F137" s="14">
        <v>100</v>
      </c>
    </row>
    <row r="138" spans="1:6" x14ac:dyDescent="0.25">
      <c r="A138" s="14" t="s">
        <v>375</v>
      </c>
      <c r="B138" s="14" t="str">
        <f t="shared" si="7"/>
        <v>Elizabethkingia meningoseptica</v>
      </c>
      <c r="C138" s="14" t="s">
        <v>229</v>
      </c>
      <c r="F138" s="14">
        <v>30</v>
      </c>
    </row>
    <row r="139" spans="1:6" x14ac:dyDescent="0.25">
      <c r="A139" s="14" t="s">
        <v>376</v>
      </c>
      <c r="B139" s="14" t="s">
        <v>377</v>
      </c>
      <c r="C139" s="14" t="s">
        <v>378</v>
      </c>
      <c r="D139" s="14" t="s">
        <v>379</v>
      </c>
      <c r="F139" s="14">
        <v>100</v>
      </c>
    </row>
    <row r="140" spans="1:6" x14ac:dyDescent="0.25">
      <c r="A140" s="14" t="s">
        <v>380</v>
      </c>
      <c r="B140" s="14" t="s">
        <v>381</v>
      </c>
      <c r="C140" s="14" t="s">
        <v>382</v>
      </c>
      <c r="F140" s="14">
        <v>20</v>
      </c>
    </row>
    <row r="141" spans="1:6" x14ac:dyDescent="0.25">
      <c r="A141" s="14" t="s">
        <v>156</v>
      </c>
      <c r="B141" s="14" t="s">
        <v>383</v>
      </c>
      <c r="C141" s="14" t="s">
        <v>229</v>
      </c>
      <c r="F141" s="14">
        <v>30</v>
      </c>
    </row>
    <row r="142" spans="1:6" x14ac:dyDescent="0.25">
      <c r="A142" s="14" t="s">
        <v>384</v>
      </c>
      <c r="B142" s="14" t="s">
        <v>385</v>
      </c>
      <c r="C142" s="14" t="s">
        <v>229</v>
      </c>
      <c r="D142" s="14" t="s">
        <v>386</v>
      </c>
      <c r="F142" s="14">
        <v>40</v>
      </c>
    </row>
    <row r="143" spans="1:6" x14ac:dyDescent="0.25">
      <c r="A143" s="14" t="s">
        <v>387</v>
      </c>
      <c r="B143" s="14" t="s">
        <v>388</v>
      </c>
      <c r="C143" s="14" t="s">
        <v>229</v>
      </c>
      <c r="D143" s="14" t="s">
        <v>389</v>
      </c>
      <c r="F143" s="14">
        <v>30</v>
      </c>
    </row>
    <row r="144" spans="1:6" x14ac:dyDescent="0.25">
      <c r="A144" s="14" t="s">
        <v>390</v>
      </c>
      <c r="B144" s="14" t="s">
        <v>391</v>
      </c>
      <c r="C144" s="14" t="s">
        <v>229</v>
      </c>
      <c r="F144" s="14">
        <v>20</v>
      </c>
    </row>
    <row r="145" spans="1:6" x14ac:dyDescent="0.25">
      <c r="A145" s="14" t="s">
        <v>392</v>
      </c>
      <c r="B145" s="14" t="s">
        <v>393</v>
      </c>
      <c r="C145" s="14" t="s">
        <v>394</v>
      </c>
      <c r="D145" s="14" t="s">
        <v>395</v>
      </c>
      <c r="F145" s="14">
        <v>30</v>
      </c>
    </row>
    <row r="146" spans="1:6" x14ac:dyDescent="0.25">
      <c r="A146" s="14" t="s">
        <v>396</v>
      </c>
      <c r="B146" s="14" t="s">
        <v>397</v>
      </c>
      <c r="C146" s="14" t="s">
        <v>229</v>
      </c>
      <c r="F146" s="14">
        <v>30</v>
      </c>
    </row>
    <row r="147" spans="1:6" x14ac:dyDescent="0.25">
      <c r="A147" s="14" t="s">
        <v>398</v>
      </c>
      <c r="B147" s="14" t="s">
        <v>399</v>
      </c>
      <c r="C147" s="14" t="s">
        <v>229</v>
      </c>
      <c r="F147" s="14">
        <v>20</v>
      </c>
    </row>
    <row r="148" spans="1:6" x14ac:dyDescent="0.25">
      <c r="A148" s="14" t="s">
        <v>400</v>
      </c>
      <c r="B148" s="14" t="s">
        <v>401</v>
      </c>
      <c r="C148" s="14" t="s">
        <v>229</v>
      </c>
      <c r="F148" s="14">
        <v>20</v>
      </c>
    </row>
    <row r="149" spans="1:6" x14ac:dyDescent="0.25">
      <c r="A149" s="14" t="s">
        <v>402</v>
      </c>
      <c r="B149" s="14" t="s">
        <v>403</v>
      </c>
      <c r="C149" s="14" t="s">
        <v>229</v>
      </c>
      <c r="F149" s="14">
        <v>40</v>
      </c>
    </row>
    <row r="150" spans="1:6" x14ac:dyDescent="0.25">
      <c r="A150" s="14" t="s">
        <v>404</v>
      </c>
      <c r="B150" s="14" t="s">
        <v>405</v>
      </c>
      <c r="C150" s="14" t="s">
        <v>229</v>
      </c>
      <c r="F150" s="14">
        <v>100</v>
      </c>
    </row>
    <row r="151" spans="1:6" x14ac:dyDescent="0.25">
      <c r="A151" s="14" t="s">
        <v>406</v>
      </c>
      <c r="B151" s="14" t="s">
        <v>407</v>
      </c>
      <c r="C151" s="14" t="s">
        <v>229</v>
      </c>
      <c r="F151" s="14">
        <v>20</v>
      </c>
    </row>
    <row r="152" spans="1:6" x14ac:dyDescent="0.25">
      <c r="A152" s="14" t="s">
        <v>408</v>
      </c>
      <c r="B152" s="14" t="s">
        <v>409</v>
      </c>
      <c r="C152" s="14" t="s">
        <v>229</v>
      </c>
      <c r="F152" s="14">
        <v>20</v>
      </c>
    </row>
    <row r="153" spans="1:6" x14ac:dyDescent="0.25">
      <c r="A153" s="14" t="s">
        <v>410</v>
      </c>
      <c r="B153" s="14" t="s">
        <v>411</v>
      </c>
      <c r="C153" s="14" t="s">
        <v>229</v>
      </c>
      <c r="F153" s="14">
        <v>20</v>
      </c>
    </row>
    <row r="154" spans="1:6" x14ac:dyDescent="0.25">
      <c r="A154" s="14" t="s">
        <v>412</v>
      </c>
      <c r="B154" s="14" t="s">
        <v>413</v>
      </c>
      <c r="C154" s="14" t="s">
        <v>229</v>
      </c>
      <c r="F154" s="14">
        <v>30</v>
      </c>
    </row>
    <row r="155" spans="1:6" x14ac:dyDescent="0.25">
      <c r="A155" s="14" t="s">
        <v>157</v>
      </c>
      <c r="B155" s="14" t="s">
        <v>414</v>
      </c>
      <c r="C155" s="14" t="s">
        <v>229</v>
      </c>
      <c r="F155" s="14">
        <v>20</v>
      </c>
    </row>
    <row r="156" spans="1:6" x14ac:dyDescent="0.25">
      <c r="A156" s="14" t="s">
        <v>415</v>
      </c>
      <c r="B156" s="14" t="s">
        <v>416</v>
      </c>
      <c r="C156" s="14" t="s">
        <v>417</v>
      </c>
      <c r="F156" s="14">
        <v>40</v>
      </c>
    </row>
    <row r="157" spans="1:6" x14ac:dyDescent="0.25">
      <c r="A157" s="14" t="s">
        <v>418</v>
      </c>
      <c r="B157" s="14" t="s">
        <v>419</v>
      </c>
      <c r="C157" s="14" t="s">
        <v>229</v>
      </c>
      <c r="F157" s="14">
        <v>100</v>
      </c>
    </row>
    <row r="158" spans="1:6" x14ac:dyDescent="0.25">
      <c r="A158" s="14" t="s">
        <v>420</v>
      </c>
      <c r="B158" s="14" t="s">
        <v>421</v>
      </c>
      <c r="C158" s="14" t="s">
        <v>229</v>
      </c>
      <c r="F158" s="14">
        <v>100</v>
      </c>
    </row>
    <row r="159" spans="1:6" x14ac:dyDescent="0.25">
      <c r="A159" s="14" t="s">
        <v>158</v>
      </c>
      <c r="B159" s="14" t="s">
        <v>422</v>
      </c>
      <c r="C159" s="14" t="s">
        <v>229</v>
      </c>
      <c r="D159" s="14" t="s">
        <v>423</v>
      </c>
      <c r="F159" s="14">
        <v>30</v>
      </c>
    </row>
    <row r="160" spans="1:6" x14ac:dyDescent="0.25">
      <c r="A160" s="14" t="s">
        <v>159</v>
      </c>
      <c r="B160" s="14" t="s">
        <v>424</v>
      </c>
      <c r="C160" s="14" t="s">
        <v>229</v>
      </c>
      <c r="F160" s="14">
        <v>40</v>
      </c>
    </row>
    <row r="161" spans="1:6" x14ac:dyDescent="0.25">
      <c r="A161" s="14" t="s">
        <v>425</v>
      </c>
      <c r="B161" s="14" t="s">
        <v>426</v>
      </c>
      <c r="C161" s="14" t="s">
        <v>229</v>
      </c>
      <c r="F161" s="14">
        <v>40</v>
      </c>
    </row>
    <row r="162" spans="1:6" x14ac:dyDescent="0.25">
      <c r="A162" s="14" t="s">
        <v>160</v>
      </c>
      <c r="B162" s="14" t="s">
        <v>427</v>
      </c>
      <c r="C162" s="14" t="s">
        <v>229</v>
      </c>
      <c r="F162" s="14">
        <v>40</v>
      </c>
    </row>
    <row r="163" spans="1:6" x14ac:dyDescent="0.25">
      <c r="A163" s="14" t="s">
        <v>428</v>
      </c>
      <c r="B163" s="14" t="s">
        <v>429</v>
      </c>
      <c r="C163" s="14" t="s">
        <v>229</v>
      </c>
      <c r="F163" s="14">
        <v>20</v>
      </c>
    </row>
    <row r="164" spans="1:6" x14ac:dyDescent="0.25">
      <c r="A164" s="14" t="s">
        <v>430</v>
      </c>
      <c r="B164" s="14" t="s">
        <v>431</v>
      </c>
      <c r="C164" s="14" t="s">
        <v>229</v>
      </c>
      <c r="F164" s="14">
        <v>20</v>
      </c>
    </row>
    <row r="165" spans="1:6" x14ac:dyDescent="0.25">
      <c r="A165" s="14" t="s">
        <v>432</v>
      </c>
      <c r="B165" s="14" t="s">
        <v>433</v>
      </c>
      <c r="C165" s="14" t="s">
        <v>229</v>
      </c>
      <c r="F165" s="14">
        <v>20</v>
      </c>
    </row>
    <row r="166" spans="1:6" x14ac:dyDescent="0.25">
      <c r="A166" s="14" t="s">
        <v>434</v>
      </c>
      <c r="B166" s="14" t="s">
        <v>435</v>
      </c>
      <c r="C166" s="14" t="s">
        <v>229</v>
      </c>
      <c r="F166" s="14">
        <v>300</v>
      </c>
    </row>
    <row r="167" spans="1:6" x14ac:dyDescent="0.25">
      <c r="A167" s="14" t="s">
        <v>436</v>
      </c>
      <c r="B167" s="14" t="s">
        <v>437</v>
      </c>
      <c r="C167" s="14" t="s">
        <v>229</v>
      </c>
      <c r="F167" s="14">
        <v>100</v>
      </c>
    </row>
    <row r="168" spans="1:6" x14ac:dyDescent="0.25">
      <c r="A168" s="14" t="s">
        <v>438</v>
      </c>
      <c r="B168" s="14" t="s">
        <v>439</v>
      </c>
      <c r="C168" s="14" t="s">
        <v>229</v>
      </c>
      <c r="F168" s="14">
        <v>40</v>
      </c>
    </row>
    <row r="169" spans="1:6" x14ac:dyDescent="0.25">
      <c r="A169" s="14" t="s">
        <v>161</v>
      </c>
      <c r="B169" s="14" t="s">
        <v>440</v>
      </c>
      <c r="C169" s="14" t="s">
        <v>229</v>
      </c>
      <c r="D169" s="14" t="s">
        <v>441</v>
      </c>
      <c r="F169" s="14">
        <v>300</v>
      </c>
    </row>
    <row r="170" spans="1:6" x14ac:dyDescent="0.25">
      <c r="A170" s="14" t="s">
        <v>162</v>
      </c>
      <c r="B170" s="14" t="s">
        <v>442</v>
      </c>
      <c r="C170" s="14" t="s">
        <v>229</v>
      </c>
      <c r="D170" s="14" t="s">
        <v>443</v>
      </c>
      <c r="F170" s="14">
        <v>20</v>
      </c>
    </row>
    <row r="171" spans="1:6" x14ac:dyDescent="0.25">
      <c r="A171" s="14" t="s">
        <v>444</v>
      </c>
      <c r="B171" s="14" t="s">
        <v>445</v>
      </c>
      <c r="C171" s="14" t="s">
        <v>229</v>
      </c>
      <c r="F171" s="14">
        <v>30</v>
      </c>
    </row>
    <row r="172" spans="1:6" x14ac:dyDescent="0.25">
      <c r="A172" s="14" t="s">
        <v>446</v>
      </c>
      <c r="B172" s="14" t="s">
        <v>447</v>
      </c>
      <c r="C172" s="14" t="s">
        <v>229</v>
      </c>
      <c r="D172" s="14" t="s">
        <v>448</v>
      </c>
      <c r="F172" s="14">
        <v>20</v>
      </c>
    </row>
    <row r="173" spans="1:6" x14ac:dyDescent="0.25">
      <c r="A173" s="14" t="s">
        <v>449</v>
      </c>
      <c r="B173" s="14" t="s">
        <v>450</v>
      </c>
      <c r="C173" s="14" t="s">
        <v>229</v>
      </c>
      <c r="F173" s="14">
        <v>200</v>
      </c>
    </row>
    <row r="174" spans="1:6" x14ac:dyDescent="0.25">
      <c r="A174" s="14" t="s">
        <v>451</v>
      </c>
      <c r="B174" s="14" t="s">
        <v>452</v>
      </c>
      <c r="C174" s="14" t="s">
        <v>229</v>
      </c>
      <c r="F174" s="14">
        <v>40</v>
      </c>
    </row>
    <row r="175" spans="1:6" x14ac:dyDescent="0.25">
      <c r="A175" s="14" t="s">
        <v>453</v>
      </c>
      <c r="B175" s="14" t="s">
        <v>454</v>
      </c>
      <c r="C175" s="14" t="s">
        <v>229</v>
      </c>
      <c r="D175" s="14" t="s">
        <v>455</v>
      </c>
      <c r="F175" s="14">
        <v>50</v>
      </c>
    </row>
    <row r="176" spans="1:6" x14ac:dyDescent="0.25">
      <c r="A176" s="14" t="s">
        <v>456</v>
      </c>
      <c r="B176" s="14" t="s">
        <v>457</v>
      </c>
      <c r="C176" s="14" t="s">
        <v>229</v>
      </c>
      <c r="F176" s="14">
        <v>20</v>
      </c>
    </row>
    <row r="177" spans="1:6" x14ac:dyDescent="0.25">
      <c r="A177" s="14" t="s">
        <v>458</v>
      </c>
      <c r="B177" s="14" t="s">
        <v>459</v>
      </c>
      <c r="C177" s="14" t="s">
        <v>229</v>
      </c>
      <c r="F177" s="14">
        <v>40</v>
      </c>
    </row>
    <row r="178" spans="1:6" x14ac:dyDescent="0.25">
      <c r="A178" s="14" t="s">
        <v>460</v>
      </c>
      <c r="B178" s="14" t="s">
        <v>461</v>
      </c>
      <c r="C178" s="14" t="s">
        <v>229</v>
      </c>
      <c r="F178" s="14">
        <v>50</v>
      </c>
    </row>
    <row r="179" spans="1:6" x14ac:dyDescent="0.25">
      <c r="A179" s="14" t="s">
        <v>462</v>
      </c>
      <c r="B179" s="14" t="s">
        <v>463</v>
      </c>
      <c r="C179" s="14" t="s">
        <v>229</v>
      </c>
      <c r="F179" s="14">
        <v>20</v>
      </c>
    </row>
    <row r="180" spans="1:6" x14ac:dyDescent="0.25">
      <c r="A180" s="14" t="s">
        <v>464</v>
      </c>
      <c r="B180" s="14" t="s">
        <v>465</v>
      </c>
      <c r="C180" s="14" t="s">
        <v>229</v>
      </c>
      <c r="F180" s="14">
        <v>20</v>
      </c>
    </row>
    <row r="181" spans="1:6" x14ac:dyDescent="0.25">
      <c r="A181" s="14" t="s">
        <v>466</v>
      </c>
      <c r="B181" s="14" t="s">
        <v>467</v>
      </c>
      <c r="C181" s="14" t="s">
        <v>229</v>
      </c>
      <c r="F181" s="14">
        <v>20</v>
      </c>
    </row>
    <row r="182" spans="1:6" x14ac:dyDescent="0.25">
      <c r="A182" s="14" t="s">
        <v>163</v>
      </c>
      <c r="B182" s="14" t="s">
        <v>468</v>
      </c>
      <c r="C182" s="14" t="s">
        <v>229</v>
      </c>
      <c r="D182" s="14" t="s">
        <v>469</v>
      </c>
      <c r="F182" s="14">
        <v>200</v>
      </c>
    </row>
    <row r="183" spans="1:6" x14ac:dyDescent="0.25">
      <c r="A183" s="14" t="s">
        <v>470</v>
      </c>
      <c r="B183" s="14" t="s">
        <v>471</v>
      </c>
      <c r="C183" s="14" t="s">
        <v>472</v>
      </c>
      <c r="F183" s="14">
        <v>20</v>
      </c>
    </row>
    <row r="184" spans="1:6" x14ac:dyDescent="0.25">
      <c r="A184" s="14" t="s">
        <v>164</v>
      </c>
      <c r="B184" s="14" t="s">
        <v>473</v>
      </c>
      <c r="C184" s="14" t="s">
        <v>229</v>
      </c>
      <c r="F184" s="14">
        <v>200</v>
      </c>
    </row>
    <row r="185" spans="1:6" x14ac:dyDescent="0.25">
      <c r="A185" s="14" t="s">
        <v>474</v>
      </c>
      <c r="B185" s="14" t="s">
        <v>475</v>
      </c>
      <c r="C185" s="14" t="s">
        <v>229</v>
      </c>
      <c r="F185" s="14">
        <v>20</v>
      </c>
    </row>
    <row r="186" spans="1:6" x14ac:dyDescent="0.25">
      <c r="A186" s="14" t="s">
        <v>476</v>
      </c>
      <c r="B186" s="14" t="s">
        <v>477</v>
      </c>
      <c r="C186" s="14" t="s">
        <v>229</v>
      </c>
      <c r="F186" s="14">
        <v>30</v>
      </c>
    </row>
    <row r="187" spans="1:6" x14ac:dyDescent="0.25">
      <c r="A187" s="14" t="s">
        <v>165</v>
      </c>
      <c r="B187" s="14" t="s">
        <v>478</v>
      </c>
      <c r="C187" s="14" t="s">
        <v>229</v>
      </c>
      <c r="F187" s="14">
        <v>50</v>
      </c>
    </row>
    <row r="188" spans="1:6" x14ac:dyDescent="0.25">
      <c r="A188" s="14" t="s">
        <v>166</v>
      </c>
      <c r="B188" s="14" t="s">
        <v>479</v>
      </c>
      <c r="C188" s="14" t="s">
        <v>229</v>
      </c>
      <c r="F188" s="14">
        <v>50</v>
      </c>
    </row>
    <row r="189" spans="1:6" x14ac:dyDescent="0.25">
      <c r="A189" s="14" t="s">
        <v>167</v>
      </c>
      <c r="B189" s="14" t="s">
        <v>480</v>
      </c>
      <c r="C189" s="14" t="s">
        <v>229</v>
      </c>
      <c r="F189" s="14">
        <v>30</v>
      </c>
    </row>
    <row r="190" spans="1:6" x14ac:dyDescent="0.25">
      <c r="A190" s="14" t="s">
        <v>481</v>
      </c>
      <c r="B190" s="14" t="s">
        <v>482</v>
      </c>
      <c r="C190" s="14" t="s">
        <v>483</v>
      </c>
      <c r="F190" s="14">
        <v>20</v>
      </c>
    </row>
    <row r="191" spans="1:6" x14ac:dyDescent="0.25">
      <c r="A191" s="14" t="s">
        <v>484</v>
      </c>
      <c r="B191" s="14" t="s">
        <v>485</v>
      </c>
      <c r="C191" s="14" t="s">
        <v>486</v>
      </c>
      <c r="D191" s="14" t="s">
        <v>487</v>
      </c>
      <c r="F191" s="14">
        <v>20</v>
      </c>
    </row>
    <row r="192" spans="1:6" x14ac:dyDescent="0.25">
      <c r="A192" s="14" t="s">
        <v>168</v>
      </c>
      <c r="B192" s="14" t="s">
        <v>488</v>
      </c>
      <c r="C192" s="14" t="s">
        <v>229</v>
      </c>
      <c r="D192" s="14" t="s">
        <v>489</v>
      </c>
      <c r="F192" s="14">
        <v>1470</v>
      </c>
    </row>
    <row r="193" spans="1:6" x14ac:dyDescent="0.25">
      <c r="A193" s="14" t="s">
        <v>490</v>
      </c>
      <c r="B193" s="14" t="s">
        <v>491</v>
      </c>
      <c r="C193" s="14" t="s">
        <v>229</v>
      </c>
      <c r="D193" s="14" t="s">
        <v>492</v>
      </c>
      <c r="F193" s="14">
        <v>20</v>
      </c>
    </row>
    <row r="194" spans="1:6" x14ac:dyDescent="0.25">
      <c r="A194" s="14" t="s">
        <v>169</v>
      </c>
      <c r="B194" s="14" t="s">
        <v>493</v>
      </c>
      <c r="C194" s="14" t="s">
        <v>229</v>
      </c>
      <c r="F194" s="14">
        <v>20</v>
      </c>
    </row>
    <row r="195" spans="1:6" x14ac:dyDescent="0.25">
      <c r="A195" s="14" t="s">
        <v>170</v>
      </c>
      <c r="B195" s="14" t="s">
        <v>494</v>
      </c>
      <c r="C195" s="14" t="s">
        <v>229</v>
      </c>
      <c r="D195" s="14" t="s">
        <v>495</v>
      </c>
      <c r="F195" s="14">
        <v>100</v>
      </c>
    </row>
    <row r="196" spans="1:6" x14ac:dyDescent="0.25">
      <c r="A196" s="14" t="s">
        <v>496</v>
      </c>
      <c r="B196" s="14" t="s">
        <v>497</v>
      </c>
      <c r="C196" s="14" t="s">
        <v>229</v>
      </c>
      <c r="F196" s="14">
        <v>40</v>
      </c>
    </row>
    <row r="197" spans="1:6" x14ac:dyDescent="0.25">
      <c r="A197" s="14" t="s">
        <v>498</v>
      </c>
      <c r="B197" s="14" t="s">
        <v>499</v>
      </c>
      <c r="C197" s="14" t="s">
        <v>229</v>
      </c>
      <c r="F197" s="14">
        <v>20</v>
      </c>
    </row>
    <row r="198" spans="1:6" x14ac:dyDescent="0.25">
      <c r="A198" s="14" t="s">
        <v>500</v>
      </c>
      <c r="B198" s="14" t="s">
        <v>501</v>
      </c>
      <c r="C198" s="14" t="s">
        <v>229</v>
      </c>
      <c r="F198" s="14">
        <v>20</v>
      </c>
    </row>
    <row r="199" spans="1:6" x14ac:dyDescent="0.25">
      <c r="A199" s="14" t="s">
        <v>502</v>
      </c>
      <c r="B199" s="14" t="s">
        <v>503</v>
      </c>
      <c r="C199" s="14" t="s">
        <v>229</v>
      </c>
      <c r="F199" s="14">
        <v>100</v>
      </c>
    </row>
    <row r="200" spans="1:6" x14ac:dyDescent="0.25">
      <c r="A200" s="14" t="s">
        <v>504</v>
      </c>
      <c r="B200" s="14" t="s">
        <v>505</v>
      </c>
      <c r="C200" s="14" t="s">
        <v>229</v>
      </c>
      <c r="F200" s="14">
        <v>40</v>
      </c>
    </row>
    <row r="201" spans="1:6" x14ac:dyDescent="0.25">
      <c r="A201" s="14" t="s">
        <v>506</v>
      </c>
      <c r="B201" s="14" t="s">
        <v>507</v>
      </c>
      <c r="C201" s="14" t="s">
        <v>508</v>
      </c>
      <c r="D201" s="14" t="s">
        <v>509</v>
      </c>
      <c r="F201" s="14">
        <v>100</v>
      </c>
    </row>
    <row r="202" spans="1:6" x14ac:dyDescent="0.25">
      <c r="A202" s="14" t="s">
        <v>216</v>
      </c>
      <c r="B202" s="14" t="s">
        <v>510</v>
      </c>
      <c r="C202" s="14" t="s">
        <v>229</v>
      </c>
      <c r="F202" s="14">
        <v>20</v>
      </c>
    </row>
    <row r="203" spans="1:6" x14ac:dyDescent="0.25">
      <c r="A203" s="14" t="s">
        <v>511</v>
      </c>
      <c r="B203" s="14" t="s">
        <v>512</v>
      </c>
      <c r="C203" s="14" t="s">
        <v>229</v>
      </c>
      <c r="F203" s="14">
        <v>30</v>
      </c>
    </row>
    <row r="204" spans="1:6" x14ac:dyDescent="0.25">
      <c r="A204" s="14" t="s">
        <v>513</v>
      </c>
      <c r="B204" s="14" t="s">
        <v>514</v>
      </c>
      <c r="C204" s="14" t="s">
        <v>229</v>
      </c>
      <c r="F204" s="14">
        <v>200</v>
      </c>
    </row>
    <row r="205" spans="1:6" x14ac:dyDescent="0.25">
      <c r="A205" s="14" t="s">
        <v>515</v>
      </c>
      <c r="B205" s="14" t="s">
        <v>516</v>
      </c>
      <c r="C205" s="14" t="s">
        <v>229</v>
      </c>
      <c r="F205" s="14">
        <v>100</v>
      </c>
    </row>
    <row r="206" spans="1:6" x14ac:dyDescent="0.25">
      <c r="A206" s="14" t="s">
        <v>517</v>
      </c>
      <c r="B206" s="14" t="s">
        <v>518</v>
      </c>
      <c r="C206" s="14" t="s">
        <v>229</v>
      </c>
      <c r="D206" s="14" t="s">
        <v>519</v>
      </c>
      <c r="F206" s="14">
        <v>200</v>
      </c>
    </row>
    <row r="207" spans="1:6" x14ac:dyDescent="0.25">
      <c r="A207" s="14" t="s">
        <v>520</v>
      </c>
      <c r="B207" s="14" t="s">
        <v>521</v>
      </c>
      <c r="C207" s="14" t="s">
        <v>522</v>
      </c>
      <c r="F207" s="14">
        <v>300</v>
      </c>
    </row>
    <row r="208" spans="1:6" x14ac:dyDescent="0.25">
      <c r="A208" s="14" t="s">
        <v>523</v>
      </c>
      <c r="B208" s="14" t="s">
        <v>524</v>
      </c>
      <c r="C208" s="14" t="s">
        <v>525</v>
      </c>
      <c r="D208" s="14" t="s">
        <v>526</v>
      </c>
      <c r="F208" s="14">
        <v>100</v>
      </c>
    </row>
    <row r="209" spans="1:6" x14ac:dyDescent="0.25">
      <c r="A209" s="14" t="s">
        <v>527</v>
      </c>
      <c r="B209" s="14" t="s">
        <v>528</v>
      </c>
      <c r="C209" s="14" t="s">
        <v>229</v>
      </c>
      <c r="F209" s="14">
        <v>20</v>
      </c>
    </row>
    <row r="210" spans="1:6" x14ac:dyDescent="0.25">
      <c r="A210" s="14" t="s">
        <v>529</v>
      </c>
      <c r="B210" s="14" t="s">
        <v>530</v>
      </c>
      <c r="C210" s="14" t="s">
        <v>229</v>
      </c>
      <c r="F210" s="14">
        <v>20</v>
      </c>
    </row>
    <row r="211" spans="1:6" x14ac:dyDescent="0.25">
      <c r="A211" s="14" t="s">
        <v>531</v>
      </c>
      <c r="B211" s="14" t="s">
        <v>532</v>
      </c>
      <c r="C211" s="14" t="s">
        <v>229</v>
      </c>
      <c r="D211" s="14" t="s">
        <v>533</v>
      </c>
      <c r="F211" s="14">
        <v>20</v>
      </c>
    </row>
    <row r="212" spans="1:6" x14ac:dyDescent="0.25">
      <c r="A212" s="14" t="s">
        <v>217</v>
      </c>
      <c r="B212" s="14" t="s">
        <v>534</v>
      </c>
      <c r="C212" s="14" t="s">
        <v>229</v>
      </c>
      <c r="F212" s="14">
        <v>100</v>
      </c>
    </row>
    <row r="213" spans="1:6" x14ac:dyDescent="0.25">
      <c r="A213" s="14" t="s">
        <v>535</v>
      </c>
      <c r="B213" s="14" t="s">
        <v>536</v>
      </c>
      <c r="C213" s="14" t="s">
        <v>229</v>
      </c>
      <c r="D213" s="14" t="s">
        <v>537</v>
      </c>
      <c r="F213" s="14">
        <v>40</v>
      </c>
    </row>
    <row r="214" spans="1:6" x14ac:dyDescent="0.25">
      <c r="A214" s="14" t="s">
        <v>538</v>
      </c>
      <c r="B214" s="14" t="s">
        <v>539</v>
      </c>
      <c r="C214" s="14" t="s">
        <v>229</v>
      </c>
      <c r="F214" s="14">
        <v>40</v>
      </c>
    </row>
    <row r="215" spans="1:6" x14ac:dyDescent="0.25">
      <c r="A215" s="14" t="s">
        <v>540</v>
      </c>
      <c r="B215" s="14" t="s">
        <v>541</v>
      </c>
      <c r="C215" s="14" t="s">
        <v>229</v>
      </c>
      <c r="D215" s="14" t="s">
        <v>542</v>
      </c>
      <c r="F215" s="14">
        <v>50</v>
      </c>
    </row>
    <row r="216" spans="1:6" x14ac:dyDescent="0.25">
      <c r="A216" s="14" t="s">
        <v>543</v>
      </c>
      <c r="B216" s="14" t="s">
        <v>544</v>
      </c>
      <c r="C216" s="14" t="s">
        <v>229</v>
      </c>
      <c r="F216" s="14">
        <v>20</v>
      </c>
    </row>
    <row r="217" spans="1:6" x14ac:dyDescent="0.25">
      <c r="A217" s="14" t="s">
        <v>171</v>
      </c>
      <c r="B217" s="14" t="s">
        <v>545</v>
      </c>
      <c r="C217" s="14" t="s">
        <v>229</v>
      </c>
      <c r="F217" s="14">
        <v>40</v>
      </c>
    </row>
    <row r="218" spans="1:6" x14ac:dyDescent="0.25">
      <c r="A218" s="14" t="s">
        <v>172</v>
      </c>
      <c r="B218" s="14" t="s">
        <v>546</v>
      </c>
      <c r="C218" s="14" t="s">
        <v>229</v>
      </c>
      <c r="F218" s="14">
        <v>100</v>
      </c>
    </row>
    <row r="219" spans="1:6" x14ac:dyDescent="0.25">
      <c r="A219" s="14" t="s">
        <v>547</v>
      </c>
      <c r="B219" s="14" t="s">
        <v>548</v>
      </c>
      <c r="C219" s="14" t="s">
        <v>229</v>
      </c>
      <c r="F219" s="14">
        <v>30</v>
      </c>
    </row>
    <row r="220" spans="1:6" x14ac:dyDescent="0.25">
      <c r="A220" s="14" t="s">
        <v>549</v>
      </c>
      <c r="B220" s="14" t="s">
        <v>550</v>
      </c>
      <c r="C220" s="14" t="s">
        <v>229</v>
      </c>
      <c r="F220" s="14">
        <v>40</v>
      </c>
    </row>
    <row r="221" spans="1:6" x14ac:dyDescent="0.25">
      <c r="A221" s="14" t="s">
        <v>551</v>
      </c>
      <c r="B221" s="14" t="s">
        <v>552</v>
      </c>
      <c r="C221" s="14" t="s">
        <v>229</v>
      </c>
      <c r="F221" s="14">
        <v>40</v>
      </c>
    </row>
    <row r="222" spans="1:6" x14ac:dyDescent="0.25">
      <c r="A222" s="14" t="s">
        <v>173</v>
      </c>
      <c r="B222" s="14" t="s">
        <v>553</v>
      </c>
      <c r="C222" s="14" t="s">
        <v>229</v>
      </c>
      <c r="D222" s="14" t="s">
        <v>554</v>
      </c>
      <c r="F222" s="14">
        <v>100</v>
      </c>
    </row>
    <row r="223" spans="1:6" x14ac:dyDescent="0.25">
      <c r="A223" s="14" t="s">
        <v>555</v>
      </c>
      <c r="B223" s="14" t="s">
        <v>556</v>
      </c>
      <c r="C223" s="14" t="s">
        <v>557</v>
      </c>
      <c r="F223" s="14">
        <v>20</v>
      </c>
    </row>
    <row r="224" spans="1:6" x14ac:dyDescent="0.25">
      <c r="A224" s="14" t="s">
        <v>558</v>
      </c>
      <c r="B224" s="14" t="s">
        <v>559</v>
      </c>
      <c r="C224" s="14" t="s">
        <v>229</v>
      </c>
      <c r="D224" s="14" t="s">
        <v>560</v>
      </c>
      <c r="F224" s="14">
        <v>40</v>
      </c>
    </row>
    <row r="225" spans="1:6" x14ac:dyDescent="0.25">
      <c r="A225" s="14" t="s">
        <v>561</v>
      </c>
      <c r="B225" s="14" t="s">
        <v>562</v>
      </c>
      <c r="C225" s="14" t="s">
        <v>563</v>
      </c>
      <c r="D225" s="14" t="s">
        <v>564</v>
      </c>
      <c r="F225" s="14">
        <v>30</v>
      </c>
    </row>
    <row r="226" spans="1:6" x14ac:dyDescent="0.25">
      <c r="A226" s="14" t="s">
        <v>565</v>
      </c>
      <c r="B226" s="14" t="s">
        <v>566</v>
      </c>
      <c r="C226" s="14" t="s">
        <v>229</v>
      </c>
      <c r="D226" s="14" t="s">
        <v>567</v>
      </c>
      <c r="F226" s="14">
        <v>100</v>
      </c>
    </row>
    <row r="227" spans="1:6" x14ac:dyDescent="0.25">
      <c r="A227" s="14" t="s">
        <v>568</v>
      </c>
      <c r="B227" s="14" t="s">
        <v>569</v>
      </c>
      <c r="C227" s="14" t="s">
        <v>229</v>
      </c>
      <c r="D227" s="14" t="s">
        <v>570</v>
      </c>
      <c r="F227" s="14">
        <v>100</v>
      </c>
    </row>
    <row r="228" spans="1:6" x14ac:dyDescent="0.25">
      <c r="A228" s="14" t="s">
        <v>571</v>
      </c>
      <c r="B228" s="14" t="s">
        <v>572</v>
      </c>
      <c r="C228" s="14" t="s">
        <v>229</v>
      </c>
      <c r="F228" s="14">
        <v>100</v>
      </c>
    </row>
    <row r="229" spans="1:6" x14ac:dyDescent="0.25">
      <c r="A229" s="14" t="s">
        <v>174</v>
      </c>
      <c r="B229" s="14" t="s">
        <v>573</v>
      </c>
      <c r="C229" s="14" t="s">
        <v>229</v>
      </c>
      <c r="F229" s="14">
        <v>30</v>
      </c>
    </row>
    <row r="230" spans="1:6" x14ac:dyDescent="0.25">
      <c r="A230" s="14" t="s">
        <v>175</v>
      </c>
      <c r="B230" s="14" t="s">
        <v>574</v>
      </c>
      <c r="C230" s="14" t="s">
        <v>229</v>
      </c>
      <c r="F230" s="14">
        <v>20</v>
      </c>
    </row>
    <row r="231" spans="1:6" x14ac:dyDescent="0.25">
      <c r="A231" s="14" t="s">
        <v>575</v>
      </c>
      <c r="B231" s="14" t="s">
        <v>576</v>
      </c>
      <c r="C231" s="14" t="s">
        <v>229</v>
      </c>
      <c r="D231" s="14" t="s">
        <v>577</v>
      </c>
      <c r="F231" s="14">
        <v>40</v>
      </c>
    </row>
    <row r="232" spans="1:6" x14ac:dyDescent="0.25">
      <c r="A232" s="14" t="s">
        <v>578</v>
      </c>
      <c r="B232" s="14" t="s">
        <v>579</v>
      </c>
      <c r="C232" s="14" t="s">
        <v>229</v>
      </c>
      <c r="D232" s="14" t="s">
        <v>174</v>
      </c>
      <c r="F232" s="14">
        <v>100</v>
      </c>
    </row>
    <row r="233" spans="1:6" x14ac:dyDescent="0.25">
      <c r="A233" s="14" t="s">
        <v>580</v>
      </c>
      <c r="B233" s="14" t="s">
        <v>581</v>
      </c>
      <c r="C233" s="14" t="s">
        <v>229</v>
      </c>
      <c r="F233" s="14">
        <v>100</v>
      </c>
    </row>
    <row r="234" spans="1:6" x14ac:dyDescent="0.25">
      <c r="A234" s="14" t="s">
        <v>582</v>
      </c>
      <c r="B234" s="14" t="s">
        <v>583</v>
      </c>
      <c r="C234" s="14" t="s">
        <v>229</v>
      </c>
      <c r="D234" s="14" t="s">
        <v>584</v>
      </c>
      <c r="F234" s="14">
        <v>20</v>
      </c>
    </row>
    <row r="235" spans="1:6" x14ac:dyDescent="0.25">
      <c r="A235" s="14" t="s">
        <v>585</v>
      </c>
      <c r="B235" s="14" t="s">
        <v>586</v>
      </c>
      <c r="C235" s="14" t="s">
        <v>229</v>
      </c>
      <c r="F235" s="14">
        <v>100</v>
      </c>
    </row>
    <row r="236" spans="1:6" x14ac:dyDescent="0.25">
      <c r="A236" s="14" t="s">
        <v>587</v>
      </c>
      <c r="B236" s="14" t="s">
        <v>588</v>
      </c>
      <c r="C236" s="14" t="s">
        <v>229</v>
      </c>
      <c r="D236" s="14" t="s">
        <v>589</v>
      </c>
      <c r="F236" s="14">
        <v>50</v>
      </c>
    </row>
    <row r="237" spans="1:6" x14ac:dyDescent="0.25">
      <c r="A237" s="14" t="s">
        <v>176</v>
      </c>
      <c r="B237" s="14" t="s">
        <v>590</v>
      </c>
      <c r="C237" s="14" t="s">
        <v>229</v>
      </c>
      <c r="D237" s="14" t="s">
        <v>591</v>
      </c>
      <c r="F237" s="14">
        <v>100</v>
      </c>
    </row>
    <row r="238" spans="1:6" x14ac:dyDescent="0.25">
      <c r="A238" s="14" t="s">
        <v>592</v>
      </c>
      <c r="B238" s="14" t="s">
        <v>593</v>
      </c>
      <c r="C238" s="14" t="s">
        <v>229</v>
      </c>
      <c r="F238" s="14">
        <v>30</v>
      </c>
    </row>
    <row r="239" spans="1:6" x14ac:dyDescent="0.25">
      <c r="A239" s="14" t="s">
        <v>594</v>
      </c>
      <c r="B239" s="14" t="s">
        <v>595</v>
      </c>
      <c r="C239" s="14" t="s">
        <v>229</v>
      </c>
      <c r="D239" s="14" t="s">
        <v>596</v>
      </c>
      <c r="F239" s="14">
        <v>300</v>
      </c>
    </row>
    <row r="240" spans="1:6" x14ac:dyDescent="0.25">
      <c r="A240" s="14" t="s">
        <v>597</v>
      </c>
      <c r="B240" s="14" t="s">
        <v>598</v>
      </c>
      <c r="C240" s="14" t="s">
        <v>229</v>
      </c>
      <c r="F240" s="14">
        <v>50</v>
      </c>
    </row>
    <row r="241" spans="1:6" x14ac:dyDescent="0.25">
      <c r="A241" s="14" t="s">
        <v>599</v>
      </c>
      <c r="B241" s="14" t="s">
        <v>600</v>
      </c>
      <c r="C241" s="14" t="s">
        <v>229</v>
      </c>
      <c r="D241" s="14" t="s">
        <v>597</v>
      </c>
      <c r="F241" s="14">
        <v>50</v>
      </c>
    </row>
    <row r="242" spans="1:6" x14ac:dyDescent="0.25">
      <c r="A242" s="14" t="s">
        <v>601</v>
      </c>
      <c r="B242" s="14" t="s">
        <v>602</v>
      </c>
      <c r="C242" s="14" t="s">
        <v>229</v>
      </c>
      <c r="D242" s="14" t="s">
        <v>603</v>
      </c>
      <c r="F242" s="14">
        <v>50</v>
      </c>
    </row>
    <row r="243" spans="1:6" x14ac:dyDescent="0.25">
      <c r="A243" s="14" t="s">
        <v>604</v>
      </c>
      <c r="B243" s="14" t="s">
        <v>605</v>
      </c>
      <c r="C243" s="14" t="s">
        <v>229</v>
      </c>
      <c r="D243" s="14" t="s">
        <v>606</v>
      </c>
      <c r="F243" s="14">
        <v>30</v>
      </c>
    </row>
    <row r="244" spans="1:6" x14ac:dyDescent="0.25">
      <c r="A244" s="14" t="s">
        <v>607</v>
      </c>
      <c r="B244" s="14" t="s">
        <v>608</v>
      </c>
      <c r="C244" s="14" t="s">
        <v>609</v>
      </c>
      <c r="D244" s="14" t="s">
        <v>610</v>
      </c>
      <c r="F244" s="14">
        <v>20</v>
      </c>
    </row>
    <row r="245" spans="1:6" x14ac:dyDescent="0.25">
      <c r="A245" s="14" t="s">
        <v>611</v>
      </c>
      <c r="B245" s="14" t="s">
        <v>612</v>
      </c>
      <c r="C245" s="14" t="s">
        <v>229</v>
      </c>
      <c r="F245" s="14">
        <v>20</v>
      </c>
    </row>
    <row r="246" spans="1:6" x14ac:dyDescent="0.25">
      <c r="A246" s="14" t="s">
        <v>613</v>
      </c>
      <c r="B246" s="14" t="s">
        <v>614</v>
      </c>
      <c r="C246" s="14" t="s">
        <v>229</v>
      </c>
      <c r="F246" s="14">
        <v>30</v>
      </c>
    </row>
    <row r="247" spans="1:6" x14ac:dyDescent="0.25">
      <c r="A247" s="14" t="s">
        <v>615</v>
      </c>
      <c r="B247" s="14" t="s">
        <v>616</v>
      </c>
      <c r="C247" s="14" t="s">
        <v>229</v>
      </c>
      <c r="F247" s="14">
        <v>100</v>
      </c>
    </row>
    <row r="248" spans="1:6" x14ac:dyDescent="0.25">
      <c r="A248" s="14" t="s">
        <v>617</v>
      </c>
      <c r="B248" s="14" t="s">
        <v>618</v>
      </c>
      <c r="C248" s="14" t="s">
        <v>619</v>
      </c>
      <c r="F248" s="14">
        <v>100</v>
      </c>
    </row>
    <row r="249" spans="1:6" x14ac:dyDescent="0.25">
      <c r="A249" s="14" t="s">
        <v>620</v>
      </c>
      <c r="B249" s="14" t="s">
        <v>621</v>
      </c>
      <c r="C249" s="14" t="s">
        <v>229</v>
      </c>
      <c r="F249" s="14">
        <v>100</v>
      </c>
    </row>
    <row r="250" spans="1:6" x14ac:dyDescent="0.25">
      <c r="A250" s="14" t="s">
        <v>622</v>
      </c>
      <c r="B250" s="14" t="s">
        <v>623</v>
      </c>
      <c r="C250" s="14" t="s">
        <v>229</v>
      </c>
      <c r="F250" s="14">
        <v>20</v>
      </c>
    </row>
    <row r="251" spans="1:6" x14ac:dyDescent="0.25">
      <c r="A251" s="14" t="s">
        <v>624</v>
      </c>
      <c r="B251" s="14" t="s">
        <v>625</v>
      </c>
      <c r="C251" s="14" t="s">
        <v>229</v>
      </c>
      <c r="F251" s="14">
        <v>50</v>
      </c>
    </row>
    <row r="252" spans="1:6" x14ac:dyDescent="0.25">
      <c r="A252" s="14" t="s">
        <v>626</v>
      </c>
      <c r="B252" s="14" t="s">
        <v>627</v>
      </c>
      <c r="C252" s="14" t="s">
        <v>229</v>
      </c>
      <c r="D252" s="14" t="s">
        <v>628</v>
      </c>
      <c r="F252" s="14">
        <v>20</v>
      </c>
    </row>
    <row r="253" spans="1:6" x14ac:dyDescent="0.25">
      <c r="A253" s="14" t="s">
        <v>629</v>
      </c>
      <c r="B253" s="14" t="s">
        <v>630</v>
      </c>
      <c r="C253" s="14" t="s">
        <v>631</v>
      </c>
      <c r="D253" s="14" t="s">
        <v>632</v>
      </c>
      <c r="F253" s="14">
        <v>30</v>
      </c>
    </row>
    <row r="254" spans="1:6" x14ac:dyDescent="0.25">
      <c r="A254" s="14" t="s">
        <v>633</v>
      </c>
      <c r="B254" s="14" t="s">
        <v>634</v>
      </c>
      <c r="C254" s="14" t="s">
        <v>229</v>
      </c>
      <c r="F254" s="14">
        <v>100</v>
      </c>
    </row>
    <row r="255" spans="1:6" x14ac:dyDescent="0.25">
      <c r="A255" s="14" t="s">
        <v>635</v>
      </c>
      <c r="B255" s="14" t="s">
        <v>636</v>
      </c>
      <c r="C255" s="14" t="s">
        <v>229</v>
      </c>
      <c r="F255" s="14">
        <v>100</v>
      </c>
    </row>
    <row r="256" spans="1:6" x14ac:dyDescent="0.25">
      <c r="A256" s="14" t="s">
        <v>637</v>
      </c>
      <c r="B256" s="14" t="s">
        <v>638</v>
      </c>
      <c r="C256" s="14" t="s">
        <v>229</v>
      </c>
      <c r="F256" s="14">
        <v>30</v>
      </c>
    </row>
    <row r="257" spans="1:6" x14ac:dyDescent="0.25">
      <c r="A257" s="14" t="s">
        <v>639</v>
      </c>
      <c r="B257" s="14" t="s">
        <v>640</v>
      </c>
      <c r="C257" s="14" t="s">
        <v>229</v>
      </c>
      <c r="F257" s="14">
        <v>20</v>
      </c>
    </row>
    <row r="258" spans="1:6" x14ac:dyDescent="0.25">
      <c r="A258" s="14" t="s">
        <v>177</v>
      </c>
      <c r="B258" s="14" t="s">
        <v>641</v>
      </c>
      <c r="C258" s="14" t="s">
        <v>229</v>
      </c>
      <c r="F258" s="14">
        <v>100</v>
      </c>
    </row>
    <row r="259" spans="1:6" x14ac:dyDescent="0.25">
      <c r="A259" s="14" t="s">
        <v>642</v>
      </c>
      <c r="B259" s="14" t="s">
        <v>643</v>
      </c>
      <c r="C259" s="14" t="s">
        <v>229</v>
      </c>
      <c r="F259" s="14">
        <v>100</v>
      </c>
    </row>
    <row r="260" spans="1:6" x14ac:dyDescent="0.25">
      <c r="A260" s="14" t="s">
        <v>644</v>
      </c>
      <c r="B260" s="14" t="s">
        <v>645</v>
      </c>
      <c r="C260" s="14" t="s">
        <v>229</v>
      </c>
      <c r="D260" s="14" t="s">
        <v>646</v>
      </c>
      <c r="F260" s="14">
        <v>40</v>
      </c>
    </row>
    <row r="261" spans="1:6" x14ac:dyDescent="0.25">
      <c r="A261" s="14" t="s">
        <v>647</v>
      </c>
      <c r="B261" s="14" t="s">
        <v>648</v>
      </c>
      <c r="C261" s="14" t="s">
        <v>229</v>
      </c>
      <c r="D261" s="14" t="s">
        <v>644</v>
      </c>
      <c r="F261" s="14">
        <v>20</v>
      </c>
    </row>
    <row r="262" spans="1:6" x14ac:dyDescent="0.25">
      <c r="A262" s="14" t="s">
        <v>178</v>
      </c>
      <c r="B262" s="14" t="s">
        <v>649</v>
      </c>
      <c r="C262" s="14" t="s">
        <v>229</v>
      </c>
      <c r="F262" s="14">
        <v>20</v>
      </c>
    </row>
    <row r="263" spans="1:6" x14ac:dyDescent="0.25">
      <c r="A263" s="14" t="s">
        <v>179</v>
      </c>
      <c r="B263" s="14" t="s">
        <v>650</v>
      </c>
      <c r="C263" s="14" t="s">
        <v>229</v>
      </c>
      <c r="F263" s="14">
        <v>30</v>
      </c>
    </row>
    <row r="264" spans="1:6" x14ac:dyDescent="0.25">
      <c r="A264" s="14" t="s">
        <v>651</v>
      </c>
      <c r="B264" s="14" t="s">
        <v>652</v>
      </c>
      <c r="C264" s="14" t="s">
        <v>229</v>
      </c>
      <c r="D264" s="14" t="s">
        <v>179</v>
      </c>
      <c r="F264" s="14">
        <v>50</v>
      </c>
    </row>
    <row r="265" spans="1:6" x14ac:dyDescent="0.25">
      <c r="A265" s="14" t="s">
        <v>653</v>
      </c>
      <c r="B265" s="14" t="s">
        <v>654</v>
      </c>
      <c r="C265" s="14" t="s">
        <v>229</v>
      </c>
      <c r="F265" s="14">
        <v>30</v>
      </c>
    </row>
    <row r="266" spans="1:6" x14ac:dyDescent="0.25">
      <c r="A266" s="14" t="s">
        <v>655</v>
      </c>
      <c r="B266" s="14" t="s">
        <v>656</v>
      </c>
      <c r="C266" s="14" t="s">
        <v>229</v>
      </c>
      <c r="F266" s="14">
        <v>100</v>
      </c>
    </row>
    <row r="267" spans="1:6" x14ac:dyDescent="0.25">
      <c r="A267" s="14" t="s">
        <v>180</v>
      </c>
      <c r="B267" s="14" t="s">
        <v>657</v>
      </c>
      <c r="C267" s="14" t="s">
        <v>229</v>
      </c>
      <c r="F267" s="14">
        <v>100</v>
      </c>
    </row>
    <row r="268" spans="1:6" x14ac:dyDescent="0.25">
      <c r="A268" s="14" t="s">
        <v>658</v>
      </c>
      <c r="B268" s="14" t="s">
        <v>659</v>
      </c>
      <c r="C268" s="14" t="s">
        <v>229</v>
      </c>
      <c r="F268" s="14">
        <v>100</v>
      </c>
    </row>
    <row r="269" spans="1:6" x14ac:dyDescent="0.25">
      <c r="A269" s="14" t="s">
        <v>218</v>
      </c>
      <c r="B269" s="14" t="s">
        <v>660</v>
      </c>
      <c r="C269" s="14" t="s">
        <v>229</v>
      </c>
      <c r="F269" s="14">
        <v>30</v>
      </c>
    </row>
    <row r="270" spans="1:6" x14ac:dyDescent="0.25">
      <c r="A270" s="14" t="s">
        <v>181</v>
      </c>
      <c r="B270" s="14" t="s">
        <v>661</v>
      </c>
      <c r="C270" s="14" t="s">
        <v>229</v>
      </c>
      <c r="F270" s="14">
        <v>20</v>
      </c>
    </row>
    <row r="271" spans="1:6" x14ac:dyDescent="0.25">
      <c r="A271" s="14" t="s">
        <v>219</v>
      </c>
      <c r="B271" s="14" t="s">
        <v>662</v>
      </c>
      <c r="C271" s="14" t="s">
        <v>229</v>
      </c>
      <c r="F271" s="14">
        <v>30</v>
      </c>
    </row>
    <row r="272" spans="1:6" x14ac:dyDescent="0.25">
      <c r="A272" s="14" t="s">
        <v>663</v>
      </c>
      <c r="B272" s="14" t="s">
        <v>664</v>
      </c>
      <c r="C272" s="14" t="s">
        <v>229</v>
      </c>
      <c r="F272" s="14">
        <v>40</v>
      </c>
    </row>
    <row r="273" spans="1:6" x14ac:dyDescent="0.25">
      <c r="A273" s="14" t="s">
        <v>665</v>
      </c>
      <c r="B273" s="14" t="s">
        <v>666</v>
      </c>
      <c r="C273" s="14" t="s">
        <v>229</v>
      </c>
      <c r="F273" s="14">
        <v>20</v>
      </c>
    </row>
    <row r="274" spans="1:6" x14ac:dyDescent="0.25">
      <c r="A274" s="14" t="s">
        <v>182</v>
      </c>
      <c r="B274" s="14" t="s">
        <v>667</v>
      </c>
      <c r="C274" s="14" t="s">
        <v>229</v>
      </c>
      <c r="F274" s="14">
        <v>30</v>
      </c>
    </row>
    <row r="275" spans="1:6" x14ac:dyDescent="0.25">
      <c r="A275" s="14" t="s">
        <v>183</v>
      </c>
      <c r="B275" s="14" t="s">
        <v>668</v>
      </c>
      <c r="C275" s="14" t="s">
        <v>229</v>
      </c>
      <c r="F275" s="14">
        <v>30</v>
      </c>
    </row>
    <row r="276" spans="1:6" x14ac:dyDescent="0.25">
      <c r="A276" s="14" t="s">
        <v>669</v>
      </c>
      <c r="B276" s="14" t="s">
        <v>670</v>
      </c>
      <c r="C276" s="14" t="s">
        <v>229</v>
      </c>
      <c r="F276" s="14">
        <v>20</v>
      </c>
    </row>
    <row r="277" spans="1:6" x14ac:dyDescent="0.25">
      <c r="A277" s="14" t="s">
        <v>184</v>
      </c>
      <c r="B277" s="14" t="s">
        <v>671</v>
      </c>
      <c r="C277" s="14" t="s">
        <v>229</v>
      </c>
      <c r="F277" s="14">
        <v>20</v>
      </c>
    </row>
    <row r="278" spans="1:6" x14ac:dyDescent="0.25">
      <c r="A278" s="14" t="s">
        <v>185</v>
      </c>
      <c r="B278" s="14" t="s">
        <v>672</v>
      </c>
      <c r="C278" s="14" t="s">
        <v>229</v>
      </c>
      <c r="F278" s="14">
        <v>20</v>
      </c>
    </row>
    <row r="279" spans="1:6" x14ac:dyDescent="0.25">
      <c r="A279" s="14" t="s">
        <v>673</v>
      </c>
      <c r="B279" s="14" t="s">
        <v>674</v>
      </c>
      <c r="C279" s="14" t="s">
        <v>229</v>
      </c>
      <c r="F279" s="14">
        <v>20</v>
      </c>
    </row>
    <row r="280" spans="1:6" x14ac:dyDescent="0.25">
      <c r="A280" s="14" t="s">
        <v>675</v>
      </c>
      <c r="B280" s="14" t="s">
        <v>676</v>
      </c>
      <c r="C280" s="14" t="s">
        <v>229</v>
      </c>
      <c r="F280" s="14">
        <v>20</v>
      </c>
    </row>
    <row r="281" spans="1:6" x14ac:dyDescent="0.25">
      <c r="A281" s="14" t="s">
        <v>677</v>
      </c>
      <c r="B281" s="14" t="s">
        <v>678</v>
      </c>
      <c r="C281" s="14" t="s">
        <v>229</v>
      </c>
      <c r="F281" s="14">
        <v>20</v>
      </c>
    </row>
    <row r="282" spans="1:6" x14ac:dyDescent="0.25">
      <c r="A282" s="14" t="s">
        <v>679</v>
      </c>
      <c r="B282" s="14" t="s">
        <v>680</v>
      </c>
      <c r="C282" s="14" t="s">
        <v>229</v>
      </c>
      <c r="F282" s="14">
        <v>20</v>
      </c>
    </row>
    <row r="283" spans="1:6" x14ac:dyDescent="0.25">
      <c r="A283" s="14" t="s">
        <v>186</v>
      </c>
      <c r="B283" s="14" t="s">
        <v>681</v>
      </c>
      <c r="C283" s="14" t="s">
        <v>229</v>
      </c>
      <c r="F283" s="14">
        <v>20</v>
      </c>
    </row>
    <row r="284" spans="1:6" x14ac:dyDescent="0.25">
      <c r="A284" s="14" t="s">
        <v>682</v>
      </c>
      <c r="B284" s="14" t="s">
        <v>683</v>
      </c>
      <c r="C284" s="14" t="s">
        <v>229</v>
      </c>
      <c r="F284" s="14">
        <v>100</v>
      </c>
    </row>
    <row r="285" spans="1:6" x14ac:dyDescent="0.25">
      <c r="A285" s="14" t="s">
        <v>684</v>
      </c>
      <c r="B285" s="14" t="s">
        <v>685</v>
      </c>
      <c r="C285" s="14" t="s">
        <v>686</v>
      </c>
      <c r="D285" s="14" t="s">
        <v>687</v>
      </c>
      <c r="F285" s="14">
        <v>200</v>
      </c>
    </row>
    <row r="286" spans="1:6" x14ac:dyDescent="0.25">
      <c r="A286" s="14" t="s">
        <v>187</v>
      </c>
      <c r="B286" s="14" t="s">
        <v>688</v>
      </c>
      <c r="C286" s="14" t="s">
        <v>229</v>
      </c>
      <c r="F286" s="14">
        <v>30</v>
      </c>
    </row>
    <row r="287" spans="1:6" x14ac:dyDescent="0.25">
      <c r="A287" s="14" t="s">
        <v>689</v>
      </c>
      <c r="B287" s="14" t="s">
        <v>690</v>
      </c>
      <c r="C287" s="14" t="s">
        <v>691</v>
      </c>
      <c r="D287" s="14" t="s">
        <v>692</v>
      </c>
      <c r="F287" s="14">
        <v>40</v>
      </c>
    </row>
    <row r="288" spans="1:6" x14ac:dyDescent="0.25">
      <c r="A288" s="14" t="s">
        <v>693</v>
      </c>
      <c r="B288" s="14" t="s">
        <v>694</v>
      </c>
      <c r="C288" s="14" t="s">
        <v>695</v>
      </c>
      <c r="D288" s="14" t="s">
        <v>696</v>
      </c>
      <c r="F288" s="14">
        <v>100</v>
      </c>
    </row>
    <row r="289" spans="1:6" x14ac:dyDescent="0.25">
      <c r="A289" s="14" t="s">
        <v>697</v>
      </c>
      <c r="B289" s="14" t="s">
        <v>698</v>
      </c>
      <c r="C289" s="14" t="s">
        <v>699</v>
      </c>
      <c r="D289" s="14" t="s">
        <v>700</v>
      </c>
      <c r="F289" s="14">
        <v>100</v>
      </c>
    </row>
    <row r="290" spans="1:6" x14ac:dyDescent="0.25">
      <c r="A290" s="14" t="s">
        <v>701</v>
      </c>
      <c r="B290" s="14" t="s">
        <v>702</v>
      </c>
      <c r="C290" s="14" t="s">
        <v>229</v>
      </c>
      <c r="F290" s="14">
        <v>20</v>
      </c>
    </row>
    <row r="291" spans="1:6" x14ac:dyDescent="0.25">
      <c r="A291" s="14" t="s">
        <v>703</v>
      </c>
      <c r="B291" s="14" t="s">
        <v>704</v>
      </c>
      <c r="C291" s="14" t="s">
        <v>705</v>
      </c>
      <c r="F291" s="14">
        <v>20</v>
      </c>
    </row>
    <row r="292" spans="1:6" x14ac:dyDescent="0.25">
      <c r="A292" s="14" t="s">
        <v>706</v>
      </c>
      <c r="B292" s="14" t="s">
        <v>707</v>
      </c>
      <c r="C292" s="14" t="s">
        <v>229</v>
      </c>
      <c r="F292" s="14">
        <v>20</v>
      </c>
    </row>
    <row r="293" spans="1:6" x14ac:dyDescent="0.25">
      <c r="A293" s="14" t="s">
        <v>708</v>
      </c>
      <c r="B293" s="14" t="s">
        <v>709</v>
      </c>
      <c r="C293" s="14" t="s">
        <v>229</v>
      </c>
      <c r="F293" s="14">
        <v>30</v>
      </c>
    </row>
    <row r="294" spans="1:6" x14ac:dyDescent="0.25">
      <c r="A294" s="14" t="s">
        <v>710</v>
      </c>
      <c r="B294" s="14" t="s">
        <v>711</v>
      </c>
      <c r="C294" s="14" t="s">
        <v>712</v>
      </c>
      <c r="F294" s="14">
        <v>30</v>
      </c>
    </row>
    <row r="295" spans="1:6" x14ac:dyDescent="0.25">
      <c r="A295" s="14" t="s">
        <v>713</v>
      </c>
      <c r="B295" s="14" t="s">
        <v>714</v>
      </c>
      <c r="C295" s="14" t="s">
        <v>229</v>
      </c>
      <c r="F295" s="14">
        <v>30</v>
      </c>
    </row>
    <row r="296" spans="1:6" x14ac:dyDescent="0.25">
      <c r="A296" s="14" t="s">
        <v>715</v>
      </c>
      <c r="B296" s="14" t="s">
        <v>716</v>
      </c>
      <c r="C296" s="14" t="s">
        <v>229</v>
      </c>
      <c r="F296" s="14">
        <v>30</v>
      </c>
    </row>
    <row r="297" spans="1:6" x14ac:dyDescent="0.25">
      <c r="A297" s="14" t="s">
        <v>717</v>
      </c>
      <c r="B297" s="14" t="s">
        <v>718</v>
      </c>
      <c r="C297" s="14" t="s">
        <v>229</v>
      </c>
      <c r="F297" s="14">
        <v>30</v>
      </c>
    </row>
    <row r="298" spans="1:6" x14ac:dyDescent="0.25">
      <c r="A298" s="14" t="s">
        <v>719</v>
      </c>
      <c r="B298" s="14" t="s">
        <v>720</v>
      </c>
      <c r="C298" s="14" t="s">
        <v>229</v>
      </c>
      <c r="F298" s="14">
        <v>30</v>
      </c>
    </row>
    <row r="299" spans="1:6" x14ac:dyDescent="0.25">
      <c r="A299" s="14" t="s">
        <v>721</v>
      </c>
      <c r="B299" s="14" t="s">
        <v>722</v>
      </c>
      <c r="C299" s="14" t="s">
        <v>229</v>
      </c>
      <c r="F299" s="14">
        <v>30</v>
      </c>
    </row>
    <row r="300" spans="1:6" x14ac:dyDescent="0.25">
      <c r="A300" s="14" t="s">
        <v>723</v>
      </c>
      <c r="B300" s="14" t="s">
        <v>724</v>
      </c>
      <c r="C300" s="14" t="s">
        <v>229</v>
      </c>
      <c r="D300" s="14" t="s">
        <v>725</v>
      </c>
      <c r="F300" s="14">
        <v>100</v>
      </c>
    </row>
    <row r="301" spans="1:6" x14ac:dyDescent="0.25">
      <c r="A301" s="14" t="s">
        <v>726</v>
      </c>
      <c r="B301" s="14" t="s">
        <v>727</v>
      </c>
      <c r="C301" s="14" t="s">
        <v>229</v>
      </c>
      <c r="F301" s="14">
        <v>20</v>
      </c>
    </row>
    <row r="302" spans="1:6" x14ac:dyDescent="0.25">
      <c r="A302" s="14" t="s">
        <v>188</v>
      </c>
      <c r="B302" s="14" t="s">
        <v>728</v>
      </c>
      <c r="C302" s="14" t="s">
        <v>229</v>
      </c>
      <c r="F302" s="14">
        <v>20</v>
      </c>
    </row>
    <row r="303" spans="1:6" x14ac:dyDescent="0.25">
      <c r="A303" s="14" t="s">
        <v>729</v>
      </c>
      <c r="B303" s="14" t="s">
        <v>730</v>
      </c>
      <c r="C303" s="14" t="s">
        <v>229</v>
      </c>
      <c r="F303" s="14">
        <v>20</v>
      </c>
    </row>
    <row r="304" spans="1:6" x14ac:dyDescent="0.25">
      <c r="A304" s="14" t="s">
        <v>731</v>
      </c>
      <c r="B304" s="14" t="s">
        <v>732</v>
      </c>
      <c r="C304" s="14" t="s">
        <v>229</v>
      </c>
      <c r="D304" s="14" t="s">
        <v>733</v>
      </c>
      <c r="F304" s="14">
        <v>100</v>
      </c>
    </row>
    <row r="305" spans="1:6" x14ac:dyDescent="0.25">
      <c r="A305" s="14" t="s">
        <v>734</v>
      </c>
      <c r="B305" s="14" t="s">
        <v>735</v>
      </c>
      <c r="C305" s="14" t="s">
        <v>229</v>
      </c>
      <c r="F305" s="14">
        <v>20</v>
      </c>
    </row>
    <row r="306" spans="1:6" x14ac:dyDescent="0.25">
      <c r="A306" s="14" t="s">
        <v>189</v>
      </c>
      <c r="B306" s="14" t="s">
        <v>736</v>
      </c>
      <c r="C306" s="14" t="s">
        <v>229</v>
      </c>
      <c r="F306" s="14">
        <v>20</v>
      </c>
    </row>
    <row r="307" spans="1:6" x14ac:dyDescent="0.25">
      <c r="A307" s="14" t="s">
        <v>737</v>
      </c>
      <c r="B307" s="14" t="s">
        <v>738</v>
      </c>
      <c r="C307" s="14" t="s">
        <v>229</v>
      </c>
      <c r="F307" s="14">
        <v>20</v>
      </c>
    </row>
    <row r="308" spans="1:6" x14ac:dyDescent="0.25">
      <c r="A308" s="14" t="s">
        <v>739</v>
      </c>
      <c r="B308" s="14" t="s">
        <v>740</v>
      </c>
      <c r="C308" s="14" t="s">
        <v>229</v>
      </c>
      <c r="F308" s="14">
        <v>20</v>
      </c>
    </row>
    <row r="309" spans="1:6" x14ac:dyDescent="0.25">
      <c r="A309" s="14" t="s">
        <v>741</v>
      </c>
      <c r="B309" s="14" t="s">
        <v>742</v>
      </c>
      <c r="C309" s="14" t="s">
        <v>229</v>
      </c>
      <c r="F309" s="14">
        <v>50</v>
      </c>
    </row>
    <row r="310" spans="1:6" x14ac:dyDescent="0.25">
      <c r="A310" s="14" t="s">
        <v>743</v>
      </c>
      <c r="B310" s="14" t="s">
        <v>744</v>
      </c>
      <c r="C310" s="14" t="s">
        <v>229</v>
      </c>
      <c r="F310" s="14">
        <v>100</v>
      </c>
    </row>
    <row r="311" spans="1:6" x14ac:dyDescent="0.25">
      <c r="A311" s="14" t="s">
        <v>190</v>
      </c>
      <c r="B311" s="14" t="s">
        <v>745</v>
      </c>
      <c r="C311" s="14" t="s">
        <v>229</v>
      </c>
      <c r="D311" s="14" t="s">
        <v>191</v>
      </c>
      <c r="F311" s="14">
        <v>100</v>
      </c>
    </row>
    <row r="312" spans="1:6" x14ac:dyDescent="0.25">
      <c r="A312" s="14" t="s">
        <v>746</v>
      </c>
      <c r="B312" s="14" t="s">
        <v>747</v>
      </c>
      <c r="C312" s="14" t="s">
        <v>748</v>
      </c>
      <c r="D312" s="14" t="s">
        <v>749</v>
      </c>
      <c r="F312" s="14">
        <v>20</v>
      </c>
    </row>
    <row r="313" spans="1:6" x14ac:dyDescent="0.25">
      <c r="A313" s="14" t="s">
        <v>191</v>
      </c>
      <c r="B313" s="14" t="s">
        <v>750</v>
      </c>
      <c r="C313" s="14" t="s">
        <v>229</v>
      </c>
      <c r="D313" s="14" t="s">
        <v>751</v>
      </c>
      <c r="F313" s="14">
        <v>100</v>
      </c>
    </row>
    <row r="314" spans="1:6" x14ac:dyDescent="0.25">
      <c r="A314" s="14" t="s">
        <v>192</v>
      </c>
      <c r="B314" s="14" t="s">
        <v>752</v>
      </c>
      <c r="C314" s="14" t="s">
        <v>753</v>
      </c>
      <c r="F314" s="14">
        <v>100</v>
      </c>
    </row>
    <row r="315" spans="1:6" x14ac:dyDescent="0.25">
      <c r="A315" s="14" t="s">
        <v>754</v>
      </c>
      <c r="B315" s="14" t="s">
        <v>755</v>
      </c>
      <c r="C315" s="14" t="s">
        <v>756</v>
      </c>
      <c r="D315" s="14" t="s">
        <v>757</v>
      </c>
      <c r="F315" s="14">
        <v>30</v>
      </c>
    </row>
    <row r="316" spans="1:6" x14ac:dyDescent="0.25">
      <c r="A316" s="14" t="s">
        <v>758</v>
      </c>
      <c r="B316" s="14" t="s">
        <v>759</v>
      </c>
      <c r="C316" s="14" t="s">
        <v>229</v>
      </c>
      <c r="F316" s="14">
        <v>100</v>
      </c>
    </row>
    <row r="317" spans="1:6" x14ac:dyDescent="0.25">
      <c r="A317" s="14" t="s">
        <v>193</v>
      </c>
      <c r="B317" s="14" t="s">
        <v>760</v>
      </c>
      <c r="C317" s="14" t="s">
        <v>229</v>
      </c>
      <c r="F317" s="14">
        <v>30</v>
      </c>
    </row>
    <row r="318" spans="1:6" x14ac:dyDescent="0.25">
      <c r="A318" s="14" t="s">
        <v>194</v>
      </c>
      <c r="B318" s="14" t="s">
        <v>761</v>
      </c>
      <c r="C318" s="14" t="s">
        <v>229</v>
      </c>
      <c r="F318" s="14">
        <v>30</v>
      </c>
    </row>
    <row r="319" spans="1:6" x14ac:dyDescent="0.25">
      <c r="A319" s="14" t="s">
        <v>762</v>
      </c>
      <c r="B319" s="14" t="s">
        <v>763</v>
      </c>
      <c r="C319" s="14" t="s">
        <v>229</v>
      </c>
      <c r="D319" s="14" t="s">
        <v>764</v>
      </c>
      <c r="F319" s="14">
        <v>20</v>
      </c>
    </row>
    <row r="320" spans="1:6" x14ac:dyDescent="0.25">
      <c r="A320" s="14" t="s">
        <v>208</v>
      </c>
      <c r="B320" s="14" t="s">
        <v>765</v>
      </c>
      <c r="C320" s="14" t="s">
        <v>766</v>
      </c>
      <c r="F320" s="14">
        <v>20</v>
      </c>
    </row>
    <row r="321" spans="1:6" x14ac:dyDescent="0.25">
      <c r="A321" s="14" t="s">
        <v>767</v>
      </c>
      <c r="B321" s="14" t="s">
        <v>768</v>
      </c>
      <c r="C321" s="14" t="s">
        <v>229</v>
      </c>
      <c r="F321" s="14">
        <v>30</v>
      </c>
    </row>
    <row r="322" spans="1:6" x14ac:dyDescent="0.25">
      <c r="A322" s="14" t="s">
        <v>769</v>
      </c>
      <c r="B322" s="14" t="s">
        <v>770</v>
      </c>
      <c r="C322" s="14" t="s">
        <v>229</v>
      </c>
      <c r="D322" s="14" t="s">
        <v>194</v>
      </c>
      <c r="F322" s="14">
        <v>200</v>
      </c>
    </row>
    <row r="323" spans="1:6" x14ac:dyDescent="0.25">
      <c r="A323" s="14" t="s">
        <v>764</v>
      </c>
      <c r="B323" s="14" t="s">
        <v>771</v>
      </c>
      <c r="C323" s="14" t="s">
        <v>229</v>
      </c>
      <c r="D323" s="14" t="s">
        <v>772</v>
      </c>
      <c r="F323" s="14">
        <v>20</v>
      </c>
    </row>
    <row r="324" spans="1:6" x14ac:dyDescent="0.25">
      <c r="A324" s="14" t="s">
        <v>195</v>
      </c>
      <c r="B324" s="14" t="s">
        <v>773</v>
      </c>
      <c r="C324" s="14" t="s">
        <v>229</v>
      </c>
      <c r="D324" s="14" t="s">
        <v>774</v>
      </c>
      <c r="F324" s="14">
        <v>100</v>
      </c>
    </row>
    <row r="325" spans="1:6" x14ac:dyDescent="0.25">
      <c r="A325" s="14" t="s">
        <v>775</v>
      </c>
      <c r="B325" s="14" t="s">
        <v>776</v>
      </c>
      <c r="C325" s="14" t="s">
        <v>229</v>
      </c>
      <c r="F325" s="14">
        <v>400</v>
      </c>
    </row>
    <row r="326" spans="1:6" x14ac:dyDescent="0.25">
      <c r="A326" s="14" t="s">
        <v>777</v>
      </c>
      <c r="B326" s="14" t="s">
        <v>778</v>
      </c>
      <c r="C326" s="14" t="s">
        <v>779</v>
      </c>
      <c r="D326" s="14" t="s">
        <v>780</v>
      </c>
      <c r="F326" s="14">
        <v>40</v>
      </c>
    </row>
    <row r="327" spans="1:6" x14ac:dyDescent="0.25">
      <c r="A327" s="14" t="s">
        <v>781</v>
      </c>
      <c r="B327" s="14" t="s">
        <v>782</v>
      </c>
      <c r="C327" s="14" t="s">
        <v>229</v>
      </c>
      <c r="F327" s="14">
        <v>100</v>
      </c>
    </row>
    <row r="328" spans="1:6" x14ac:dyDescent="0.25">
      <c r="A328" s="14" t="s">
        <v>783</v>
      </c>
      <c r="B328" s="14" t="s">
        <v>784</v>
      </c>
      <c r="C328" s="14" t="s">
        <v>229</v>
      </c>
      <c r="D328" s="14" t="s">
        <v>785</v>
      </c>
      <c r="F328" s="14">
        <v>20</v>
      </c>
    </row>
    <row r="329" spans="1:6" x14ac:dyDescent="0.25">
      <c r="A329" s="14" t="s">
        <v>786</v>
      </c>
      <c r="B329" s="14" t="s">
        <v>787</v>
      </c>
      <c r="C329" s="14" t="s">
        <v>229</v>
      </c>
      <c r="F329" s="14">
        <v>50</v>
      </c>
    </row>
    <row r="330" spans="1:6" x14ac:dyDescent="0.25">
      <c r="A330" s="14" t="s">
        <v>196</v>
      </c>
      <c r="B330" s="14" t="s">
        <v>788</v>
      </c>
      <c r="C330" s="14" t="s">
        <v>789</v>
      </c>
      <c r="F330" s="14">
        <v>100</v>
      </c>
    </row>
    <row r="331" spans="1:6" x14ac:dyDescent="0.25">
      <c r="A331" s="14" t="s">
        <v>790</v>
      </c>
      <c r="B331" s="14" t="s">
        <v>791</v>
      </c>
      <c r="C331" s="14" t="s">
        <v>229</v>
      </c>
      <c r="D331" s="14" t="s">
        <v>792</v>
      </c>
      <c r="F331" s="14">
        <v>50</v>
      </c>
    </row>
    <row r="332" spans="1:6" x14ac:dyDescent="0.25">
      <c r="A332" s="14" t="s">
        <v>793</v>
      </c>
      <c r="B332" s="14" t="s">
        <v>794</v>
      </c>
      <c r="C332" s="14" t="s">
        <v>229</v>
      </c>
      <c r="F332" s="14">
        <v>100</v>
      </c>
    </row>
    <row r="333" spans="1:6" x14ac:dyDescent="0.25">
      <c r="A333" s="14" t="s">
        <v>795</v>
      </c>
      <c r="B333" s="14" t="s">
        <v>796</v>
      </c>
      <c r="C333" s="14" t="s">
        <v>229</v>
      </c>
      <c r="F333" s="14">
        <v>20</v>
      </c>
    </row>
    <row r="334" spans="1:6" x14ac:dyDescent="0.25">
      <c r="A334" s="14" t="s">
        <v>797</v>
      </c>
      <c r="B334" s="14" t="s">
        <v>798</v>
      </c>
      <c r="C334" s="14" t="s">
        <v>229</v>
      </c>
      <c r="F334" s="14">
        <v>50</v>
      </c>
    </row>
    <row r="335" spans="1:6" x14ac:dyDescent="0.25">
      <c r="A335" s="14" t="s">
        <v>799</v>
      </c>
      <c r="B335" s="14" t="s">
        <v>800</v>
      </c>
      <c r="C335" s="14" t="s">
        <v>801</v>
      </c>
      <c r="F335" s="14">
        <v>40</v>
      </c>
    </row>
    <row r="336" spans="1:6" x14ac:dyDescent="0.25">
      <c r="A336" s="14" t="s">
        <v>802</v>
      </c>
      <c r="B336" s="14" t="s">
        <v>803</v>
      </c>
      <c r="C336" s="14" t="s">
        <v>804</v>
      </c>
      <c r="F336" s="14">
        <v>40</v>
      </c>
    </row>
    <row r="337" spans="1:6" x14ac:dyDescent="0.25">
      <c r="A337" s="14" t="s">
        <v>805</v>
      </c>
      <c r="B337" s="14" t="s">
        <v>806</v>
      </c>
      <c r="C337" s="14" t="s">
        <v>229</v>
      </c>
      <c r="F337" s="14">
        <v>20</v>
      </c>
    </row>
    <row r="338" spans="1:6" x14ac:dyDescent="0.25">
      <c r="A338" s="14" t="s">
        <v>197</v>
      </c>
      <c r="B338" s="14" t="s">
        <v>807</v>
      </c>
      <c r="C338" s="14" t="s">
        <v>229</v>
      </c>
      <c r="F338" s="14">
        <v>40</v>
      </c>
    </row>
    <row r="339" spans="1:6" x14ac:dyDescent="0.25">
      <c r="A339" s="14" t="s">
        <v>198</v>
      </c>
      <c r="B339" s="14" t="s">
        <v>808</v>
      </c>
      <c r="C339" s="14" t="s">
        <v>229</v>
      </c>
      <c r="F339" s="14">
        <v>20</v>
      </c>
    </row>
    <row r="340" spans="1:6" x14ac:dyDescent="0.25">
      <c r="A340" s="14" t="s">
        <v>199</v>
      </c>
      <c r="B340" s="14" t="s">
        <v>809</v>
      </c>
      <c r="C340" s="14" t="s">
        <v>229</v>
      </c>
      <c r="F340" s="14">
        <v>50</v>
      </c>
    </row>
    <row r="341" spans="1:6" x14ac:dyDescent="0.25">
      <c r="A341" s="14" t="s">
        <v>200</v>
      </c>
      <c r="B341" s="14" t="s">
        <v>810</v>
      </c>
      <c r="C341" s="14" t="s">
        <v>229</v>
      </c>
      <c r="F341" s="14">
        <v>30</v>
      </c>
    </row>
    <row r="342" spans="1:6" x14ac:dyDescent="0.25">
      <c r="A342" s="14" t="s">
        <v>201</v>
      </c>
      <c r="B342" s="14" t="s">
        <v>811</v>
      </c>
      <c r="C342" s="14" t="s">
        <v>229</v>
      </c>
      <c r="F342" s="14">
        <v>50</v>
      </c>
    </row>
    <row r="343" spans="1:6" x14ac:dyDescent="0.25">
      <c r="A343" s="14" t="s">
        <v>812</v>
      </c>
      <c r="B343" s="14" t="s">
        <v>813</v>
      </c>
      <c r="C343" s="14" t="s">
        <v>229</v>
      </c>
      <c r="F343" s="14">
        <v>20</v>
      </c>
    </row>
    <row r="344" spans="1:6" x14ac:dyDescent="0.25">
      <c r="A344" s="14" t="s">
        <v>202</v>
      </c>
      <c r="B344" s="14" t="s">
        <v>814</v>
      </c>
      <c r="C344" s="14" t="s">
        <v>229</v>
      </c>
      <c r="F344" s="14">
        <v>100</v>
      </c>
    </row>
    <row r="345" spans="1:6" x14ac:dyDescent="0.25">
      <c r="A345" s="14" t="s">
        <v>203</v>
      </c>
      <c r="B345" s="14" t="s">
        <v>815</v>
      </c>
      <c r="C345" s="14" t="s">
        <v>229</v>
      </c>
      <c r="F345" s="14">
        <v>20</v>
      </c>
    </row>
    <row r="346" spans="1:6" x14ac:dyDescent="0.25">
      <c r="A346" s="14" t="s">
        <v>204</v>
      </c>
      <c r="B346" s="14" t="s">
        <v>816</v>
      </c>
      <c r="C346" s="14" t="s">
        <v>229</v>
      </c>
      <c r="F346" s="14">
        <v>30</v>
      </c>
    </row>
    <row r="347" spans="1:6" x14ac:dyDescent="0.25">
      <c r="A347" s="14" t="s">
        <v>817</v>
      </c>
      <c r="B347" s="14" t="s">
        <v>818</v>
      </c>
      <c r="C347" s="14" t="s">
        <v>229</v>
      </c>
      <c r="F347" s="14">
        <v>100</v>
      </c>
    </row>
    <row r="348" spans="1:6" x14ac:dyDescent="0.25">
      <c r="A348" s="14" t="s">
        <v>205</v>
      </c>
      <c r="B348" s="14" t="s">
        <v>819</v>
      </c>
      <c r="C348" s="14" t="s">
        <v>229</v>
      </c>
      <c r="D348" s="14" t="s">
        <v>817</v>
      </c>
      <c r="F348" s="14">
        <v>50</v>
      </c>
    </row>
    <row r="349" spans="1:6" x14ac:dyDescent="0.25">
      <c r="A349" s="14" t="s">
        <v>820</v>
      </c>
      <c r="B349" s="14" t="s">
        <v>821</v>
      </c>
      <c r="C349" s="14" t="s">
        <v>229</v>
      </c>
      <c r="D349" s="14" t="s">
        <v>822</v>
      </c>
      <c r="F349" s="14">
        <v>100</v>
      </c>
    </row>
    <row r="350" spans="1:6" x14ac:dyDescent="0.25">
      <c r="A350" s="14" t="s">
        <v>823</v>
      </c>
      <c r="B350" s="14" t="s">
        <v>824</v>
      </c>
      <c r="C350" s="14" t="s">
        <v>229</v>
      </c>
      <c r="F350" s="14">
        <v>30</v>
      </c>
    </row>
    <row r="351" spans="1:6" x14ac:dyDescent="0.25">
      <c r="A351" s="14" t="s">
        <v>825</v>
      </c>
      <c r="B351" s="14" t="s">
        <v>826</v>
      </c>
      <c r="C351" s="14" t="s">
        <v>229</v>
      </c>
      <c r="D351" s="14" t="s">
        <v>827</v>
      </c>
      <c r="F351" s="14">
        <v>40</v>
      </c>
    </row>
    <row r="352" spans="1:6" x14ac:dyDescent="0.25">
      <c r="A352" s="14" t="s">
        <v>828</v>
      </c>
      <c r="B352" s="14" t="s">
        <v>829</v>
      </c>
      <c r="C352" s="14" t="s">
        <v>229</v>
      </c>
      <c r="D352" s="14" t="s">
        <v>830</v>
      </c>
      <c r="F352" s="14">
        <v>40</v>
      </c>
    </row>
    <row r="353" spans="1:6" x14ac:dyDescent="0.25">
      <c r="A353" s="14" t="s">
        <v>831</v>
      </c>
      <c r="B353" s="14" t="s">
        <v>832</v>
      </c>
      <c r="C353" s="14" t="s">
        <v>229</v>
      </c>
      <c r="F353" s="14">
        <v>30</v>
      </c>
    </row>
    <row r="354" spans="1:6" x14ac:dyDescent="0.25">
      <c r="A354" s="14" t="s">
        <v>833</v>
      </c>
      <c r="B354" s="14" t="s">
        <v>834</v>
      </c>
      <c r="C354" s="14" t="s">
        <v>229</v>
      </c>
      <c r="F354" s="14">
        <v>100</v>
      </c>
    </row>
    <row r="355" spans="1:6" x14ac:dyDescent="0.25">
      <c r="A355" s="14" t="s">
        <v>835</v>
      </c>
      <c r="B355" s="14" t="s">
        <v>836</v>
      </c>
      <c r="C355" s="14" t="s">
        <v>837</v>
      </c>
      <c r="D355" s="14" t="s">
        <v>838</v>
      </c>
      <c r="F355" s="14">
        <v>100</v>
      </c>
    </row>
    <row r="356" spans="1:6" x14ac:dyDescent="0.25">
      <c r="A356" s="25" t="s">
        <v>223</v>
      </c>
      <c r="B356" s="25" t="s">
        <v>224</v>
      </c>
      <c r="D356" s="25" t="s">
        <v>226</v>
      </c>
      <c r="E356" s="25" t="s">
        <v>225</v>
      </c>
      <c r="F356" s="25" t="s">
        <v>227</v>
      </c>
    </row>
    <row r="357" spans="1:6" x14ac:dyDescent="0.25">
      <c r="A357" s="14" t="s">
        <v>839</v>
      </c>
      <c r="D357" s="14" t="s">
        <v>841</v>
      </c>
      <c r="E357" s="14" t="s">
        <v>840</v>
      </c>
      <c r="F357" s="14">
        <v>30</v>
      </c>
    </row>
    <row r="358" spans="1:6" x14ac:dyDescent="0.25">
      <c r="A358" s="14" t="s">
        <v>842</v>
      </c>
      <c r="D358" s="14" t="s">
        <v>841</v>
      </c>
      <c r="E358" s="14" t="s">
        <v>843</v>
      </c>
      <c r="F358" s="14">
        <v>30</v>
      </c>
    </row>
    <row r="359" spans="1:6" x14ac:dyDescent="0.25">
      <c r="A359" s="14" t="s">
        <v>844</v>
      </c>
      <c r="D359" s="14" t="s">
        <v>846</v>
      </c>
      <c r="E359" s="14" t="s">
        <v>845</v>
      </c>
      <c r="F359" s="14">
        <v>20</v>
      </c>
    </row>
    <row r="360" spans="1:6" x14ac:dyDescent="0.25">
      <c r="A360" s="14" t="s">
        <v>847</v>
      </c>
      <c r="D360" s="14" t="s">
        <v>849</v>
      </c>
      <c r="E360" s="14" t="s">
        <v>848</v>
      </c>
      <c r="F360" s="14">
        <v>40</v>
      </c>
    </row>
    <row r="361" spans="1:6" x14ac:dyDescent="0.25">
      <c r="A361" s="14" t="s">
        <v>850</v>
      </c>
      <c r="D361" s="14" t="s">
        <v>852</v>
      </c>
      <c r="E361" s="14" t="s">
        <v>851</v>
      </c>
      <c r="F361" s="14">
        <v>30</v>
      </c>
    </row>
    <row r="362" spans="1:6" x14ac:dyDescent="0.25">
      <c r="A362" s="14" t="s">
        <v>853</v>
      </c>
      <c r="D362" s="14" t="s">
        <v>331</v>
      </c>
      <c r="E362" s="14" t="s">
        <v>854</v>
      </c>
      <c r="F362" s="14">
        <v>30</v>
      </c>
    </row>
    <row r="363" spans="1:6" x14ac:dyDescent="0.25">
      <c r="A363" s="14" t="s">
        <v>855</v>
      </c>
      <c r="D363" s="14" t="s">
        <v>331</v>
      </c>
      <c r="E363" s="14" t="s">
        <v>856</v>
      </c>
      <c r="F363" s="14">
        <v>20</v>
      </c>
    </row>
    <row r="364" spans="1:6" x14ac:dyDescent="0.25">
      <c r="A364" s="14" t="s">
        <v>857</v>
      </c>
      <c r="D364" s="14" t="s">
        <v>331</v>
      </c>
      <c r="E364" s="14" t="s">
        <v>858</v>
      </c>
      <c r="F364" s="14">
        <v>20</v>
      </c>
    </row>
    <row r="365" spans="1:6" x14ac:dyDescent="0.25">
      <c r="A365" s="14" t="s">
        <v>859</v>
      </c>
      <c r="D365" s="14" t="s">
        <v>150</v>
      </c>
      <c r="E365" s="14" t="s">
        <v>860</v>
      </c>
      <c r="F365" s="14">
        <v>100</v>
      </c>
    </row>
    <row r="366" spans="1:6" x14ac:dyDescent="0.25">
      <c r="A366" s="14" t="s">
        <v>861</v>
      </c>
      <c r="D366" s="14" t="s">
        <v>150</v>
      </c>
      <c r="E366" s="14" t="s">
        <v>862</v>
      </c>
      <c r="F366" s="14">
        <v>20</v>
      </c>
    </row>
    <row r="367" spans="1:6" x14ac:dyDescent="0.25">
      <c r="A367" s="14" t="s">
        <v>863</v>
      </c>
      <c r="D367" s="14" t="s">
        <v>351</v>
      </c>
      <c r="E367" s="14" t="s">
        <v>864</v>
      </c>
      <c r="F367" s="14">
        <v>30</v>
      </c>
    </row>
    <row r="368" spans="1:6" x14ac:dyDescent="0.25">
      <c r="A368" s="14" t="s">
        <v>865</v>
      </c>
      <c r="D368" s="14" t="s">
        <v>351</v>
      </c>
      <c r="E368" s="14" t="s">
        <v>866</v>
      </c>
      <c r="F368" s="14">
        <v>20</v>
      </c>
    </row>
    <row r="369" spans="1:6" x14ac:dyDescent="0.25">
      <c r="A369" s="14" t="s">
        <v>867</v>
      </c>
      <c r="D369" s="14" t="s">
        <v>354</v>
      </c>
      <c r="E369" s="14" t="s">
        <v>868</v>
      </c>
      <c r="F369" s="14">
        <v>20</v>
      </c>
    </row>
    <row r="370" spans="1:6" x14ac:dyDescent="0.25">
      <c r="A370" s="14" t="s">
        <v>869</v>
      </c>
      <c r="D370" s="14" t="s">
        <v>362</v>
      </c>
      <c r="E370" s="14" t="s">
        <v>870</v>
      </c>
      <c r="F370" s="14">
        <v>20</v>
      </c>
    </row>
    <row r="371" spans="1:6" x14ac:dyDescent="0.25">
      <c r="A371" s="14" t="s">
        <v>871</v>
      </c>
      <c r="D371" s="14" t="s">
        <v>362</v>
      </c>
      <c r="E371" s="14" t="s">
        <v>872</v>
      </c>
      <c r="F371" s="14">
        <v>20</v>
      </c>
    </row>
    <row r="372" spans="1:6" x14ac:dyDescent="0.25">
      <c r="A372" s="14" t="s">
        <v>873</v>
      </c>
      <c r="D372" s="14" t="s">
        <v>156</v>
      </c>
      <c r="E372" s="14" t="s">
        <v>874</v>
      </c>
      <c r="F372" s="14">
        <v>40</v>
      </c>
    </row>
    <row r="373" spans="1:6" x14ac:dyDescent="0.25">
      <c r="A373" s="14" t="s">
        <v>875</v>
      </c>
      <c r="D373" s="14" t="s">
        <v>156</v>
      </c>
      <c r="E373" s="14" t="s">
        <v>876</v>
      </c>
      <c r="F373" s="14">
        <v>20</v>
      </c>
    </row>
    <row r="374" spans="1:6" x14ac:dyDescent="0.25">
      <c r="A374" s="14" t="s">
        <v>877</v>
      </c>
      <c r="D374" s="14" t="s">
        <v>879</v>
      </c>
      <c r="E374" s="14" t="s">
        <v>878</v>
      </c>
      <c r="F374" s="14">
        <v>20</v>
      </c>
    </row>
    <row r="375" spans="1:6" x14ac:dyDescent="0.25">
      <c r="A375" s="14" t="s">
        <v>880</v>
      </c>
      <c r="D375" s="14" t="s">
        <v>392</v>
      </c>
      <c r="E375" s="14" t="s">
        <v>881</v>
      </c>
      <c r="F375" s="14">
        <v>20</v>
      </c>
    </row>
    <row r="376" spans="1:6" x14ac:dyDescent="0.25">
      <c r="A376" s="14" t="s">
        <v>882</v>
      </c>
      <c r="D376" s="14" t="s">
        <v>392</v>
      </c>
      <c r="E376" s="14" t="s">
        <v>883</v>
      </c>
      <c r="F376" s="14">
        <v>30</v>
      </c>
    </row>
    <row r="377" spans="1:6" x14ac:dyDescent="0.25">
      <c r="A377" s="14" t="s">
        <v>884</v>
      </c>
      <c r="D377" s="14" t="s">
        <v>392</v>
      </c>
      <c r="E377" s="14" t="s">
        <v>885</v>
      </c>
      <c r="F377" s="14">
        <v>20</v>
      </c>
    </row>
    <row r="378" spans="1:6" x14ac:dyDescent="0.25">
      <c r="A378" s="14" t="s">
        <v>886</v>
      </c>
      <c r="D378" s="14" t="s">
        <v>888</v>
      </c>
      <c r="E378" s="14" t="s">
        <v>887</v>
      </c>
      <c r="F378" s="14">
        <v>20</v>
      </c>
    </row>
    <row r="379" spans="1:6" x14ac:dyDescent="0.25">
      <c r="A379" s="14" t="s">
        <v>889</v>
      </c>
      <c r="D379" s="14" t="s">
        <v>162</v>
      </c>
      <c r="E379" s="14" t="s">
        <v>890</v>
      </c>
      <c r="F379" s="14">
        <v>40</v>
      </c>
    </row>
    <row r="380" spans="1:6" x14ac:dyDescent="0.25">
      <c r="A380" s="14" t="s">
        <v>891</v>
      </c>
      <c r="D380" s="14" t="s">
        <v>162</v>
      </c>
      <c r="E380" s="14" t="s">
        <v>892</v>
      </c>
      <c r="F380" s="14">
        <v>20</v>
      </c>
    </row>
    <row r="381" spans="1:6" x14ac:dyDescent="0.25">
      <c r="A381" s="14" t="s">
        <v>893</v>
      </c>
      <c r="D381" s="14" t="s">
        <v>453</v>
      </c>
      <c r="E381" s="14" t="s">
        <v>894</v>
      </c>
      <c r="F381" s="14">
        <v>30</v>
      </c>
    </row>
    <row r="382" spans="1:6" x14ac:dyDescent="0.25">
      <c r="A382" s="14" t="s">
        <v>895</v>
      </c>
      <c r="D382" s="14" t="s">
        <v>453</v>
      </c>
      <c r="E382" s="14" t="s">
        <v>896</v>
      </c>
      <c r="F382" s="14">
        <v>30</v>
      </c>
    </row>
    <row r="383" spans="1:6" x14ac:dyDescent="0.25">
      <c r="A383" s="14" t="s">
        <v>897</v>
      </c>
      <c r="D383" s="14" t="s">
        <v>453</v>
      </c>
      <c r="E383" s="14" t="s">
        <v>898</v>
      </c>
      <c r="F383" s="14">
        <v>20</v>
      </c>
    </row>
    <row r="384" spans="1:6" x14ac:dyDescent="0.25">
      <c r="A384" s="14" t="s">
        <v>899</v>
      </c>
      <c r="D384" s="14" t="s">
        <v>453</v>
      </c>
      <c r="E384" s="14" t="s">
        <v>900</v>
      </c>
      <c r="F384" s="14">
        <v>30</v>
      </c>
    </row>
    <row r="385" spans="1:6" x14ac:dyDescent="0.25">
      <c r="A385" s="14" t="s">
        <v>901</v>
      </c>
      <c r="D385" s="14" t="s">
        <v>453</v>
      </c>
      <c r="E385" s="14" t="s">
        <v>902</v>
      </c>
      <c r="F385" s="14">
        <v>20</v>
      </c>
    </row>
    <row r="386" spans="1:6" x14ac:dyDescent="0.25">
      <c r="A386" s="14" t="s">
        <v>903</v>
      </c>
      <c r="D386" s="14" t="s">
        <v>502</v>
      </c>
      <c r="E386" s="14" t="s">
        <v>904</v>
      </c>
      <c r="F386" s="14">
        <v>20</v>
      </c>
    </row>
    <row r="387" spans="1:6" x14ac:dyDescent="0.25">
      <c r="A387" s="14" t="s">
        <v>905</v>
      </c>
      <c r="D387" s="14" t="s">
        <v>502</v>
      </c>
      <c r="E387" s="14" t="s">
        <v>906</v>
      </c>
      <c r="F387" s="14">
        <v>30</v>
      </c>
    </row>
    <row r="388" spans="1:6" x14ac:dyDescent="0.25">
      <c r="A388" s="14" t="s">
        <v>907</v>
      </c>
      <c r="D388" s="14" t="s">
        <v>502</v>
      </c>
      <c r="E388" s="14" t="s">
        <v>907</v>
      </c>
      <c r="F388" s="14">
        <v>20</v>
      </c>
    </row>
    <row r="389" spans="1:6" x14ac:dyDescent="0.25">
      <c r="A389" s="14" t="s">
        <v>908</v>
      </c>
      <c r="D389" s="14" t="s">
        <v>502</v>
      </c>
      <c r="E389" s="14" t="s">
        <v>908</v>
      </c>
      <c r="F389" s="14">
        <v>30</v>
      </c>
    </row>
    <row r="390" spans="1:6" x14ac:dyDescent="0.25">
      <c r="A390" s="14" t="s">
        <v>909</v>
      </c>
      <c r="D390" s="14" t="s">
        <v>517</v>
      </c>
      <c r="E390" s="14" t="s">
        <v>910</v>
      </c>
      <c r="F390" s="14">
        <v>20</v>
      </c>
    </row>
    <row r="391" spans="1:6" x14ac:dyDescent="0.25">
      <c r="A391" s="14" t="s">
        <v>911</v>
      </c>
      <c r="D391" s="14" t="s">
        <v>517</v>
      </c>
      <c r="E391" s="14" t="s">
        <v>912</v>
      </c>
      <c r="F391" s="14">
        <v>20</v>
      </c>
    </row>
    <row r="392" spans="1:6" x14ac:dyDescent="0.25">
      <c r="A392" s="14" t="s">
        <v>913</v>
      </c>
      <c r="D392" s="14" t="s">
        <v>517</v>
      </c>
      <c r="E392" s="14" t="s">
        <v>914</v>
      </c>
      <c r="F392" s="14">
        <v>20</v>
      </c>
    </row>
    <row r="393" spans="1:6" x14ac:dyDescent="0.25">
      <c r="A393" s="14" t="s">
        <v>915</v>
      </c>
      <c r="D393" s="14" t="s">
        <v>517</v>
      </c>
      <c r="E393" s="14" t="s">
        <v>916</v>
      </c>
      <c r="F393" s="14">
        <v>20</v>
      </c>
    </row>
    <row r="394" spans="1:6" x14ac:dyDescent="0.25">
      <c r="A394" s="14" t="s">
        <v>917</v>
      </c>
      <c r="D394" s="14" t="s">
        <v>517</v>
      </c>
      <c r="E394" s="14" t="s">
        <v>918</v>
      </c>
      <c r="F394" s="14">
        <v>20</v>
      </c>
    </row>
    <row r="395" spans="1:6" x14ac:dyDescent="0.25">
      <c r="A395" s="14" t="s">
        <v>919</v>
      </c>
      <c r="D395" s="14" t="s">
        <v>921</v>
      </c>
      <c r="E395" s="14" t="s">
        <v>920</v>
      </c>
      <c r="F395" s="14">
        <v>30</v>
      </c>
    </row>
    <row r="396" spans="1:6" x14ac:dyDescent="0.25">
      <c r="A396" s="14" t="s">
        <v>922</v>
      </c>
      <c r="D396" s="14" t="s">
        <v>921</v>
      </c>
      <c r="E396" s="14" t="s">
        <v>923</v>
      </c>
      <c r="F396" s="14">
        <v>20</v>
      </c>
    </row>
    <row r="397" spans="1:6" x14ac:dyDescent="0.25">
      <c r="A397" s="14" t="s">
        <v>924</v>
      </c>
      <c r="D397" s="14" t="s">
        <v>921</v>
      </c>
      <c r="E397" s="14" t="s">
        <v>925</v>
      </c>
      <c r="F397" s="14">
        <v>20</v>
      </c>
    </row>
    <row r="398" spans="1:6" x14ac:dyDescent="0.25">
      <c r="A398" s="14" t="s">
        <v>926</v>
      </c>
      <c r="D398" s="14" t="s">
        <v>928</v>
      </c>
      <c r="E398" s="14" t="s">
        <v>927</v>
      </c>
      <c r="F398" s="14">
        <v>100</v>
      </c>
    </row>
    <row r="399" spans="1:6" x14ac:dyDescent="0.25">
      <c r="A399" s="14" t="s">
        <v>929</v>
      </c>
      <c r="D399" s="14" t="s">
        <v>594</v>
      </c>
      <c r="E399" s="14" t="s">
        <v>930</v>
      </c>
      <c r="F399" s="14">
        <v>30</v>
      </c>
    </row>
    <row r="400" spans="1:6" x14ac:dyDescent="0.25">
      <c r="A400" s="14" t="s">
        <v>931</v>
      </c>
      <c r="D400" s="14" t="s">
        <v>187</v>
      </c>
      <c r="E400" s="14" t="s">
        <v>932</v>
      </c>
      <c r="F400" s="14">
        <v>30</v>
      </c>
    </row>
    <row r="401" spans="1:6" x14ac:dyDescent="0.25">
      <c r="A401" s="14" t="s">
        <v>933</v>
      </c>
      <c r="D401" s="14" t="s">
        <v>187</v>
      </c>
      <c r="E401" s="14" t="s">
        <v>934</v>
      </c>
      <c r="F401" s="14">
        <v>30</v>
      </c>
    </row>
    <row r="402" spans="1:6" x14ac:dyDescent="0.25">
      <c r="A402" s="14" t="s">
        <v>935</v>
      </c>
      <c r="D402" s="14" t="s">
        <v>187</v>
      </c>
      <c r="E402" s="14" t="s">
        <v>936</v>
      </c>
      <c r="F402" s="14">
        <v>20</v>
      </c>
    </row>
    <row r="403" spans="1:6" x14ac:dyDescent="0.25">
      <c r="A403" s="14" t="s">
        <v>937</v>
      </c>
      <c r="D403" s="14" t="s">
        <v>187</v>
      </c>
      <c r="E403" s="14" t="s">
        <v>938</v>
      </c>
      <c r="F403" s="14">
        <v>30</v>
      </c>
    </row>
    <row r="404" spans="1:6" x14ac:dyDescent="0.25">
      <c r="A404" s="14" t="s">
        <v>939</v>
      </c>
      <c r="D404" s="14" t="s">
        <v>187</v>
      </c>
      <c r="E404" s="14" t="s">
        <v>940</v>
      </c>
      <c r="F404" s="14">
        <v>20</v>
      </c>
    </row>
    <row r="405" spans="1:6" x14ac:dyDescent="0.25">
      <c r="A405" s="14" t="s">
        <v>941</v>
      </c>
      <c r="D405" s="14" t="s">
        <v>723</v>
      </c>
      <c r="E405" s="14" t="s">
        <v>942</v>
      </c>
      <c r="F405" s="14">
        <v>20</v>
      </c>
    </row>
    <row r="406" spans="1:6" x14ac:dyDescent="0.25">
      <c r="A406" s="14" t="s">
        <v>943</v>
      </c>
      <c r="D406" s="14" t="s">
        <v>723</v>
      </c>
      <c r="E406" s="14" t="s">
        <v>944</v>
      </c>
      <c r="F406" s="14">
        <v>40</v>
      </c>
    </row>
    <row r="407" spans="1:6" x14ac:dyDescent="0.25">
      <c r="A407" s="14" t="s">
        <v>945</v>
      </c>
      <c r="D407" s="14" t="s">
        <v>723</v>
      </c>
      <c r="E407" s="14" t="s">
        <v>946</v>
      </c>
      <c r="F407" s="14">
        <v>200</v>
      </c>
    </row>
    <row r="408" spans="1:6" x14ac:dyDescent="0.25">
      <c r="A408" s="14" t="s">
        <v>947</v>
      </c>
      <c r="D408" s="14" t="s">
        <v>723</v>
      </c>
      <c r="E408" s="14" t="s">
        <v>948</v>
      </c>
      <c r="F408" s="14">
        <v>20</v>
      </c>
    </row>
    <row r="409" spans="1:6" x14ac:dyDescent="0.25">
      <c r="A409" s="14" t="s">
        <v>949</v>
      </c>
      <c r="D409" s="14" t="s">
        <v>723</v>
      </c>
      <c r="E409" s="14" t="s">
        <v>948</v>
      </c>
      <c r="F409" s="14">
        <v>20</v>
      </c>
    </row>
    <row r="410" spans="1:6" x14ac:dyDescent="0.25">
      <c r="A410" s="14" t="s">
        <v>950</v>
      </c>
      <c r="D410" s="14" t="s">
        <v>888</v>
      </c>
      <c r="E410" s="14" t="s">
        <v>951</v>
      </c>
      <c r="F410" s="14">
        <v>20</v>
      </c>
    </row>
    <row r="411" spans="1:6" x14ac:dyDescent="0.25">
      <c r="A411" s="14" t="s">
        <v>952</v>
      </c>
      <c r="D411" s="14" t="s">
        <v>888</v>
      </c>
      <c r="E411" s="14" t="s">
        <v>953</v>
      </c>
      <c r="F411" s="14">
        <v>20</v>
      </c>
    </row>
    <row r="412" spans="1:6" x14ac:dyDescent="0.25">
      <c r="A412" s="14" t="s">
        <v>954</v>
      </c>
      <c r="D412" s="14" t="s">
        <v>956</v>
      </c>
      <c r="E412" s="14" t="s">
        <v>955</v>
      </c>
      <c r="F412" s="14">
        <v>20</v>
      </c>
    </row>
    <row r="413" spans="1:6" x14ac:dyDescent="0.25">
      <c r="A413" s="14" t="s">
        <v>957</v>
      </c>
      <c r="D413" s="14" t="s">
        <v>956</v>
      </c>
      <c r="E413" s="14" t="s">
        <v>958</v>
      </c>
      <c r="F413" s="14">
        <v>20</v>
      </c>
    </row>
    <row r="414" spans="1:6" x14ac:dyDescent="0.25">
      <c r="A414" s="14" t="s">
        <v>959</v>
      </c>
      <c r="D414" s="14" t="s">
        <v>956</v>
      </c>
      <c r="E414" s="14" t="s">
        <v>960</v>
      </c>
      <c r="F414" s="14">
        <v>30</v>
      </c>
    </row>
    <row r="415" spans="1:6" x14ac:dyDescent="0.25">
      <c r="A415" s="14" t="s">
        <v>961</v>
      </c>
      <c r="D415" s="14" t="s">
        <v>963</v>
      </c>
      <c r="E415" s="14" t="s">
        <v>962</v>
      </c>
      <c r="F415" s="14">
        <v>30</v>
      </c>
    </row>
    <row r="416" spans="1:6" x14ac:dyDescent="0.25">
      <c r="A416" s="14" t="s">
        <v>964</v>
      </c>
      <c r="D416" s="14" t="s">
        <v>956</v>
      </c>
      <c r="E416" s="14" t="s">
        <v>965</v>
      </c>
      <c r="F416" s="14">
        <v>20</v>
      </c>
    </row>
    <row r="417" spans="1:6" x14ac:dyDescent="0.25">
      <c r="A417" s="14" t="s">
        <v>966</v>
      </c>
      <c r="D417" s="14" t="s">
        <v>190</v>
      </c>
      <c r="E417" s="14" t="s">
        <v>967</v>
      </c>
      <c r="F417" s="14">
        <v>20</v>
      </c>
    </row>
    <row r="418" spans="1:6" x14ac:dyDescent="0.25">
      <c r="A418" s="14" t="s">
        <v>968</v>
      </c>
      <c r="D418" s="14" t="s">
        <v>190</v>
      </c>
      <c r="E418" s="14" t="s">
        <v>969</v>
      </c>
      <c r="F418" s="14">
        <v>20</v>
      </c>
    </row>
    <row r="419" spans="1:6" x14ac:dyDescent="0.25">
      <c r="A419" s="14" t="s">
        <v>970</v>
      </c>
      <c r="D419" s="14" t="s">
        <v>190</v>
      </c>
      <c r="E419" s="14" t="s">
        <v>971</v>
      </c>
      <c r="F419" s="14">
        <v>30</v>
      </c>
    </row>
    <row r="420" spans="1:6" x14ac:dyDescent="0.25">
      <c r="A420" s="14" t="s">
        <v>972</v>
      </c>
      <c r="D420" s="14" t="s">
        <v>190</v>
      </c>
      <c r="E420" s="14" t="s">
        <v>973</v>
      </c>
      <c r="F420" s="14">
        <v>20</v>
      </c>
    </row>
    <row r="421" spans="1:6" x14ac:dyDescent="0.25">
      <c r="A421" s="14" t="s">
        <v>974</v>
      </c>
      <c r="D421" s="14" t="s">
        <v>190</v>
      </c>
      <c r="E421" s="14" t="s">
        <v>975</v>
      </c>
      <c r="F421" s="14">
        <v>20</v>
      </c>
    </row>
    <row r="422" spans="1:6" x14ac:dyDescent="0.25">
      <c r="A422" s="14" t="s">
        <v>976</v>
      </c>
      <c r="D422" s="14" t="s">
        <v>190</v>
      </c>
      <c r="E422" s="14" t="s">
        <v>977</v>
      </c>
      <c r="F422" s="14">
        <v>200</v>
      </c>
    </row>
    <row r="423" spans="1:6" x14ac:dyDescent="0.25">
      <c r="A423" s="14" t="s">
        <v>978</v>
      </c>
      <c r="D423" s="14" t="s">
        <v>193</v>
      </c>
      <c r="E423" s="14" t="s">
        <v>979</v>
      </c>
      <c r="F423" s="14">
        <v>20</v>
      </c>
    </row>
    <row r="424" spans="1:6" x14ac:dyDescent="0.25">
      <c r="A424" s="14" t="s">
        <v>980</v>
      </c>
      <c r="D424" s="14" t="s">
        <v>193</v>
      </c>
      <c r="E424" s="14" t="s">
        <v>981</v>
      </c>
      <c r="F424" s="14">
        <v>40</v>
      </c>
    </row>
    <row r="425" spans="1:6" x14ac:dyDescent="0.25">
      <c r="A425" s="14" t="s">
        <v>982</v>
      </c>
      <c r="D425" s="14" t="s">
        <v>783</v>
      </c>
      <c r="E425" s="14" t="s">
        <v>983</v>
      </c>
      <c r="F425" s="14">
        <v>30</v>
      </c>
    </row>
    <row r="426" spans="1:6" x14ac:dyDescent="0.25">
      <c r="A426" s="14" t="s">
        <v>984</v>
      </c>
      <c r="D426" s="14" t="s">
        <v>783</v>
      </c>
      <c r="E426" s="14" t="s">
        <v>985</v>
      </c>
      <c r="F426" s="14">
        <v>20</v>
      </c>
    </row>
    <row r="427" spans="1:6" x14ac:dyDescent="0.25">
      <c r="A427" s="14" t="s">
        <v>986</v>
      </c>
      <c r="D427" s="14" t="s">
        <v>786</v>
      </c>
      <c r="E427" s="14" t="s">
        <v>987</v>
      </c>
      <c r="F427" s="14">
        <v>20</v>
      </c>
    </row>
    <row r="428" spans="1:6" x14ac:dyDescent="0.25">
      <c r="A428" s="14" t="s">
        <v>988</v>
      </c>
      <c r="D428" s="14" t="s">
        <v>990</v>
      </c>
      <c r="E428" s="14" t="s">
        <v>989</v>
      </c>
      <c r="F428" s="14">
        <v>20</v>
      </c>
    </row>
    <row r="429" spans="1:6" x14ac:dyDescent="0.25">
      <c r="A429" s="14" t="s">
        <v>991</v>
      </c>
      <c r="D429" s="14" t="s">
        <v>823</v>
      </c>
      <c r="E429" s="14" t="s">
        <v>992</v>
      </c>
      <c r="F429" s="14">
        <v>20</v>
      </c>
    </row>
    <row r="430" spans="1:6" x14ac:dyDescent="0.25">
      <c r="A430" s="14" t="s">
        <v>993</v>
      </c>
      <c r="D430" s="14" t="s">
        <v>823</v>
      </c>
      <c r="E430" s="14" t="s">
        <v>994</v>
      </c>
      <c r="F430" s="14">
        <v>30</v>
      </c>
    </row>
    <row r="431" spans="1:6" x14ac:dyDescent="0.25">
      <c r="A431" s="14" t="s">
        <v>995</v>
      </c>
      <c r="D431" s="14" t="s">
        <v>823</v>
      </c>
      <c r="E431" s="14" t="s">
        <v>996</v>
      </c>
      <c r="F431" s="14">
        <v>20</v>
      </c>
    </row>
    <row r="432" spans="1:6" x14ac:dyDescent="0.25">
      <c r="A432" s="14" t="s">
        <v>997</v>
      </c>
      <c r="D432" s="14" t="s">
        <v>823</v>
      </c>
      <c r="E432" s="14" t="s">
        <v>998</v>
      </c>
      <c r="F432" s="14">
        <v>20</v>
      </c>
    </row>
    <row r="433" spans="1:6" x14ac:dyDescent="0.25">
      <c r="A433" s="14" t="s">
        <v>999</v>
      </c>
      <c r="D433" s="14" t="s">
        <v>823</v>
      </c>
      <c r="E433" s="14" t="s">
        <v>1000</v>
      </c>
      <c r="F433" s="14">
        <v>30</v>
      </c>
    </row>
    <row r="434" spans="1:6" x14ac:dyDescent="0.25">
      <c r="A434" s="14" t="s">
        <v>1001</v>
      </c>
      <c r="D434" s="14" t="s">
        <v>833</v>
      </c>
      <c r="E434" s="14" t="s">
        <v>1002</v>
      </c>
      <c r="F434" s="14">
        <v>20</v>
      </c>
    </row>
    <row r="435" spans="1:6" x14ac:dyDescent="0.25">
      <c r="A435" s="14" t="s">
        <v>1003</v>
      </c>
      <c r="D435" s="14" t="s">
        <v>833</v>
      </c>
      <c r="E435" s="14" t="s">
        <v>1004</v>
      </c>
      <c r="F435" s="14">
        <v>20</v>
      </c>
    </row>
    <row r="436" spans="1:6" x14ac:dyDescent="0.25">
      <c r="A436" s="14" t="s">
        <v>1005</v>
      </c>
      <c r="D436" s="14" t="s">
        <v>833</v>
      </c>
      <c r="E436" s="14" t="s">
        <v>1006</v>
      </c>
      <c r="F436" s="14">
        <v>200</v>
      </c>
    </row>
    <row r="437" spans="1:6" x14ac:dyDescent="0.25">
      <c r="A437" s="14" t="s">
        <v>1007</v>
      </c>
      <c r="D437" s="14" t="s">
        <v>833</v>
      </c>
      <c r="E437" s="14" t="s">
        <v>1008</v>
      </c>
      <c r="F437" s="14">
        <v>20</v>
      </c>
    </row>
    <row r="438" spans="1:6" x14ac:dyDescent="0.25">
      <c r="A438" s="14" t="s">
        <v>1009</v>
      </c>
      <c r="D438" s="14" t="s">
        <v>833</v>
      </c>
      <c r="E438" s="14" t="s">
        <v>1010</v>
      </c>
      <c r="F438" s="14">
        <v>100</v>
      </c>
    </row>
    <row r="439" spans="1:6" x14ac:dyDescent="0.25">
      <c r="A439" s="14" t="s">
        <v>1011</v>
      </c>
      <c r="D439" s="14" t="s">
        <v>1013</v>
      </c>
      <c r="E439" s="14" t="s">
        <v>1012</v>
      </c>
      <c r="F439" s="14">
        <v>100</v>
      </c>
    </row>
    <row r="440" spans="1:6" x14ac:dyDescent="0.25">
      <c r="A440" s="14" t="s">
        <v>1014</v>
      </c>
      <c r="D440" s="14" t="s">
        <v>1013</v>
      </c>
      <c r="E440" s="14" t="s">
        <v>1015</v>
      </c>
      <c r="F440" s="14">
        <v>40</v>
      </c>
    </row>
    <row r="441" spans="1:6" x14ac:dyDescent="0.25">
      <c r="A441" s="14" t="s">
        <v>1016</v>
      </c>
      <c r="D441" s="14" t="s">
        <v>1013</v>
      </c>
      <c r="E441" s="14" t="s">
        <v>1017</v>
      </c>
      <c r="F441" s="14">
        <v>30</v>
      </c>
    </row>
    <row r="442" spans="1:6" x14ac:dyDescent="0.25">
      <c r="A442" s="14" t="s">
        <v>1018</v>
      </c>
      <c r="D442" s="14" t="s">
        <v>1013</v>
      </c>
      <c r="E442" s="14" t="s">
        <v>1019</v>
      </c>
      <c r="F442" s="14">
        <v>20</v>
      </c>
    </row>
    <row r="443" spans="1:6" x14ac:dyDescent="0.25">
      <c r="A443" s="14" t="s">
        <v>1020</v>
      </c>
      <c r="D443" s="14" t="s">
        <v>1013</v>
      </c>
      <c r="E443" s="14" t="s">
        <v>1021</v>
      </c>
      <c r="F443" s="14">
        <v>20</v>
      </c>
    </row>
    <row r="444" spans="1:6" x14ac:dyDescent="0.25">
      <c r="A444" s="25" t="s">
        <v>1022</v>
      </c>
      <c r="B444" s="25"/>
      <c r="D444" s="25" t="s">
        <v>1023</v>
      </c>
      <c r="E444" s="25" t="s">
        <v>1024</v>
      </c>
      <c r="F444" s="25" t="s">
        <v>227</v>
      </c>
    </row>
    <row r="445" spans="1:6" x14ac:dyDescent="0.25">
      <c r="A445" s="14" t="s">
        <v>1025</v>
      </c>
      <c r="D445" s="38" t="s">
        <v>1135</v>
      </c>
      <c r="E445" s="14" t="s">
        <v>229</v>
      </c>
      <c r="F445" s="14">
        <v>100</v>
      </c>
    </row>
    <row r="446" spans="1:6" x14ac:dyDescent="0.25">
      <c r="A446" s="14" t="s">
        <v>1027</v>
      </c>
      <c r="D446" s="14" t="s">
        <v>1026</v>
      </c>
      <c r="E446" s="14" t="s">
        <v>229</v>
      </c>
      <c r="F446" s="14">
        <v>50</v>
      </c>
    </row>
    <row r="447" spans="1:6" x14ac:dyDescent="0.25">
      <c r="A447" s="14" t="s">
        <v>1028</v>
      </c>
      <c r="D447" s="14" t="s">
        <v>1026</v>
      </c>
      <c r="E447" s="14" t="s">
        <v>229</v>
      </c>
      <c r="F447" s="14">
        <v>30</v>
      </c>
    </row>
    <row r="448" spans="1:6" x14ac:dyDescent="0.25">
      <c r="A448" s="14" t="s">
        <v>1029</v>
      </c>
      <c r="D448" s="14" t="s">
        <v>1026</v>
      </c>
      <c r="E448" s="14" t="s">
        <v>229</v>
      </c>
      <c r="F448" s="14">
        <v>20</v>
      </c>
    </row>
    <row r="449" spans="1:6" x14ac:dyDescent="0.25">
      <c r="A449" s="14" t="s">
        <v>1030</v>
      </c>
      <c r="D449" s="14" t="s">
        <v>1026</v>
      </c>
      <c r="E449" s="14" t="s">
        <v>229</v>
      </c>
      <c r="F449" s="14">
        <v>200</v>
      </c>
    </row>
    <row r="450" spans="1:6" x14ac:dyDescent="0.25">
      <c r="A450" s="14" t="s">
        <v>1031</v>
      </c>
      <c r="D450" s="14" t="s">
        <v>1026</v>
      </c>
      <c r="E450" s="14" t="s">
        <v>229</v>
      </c>
      <c r="F450" s="14">
        <v>20</v>
      </c>
    </row>
    <row r="451" spans="1:6" x14ac:dyDescent="0.25">
      <c r="A451" s="14" t="s">
        <v>1032</v>
      </c>
      <c r="D451" s="14" t="s">
        <v>1026</v>
      </c>
      <c r="E451" s="14" t="s">
        <v>229</v>
      </c>
      <c r="F451" s="14">
        <v>30</v>
      </c>
    </row>
    <row r="452" spans="1:6" x14ac:dyDescent="0.25">
      <c r="A452" s="14" t="s">
        <v>1033</v>
      </c>
      <c r="D452" s="14" t="s">
        <v>1026</v>
      </c>
      <c r="E452" s="14" t="s">
        <v>229</v>
      </c>
      <c r="F452" s="14">
        <v>40</v>
      </c>
    </row>
    <row r="453" spans="1:6" x14ac:dyDescent="0.25">
      <c r="A453" s="14" t="s">
        <v>1034</v>
      </c>
      <c r="D453" s="14" t="s">
        <v>1035</v>
      </c>
      <c r="E453" s="14" t="s">
        <v>229</v>
      </c>
      <c r="F453" s="14">
        <v>40</v>
      </c>
    </row>
    <row r="454" spans="1:6" x14ac:dyDescent="0.25">
      <c r="A454" s="14" t="s">
        <v>1036</v>
      </c>
      <c r="D454" s="14" t="s">
        <v>1037</v>
      </c>
      <c r="E454" s="14" t="s">
        <v>229</v>
      </c>
      <c r="F454" s="14">
        <v>20</v>
      </c>
    </row>
    <row r="455" spans="1:6" x14ac:dyDescent="0.25">
      <c r="A455" s="14" t="s">
        <v>1038</v>
      </c>
      <c r="D455" s="14" t="s">
        <v>1037</v>
      </c>
      <c r="E455" s="14" t="s">
        <v>229</v>
      </c>
      <c r="F455" s="14">
        <v>100</v>
      </c>
    </row>
    <row r="456" spans="1:6" x14ac:dyDescent="0.25">
      <c r="A456" s="14" t="s">
        <v>1039</v>
      </c>
      <c r="D456" s="14" t="s">
        <v>1037</v>
      </c>
      <c r="E456" s="14" t="s">
        <v>1040</v>
      </c>
      <c r="F456" s="14">
        <v>50</v>
      </c>
    </row>
    <row r="457" spans="1:6" x14ac:dyDescent="0.25">
      <c r="A457" s="14" t="s">
        <v>1041</v>
      </c>
      <c r="D457" s="14" t="s">
        <v>1037</v>
      </c>
      <c r="E457" s="14" t="s">
        <v>1042</v>
      </c>
      <c r="F457" s="14">
        <v>40</v>
      </c>
    </row>
    <row r="458" spans="1:6" x14ac:dyDescent="0.25">
      <c r="A458" s="14" t="s">
        <v>1043</v>
      </c>
      <c r="D458" s="14" t="s">
        <v>1037</v>
      </c>
      <c r="E458" s="14" t="s">
        <v>1044</v>
      </c>
      <c r="F458" s="14">
        <v>30</v>
      </c>
    </row>
    <row r="459" spans="1:6" x14ac:dyDescent="0.25">
      <c r="A459" s="14" t="s">
        <v>1045</v>
      </c>
      <c r="D459" s="14" t="s">
        <v>1037</v>
      </c>
      <c r="E459" s="14" t="s">
        <v>1046</v>
      </c>
      <c r="F459" s="14">
        <v>20</v>
      </c>
    </row>
    <row r="460" spans="1:6" x14ac:dyDescent="0.25">
      <c r="A460" s="14" t="s">
        <v>1047</v>
      </c>
      <c r="D460" s="14" t="s">
        <v>1037</v>
      </c>
      <c r="E460" s="14" t="s">
        <v>1048</v>
      </c>
      <c r="F460" s="14">
        <v>30</v>
      </c>
    </row>
    <row r="461" spans="1:6" x14ac:dyDescent="0.25">
      <c r="A461" s="14" t="s">
        <v>1049</v>
      </c>
      <c r="D461" s="14" t="s">
        <v>1037</v>
      </c>
      <c r="E461" s="14" t="s">
        <v>1050</v>
      </c>
      <c r="F461" s="14">
        <v>40</v>
      </c>
    </row>
    <row r="462" spans="1:6" x14ac:dyDescent="0.25">
      <c r="A462" s="14" t="s">
        <v>1051</v>
      </c>
      <c r="D462" s="14" t="s">
        <v>1037</v>
      </c>
      <c r="E462" s="14" t="s">
        <v>1052</v>
      </c>
      <c r="F462" s="14">
        <v>30</v>
      </c>
    </row>
    <row r="463" spans="1:6" x14ac:dyDescent="0.25">
      <c r="A463" s="14" t="s">
        <v>1053</v>
      </c>
      <c r="D463" s="14" t="s">
        <v>1037</v>
      </c>
      <c r="E463" s="14" t="s">
        <v>1054</v>
      </c>
      <c r="F463" s="14">
        <v>50</v>
      </c>
    </row>
    <row r="464" spans="1:6" x14ac:dyDescent="0.25">
      <c r="A464" s="14" t="s">
        <v>1055</v>
      </c>
      <c r="D464" s="14" t="s">
        <v>1037</v>
      </c>
      <c r="E464" s="14" t="s">
        <v>229</v>
      </c>
      <c r="F464" s="14">
        <v>50</v>
      </c>
    </row>
    <row r="465" spans="1:6" x14ac:dyDescent="0.25">
      <c r="A465" s="14" t="s">
        <v>1056</v>
      </c>
      <c r="D465" s="14" t="s">
        <v>1037</v>
      </c>
      <c r="E465" s="14" t="s">
        <v>229</v>
      </c>
      <c r="F465" s="14">
        <v>20</v>
      </c>
    </row>
    <row r="466" spans="1:6" x14ac:dyDescent="0.25">
      <c r="A466" s="14" t="s">
        <v>1057</v>
      </c>
      <c r="D466" s="14" t="s">
        <v>1037</v>
      </c>
      <c r="E466" s="14" t="s">
        <v>229</v>
      </c>
      <c r="F466" s="14">
        <v>200</v>
      </c>
    </row>
    <row r="467" spans="1:6" x14ac:dyDescent="0.25">
      <c r="A467" s="14" t="s">
        <v>1058</v>
      </c>
      <c r="D467" s="14" t="s">
        <v>1037</v>
      </c>
      <c r="E467" s="14" t="s">
        <v>229</v>
      </c>
      <c r="F467" s="14">
        <v>100</v>
      </c>
    </row>
    <row r="468" spans="1:6" x14ac:dyDescent="0.25">
      <c r="A468" s="14" t="s">
        <v>1059</v>
      </c>
      <c r="D468" s="14" t="s">
        <v>1037</v>
      </c>
      <c r="E468" s="14" t="s">
        <v>229</v>
      </c>
      <c r="F468" s="14">
        <v>50</v>
      </c>
    </row>
    <row r="469" spans="1:6" x14ac:dyDescent="0.25">
      <c r="A469" s="14" t="s">
        <v>1060</v>
      </c>
      <c r="D469" s="14" t="s">
        <v>1037</v>
      </c>
      <c r="E469" s="14" t="s">
        <v>229</v>
      </c>
      <c r="F469" s="14">
        <v>30</v>
      </c>
    </row>
    <row r="470" spans="1:6" x14ac:dyDescent="0.25">
      <c r="A470" s="14" t="s">
        <v>1061</v>
      </c>
      <c r="D470" s="14" t="s">
        <v>1037</v>
      </c>
      <c r="E470" s="14" t="s">
        <v>229</v>
      </c>
      <c r="F470" s="14">
        <v>40</v>
      </c>
    </row>
    <row r="471" spans="1:6" x14ac:dyDescent="0.25">
      <c r="A471" s="14" t="s">
        <v>1062</v>
      </c>
      <c r="D471" s="14" t="s">
        <v>1037</v>
      </c>
      <c r="E471" s="14" t="s">
        <v>229</v>
      </c>
      <c r="F471" s="14">
        <v>50</v>
      </c>
    </row>
    <row r="472" spans="1:6" x14ac:dyDescent="0.25">
      <c r="A472" s="14" t="s">
        <v>1063</v>
      </c>
      <c r="D472" s="14" t="s">
        <v>1037</v>
      </c>
      <c r="E472" s="14" t="s">
        <v>229</v>
      </c>
      <c r="F472" s="14">
        <v>30</v>
      </c>
    </row>
    <row r="473" spans="1:6" x14ac:dyDescent="0.25">
      <c r="A473" s="14" t="s">
        <v>1064</v>
      </c>
      <c r="D473" s="14" t="s">
        <v>1037</v>
      </c>
      <c r="E473" s="14" t="s">
        <v>1065</v>
      </c>
      <c r="F473" s="14">
        <v>30</v>
      </c>
    </row>
    <row r="474" spans="1:6" x14ac:dyDescent="0.25">
      <c r="A474" s="14" t="s">
        <v>1066</v>
      </c>
      <c r="D474" s="14" t="s">
        <v>1037</v>
      </c>
      <c r="E474" s="14" t="s">
        <v>229</v>
      </c>
      <c r="F474" s="14">
        <v>50</v>
      </c>
    </row>
    <row r="475" spans="1:6" x14ac:dyDescent="0.25">
      <c r="A475" s="14" t="s">
        <v>1067</v>
      </c>
      <c r="D475" s="14" t="s">
        <v>1037</v>
      </c>
      <c r="E475" s="14" t="s">
        <v>1068</v>
      </c>
      <c r="F475" s="14">
        <v>20</v>
      </c>
    </row>
    <row r="476" spans="1:6" x14ac:dyDescent="0.25">
      <c r="A476" s="14" t="s">
        <v>1069</v>
      </c>
      <c r="D476" s="14" t="s">
        <v>1070</v>
      </c>
      <c r="E476" s="14" t="s">
        <v>229</v>
      </c>
      <c r="F476" s="14">
        <v>30</v>
      </c>
    </row>
    <row r="477" spans="1:6" x14ac:dyDescent="0.25">
      <c r="A477" s="14" t="s">
        <v>1071</v>
      </c>
      <c r="D477" s="14" t="s">
        <v>1070</v>
      </c>
      <c r="E477" s="14" t="s">
        <v>1072</v>
      </c>
      <c r="F477" s="14">
        <v>50</v>
      </c>
    </row>
    <row r="478" spans="1:6" x14ac:dyDescent="0.25">
      <c r="A478" s="14" t="s">
        <v>1073</v>
      </c>
      <c r="D478" s="14" t="s">
        <v>1070</v>
      </c>
      <c r="E478" s="14" t="s">
        <v>1074</v>
      </c>
      <c r="F478" s="14">
        <v>200</v>
      </c>
    </row>
    <row r="479" spans="1:6" x14ac:dyDescent="0.25">
      <c r="A479" s="14" t="s">
        <v>1075</v>
      </c>
      <c r="D479" s="14" t="s">
        <v>1070</v>
      </c>
      <c r="E479" s="14" t="s">
        <v>1076</v>
      </c>
      <c r="F479" s="14">
        <v>30</v>
      </c>
    </row>
    <row r="480" spans="1:6" x14ac:dyDescent="0.25">
      <c r="A480" s="14" t="s">
        <v>1077</v>
      </c>
      <c r="D480" s="14" t="s">
        <v>1070</v>
      </c>
      <c r="E480" s="14" t="s">
        <v>1078</v>
      </c>
      <c r="F480" s="14">
        <v>200</v>
      </c>
    </row>
    <row r="481" spans="1:6" x14ac:dyDescent="0.25">
      <c r="A481" s="14" t="s">
        <v>1079</v>
      </c>
      <c r="D481" s="14" t="s">
        <v>1070</v>
      </c>
      <c r="E481" s="14" t="s">
        <v>1080</v>
      </c>
      <c r="F481" s="14">
        <v>50</v>
      </c>
    </row>
    <row r="482" spans="1:6" x14ac:dyDescent="0.25">
      <c r="A482" s="14" t="s">
        <v>1081</v>
      </c>
      <c r="D482" s="14" t="s">
        <v>1070</v>
      </c>
      <c r="E482" s="14" t="s">
        <v>1082</v>
      </c>
      <c r="F482" s="14">
        <v>50</v>
      </c>
    </row>
    <row r="483" spans="1:6" x14ac:dyDescent="0.25">
      <c r="A483" s="14" t="s">
        <v>1083</v>
      </c>
      <c r="D483" s="14" t="s">
        <v>1070</v>
      </c>
      <c r="E483" s="14" t="s">
        <v>1084</v>
      </c>
      <c r="F483" s="14">
        <v>20</v>
      </c>
    </row>
    <row r="484" spans="1:6" x14ac:dyDescent="0.25">
      <c r="A484" s="14" t="s">
        <v>1085</v>
      </c>
      <c r="D484" s="14" t="s">
        <v>1070</v>
      </c>
      <c r="E484" s="14" t="s">
        <v>229</v>
      </c>
      <c r="F484" s="14">
        <v>40</v>
      </c>
    </row>
    <row r="485" spans="1:6" x14ac:dyDescent="0.25">
      <c r="A485" s="14" t="s">
        <v>1086</v>
      </c>
      <c r="D485" s="14" t="s">
        <v>1087</v>
      </c>
      <c r="E485" s="14" t="s">
        <v>1088</v>
      </c>
      <c r="F485" s="14">
        <v>100</v>
      </c>
    </row>
    <row r="486" spans="1:6" x14ac:dyDescent="0.25">
      <c r="A486" s="14" t="s">
        <v>1089</v>
      </c>
      <c r="D486" s="14" t="s">
        <v>1087</v>
      </c>
      <c r="E486" s="14" t="s">
        <v>229</v>
      </c>
      <c r="F486" s="14">
        <v>30</v>
      </c>
    </row>
    <row r="487" spans="1:6" x14ac:dyDescent="0.25">
      <c r="A487" s="14" t="s">
        <v>1090</v>
      </c>
      <c r="D487" s="14" t="s">
        <v>1087</v>
      </c>
      <c r="E487" s="14" t="s">
        <v>1091</v>
      </c>
      <c r="F487" s="14">
        <v>30</v>
      </c>
    </row>
    <row r="488" spans="1:6" x14ac:dyDescent="0.25">
      <c r="A488" s="14" t="s">
        <v>1092</v>
      </c>
      <c r="D488" s="14" t="s">
        <v>1087</v>
      </c>
      <c r="E488" s="14" t="s">
        <v>1093</v>
      </c>
      <c r="F488" s="14">
        <v>100</v>
      </c>
    </row>
    <row r="489" spans="1:6" x14ac:dyDescent="0.25">
      <c r="A489" s="14" t="s">
        <v>1094</v>
      </c>
      <c r="D489" s="14" t="s">
        <v>1087</v>
      </c>
      <c r="E489" s="14" t="s">
        <v>229</v>
      </c>
      <c r="F489" s="14">
        <v>50</v>
      </c>
    </row>
    <row r="490" spans="1:6" x14ac:dyDescent="0.25">
      <c r="A490" s="14" t="s">
        <v>1095</v>
      </c>
      <c r="D490" s="14" t="s">
        <v>1087</v>
      </c>
      <c r="E490" s="14" t="s">
        <v>1096</v>
      </c>
      <c r="F490" s="14">
        <v>30</v>
      </c>
    </row>
    <row r="491" spans="1:6" x14ac:dyDescent="0.25">
      <c r="A491" s="14" t="s">
        <v>1097</v>
      </c>
      <c r="D491" s="14" t="s">
        <v>1087</v>
      </c>
      <c r="E491" s="14" t="s">
        <v>1098</v>
      </c>
      <c r="F491" s="14">
        <v>20</v>
      </c>
    </row>
    <row r="492" spans="1:6" x14ac:dyDescent="0.25">
      <c r="A492" s="14" t="s">
        <v>1099</v>
      </c>
      <c r="D492" s="14" t="s">
        <v>1087</v>
      </c>
      <c r="E492" s="14" t="s">
        <v>1100</v>
      </c>
      <c r="F492" s="14">
        <v>100</v>
      </c>
    </row>
    <row r="493" spans="1:6" x14ac:dyDescent="0.25">
      <c r="A493" s="14" t="s">
        <v>1101</v>
      </c>
      <c r="D493" s="14" t="s">
        <v>1087</v>
      </c>
      <c r="E493" s="14" t="s">
        <v>1102</v>
      </c>
      <c r="F493" s="14">
        <v>100</v>
      </c>
    </row>
    <row r="494" spans="1:6" x14ac:dyDescent="0.25">
      <c r="A494" s="14" t="s">
        <v>1103</v>
      </c>
      <c r="D494" s="14" t="s">
        <v>1087</v>
      </c>
      <c r="E494" s="14" t="s">
        <v>1104</v>
      </c>
      <c r="F494" s="14">
        <v>30</v>
      </c>
    </row>
    <row r="495" spans="1:6" x14ac:dyDescent="0.25">
      <c r="A495" s="14" t="s">
        <v>1105</v>
      </c>
      <c r="D495" s="14" t="s">
        <v>1087</v>
      </c>
      <c r="E495" s="14" t="s">
        <v>1106</v>
      </c>
      <c r="F495" s="14">
        <v>30</v>
      </c>
    </row>
    <row r="496" spans="1:6" x14ac:dyDescent="0.25">
      <c r="A496" s="14" t="s">
        <v>1107</v>
      </c>
      <c r="D496" s="14" t="s">
        <v>1108</v>
      </c>
      <c r="E496" s="14" t="s">
        <v>1109</v>
      </c>
      <c r="F496" s="14">
        <v>20</v>
      </c>
    </row>
    <row r="497" spans="1:6" x14ac:dyDescent="0.25">
      <c r="A497" s="14" t="s">
        <v>1110</v>
      </c>
      <c r="D497" s="14" t="s">
        <v>1108</v>
      </c>
      <c r="E497" s="14" t="s">
        <v>229</v>
      </c>
      <c r="F497" s="14">
        <v>30</v>
      </c>
    </row>
    <row r="498" spans="1:6" x14ac:dyDescent="0.25">
      <c r="A498" s="14" t="s">
        <v>1111</v>
      </c>
      <c r="D498" s="14" t="s">
        <v>1108</v>
      </c>
      <c r="E498" s="14" t="s">
        <v>1112</v>
      </c>
      <c r="F498" s="14">
        <v>40</v>
      </c>
    </row>
    <row r="499" spans="1:6" x14ac:dyDescent="0.25">
      <c r="A499" s="14" t="s">
        <v>1113</v>
      </c>
      <c r="D499" s="14" t="s">
        <v>1108</v>
      </c>
      <c r="E499" s="14" t="s">
        <v>1114</v>
      </c>
      <c r="F499" s="14">
        <v>50</v>
      </c>
    </row>
    <row r="500" spans="1:6" x14ac:dyDescent="0.25">
      <c r="A500" s="14" t="s">
        <v>1115</v>
      </c>
      <c r="D500" s="14" t="s">
        <v>1108</v>
      </c>
      <c r="E500" s="14" t="s">
        <v>1116</v>
      </c>
      <c r="F500" s="14">
        <v>20</v>
      </c>
    </row>
    <row r="501" spans="1:6" x14ac:dyDescent="0.25">
      <c r="A501" s="14" t="s">
        <v>1117</v>
      </c>
      <c r="D501" s="14" t="s">
        <v>1108</v>
      </c>
      <c r="E501" s="14" t="s">
        <v>229</v>
      </c>
      <c r="F501" s="14">
        <v>100</v>
      </c>
    </row>
    <row r="502" spans="1:6" x14ac:dyDescent="0.25">
      <c r="A502" s="14" t="s">
        <v>1118</v>
      </c>
      <c r="D502" s="14" t="s">
        <v>1108</v>
      </c>
      <c r="E502" s="14" t="s">
        <v>1119</v>
      </c>
      <c r="F502" s="14">
        <v>50</v>
      </c>
    </row>
    <row r="503" spans="1:6" x14ac:dyDescent="0.25">
      <c r="A503" s="14" t="s">
        <v>1120</v>
      </c>
      <c r="D503" s="14" t="s">
        <v>1108</v>
      </c>
      <c r="E503" s="14" t="s">
        <v>1121</v>
      </c>
      <c r="F503" s="14">
        <v>20</v>
      </c>
    </row>
    <row r="504" spans="1:6" x14ac:dyDescent="0.25">
      <c r="A504" s="14" t="s">
        <v>1122</v>
      </c>
      <c r="D504" s="14" t="s">
        <v>1108</v>
      </c>
      <c r="E504" s="14" t="s">
        <v>1123</v>
      </c>
      <c r="F504" s="14">
        <v>100</v>
      </c>
    </row>
    <row r="505" spans="1:6" x14ac:dyDescent="0.25">
      <c r="A505" s="14" t="s">
        <v>1124</v>
      </c>
      <c r="D505" s="14" t="s">
        <v>1108</v>
      </c>
      <c r="E505" s="14" t="s">
        <v>229</v>
      </c>
      <c r="F505" s="14">
        <v>20</v>
      </c>
    </row>
    <row r="506" spans="1:6" x14ac:dyDescent="0.25">
      <c r="A506" s="14" t="s">
        <v>1125</v>
      </c>
      <c r="D506" s="14" t="s">
        <v>1108</v>
      </c>
      <c r="E506" s="14" t="s">
        <v>1126</v>
      </c>
      <c r="F506" s="14">
        <v>30</v>
      </c>
    </row>
    <row r="507" spans="1:6" x14ac:dyDescent="0.25">
      <c r="A507" s="14" t="s">
        <v>1127</v>
      </c>
      <c r="D507" s="14" t="s">
        <v>1108</v>
      </c>
      <c r="E507" s="14" t="s">
        <v>1128</v>
      </c>
      <c r="F507" s="14">
        <v>20</v>
      </c>
    </row>
    <row r="508" spans="1:6" x14ac:dyDescent="0.25">
      <c r="A508" s="14" t="s">
        <v>1129</v>
      </c>
      <c r="D508" s="14" t="s">
        <v>1108</v>
      </c>
      <c r="E508" s="14" t="s">
        <v>1130</v>
      </c>
      <c r="F508" s="14">
        <v>30</v>
      </c>
    </row>
    <row r="509" spans="1:6" x14ac:dyDescent="0.25">
      <c r="A509" s="14" t="s">
        <v>1131</v>
      </c>
      <c r="D509" s="14" t="s">
        <v>1108</v>
      </c>
      <c r="E509" s="14" t="s">
        <v>229</v>
      </c>
      <c r="F509" s="14">
        <v>50</v>
      </c>
    </row>
    <row r="510" spans="1:6" x14ac:dyDescent="0.25">
      <c r="A510" s="14" t="s">
        <v>1132</v>
      </c>
      <c r="D510" s="14" t="s">
        <v>1133</v>
      </c>
      <c r="E510" s="14" t="s">
        <v>229</v>
      </c>
      <c r="F510" s="14">
        <v>20</v>
      </c>
    </row>
    <row r="511" spans="1:6" x14ac:dyDescent="0.25">
      <c r="A511" s="14" t="s">
        <v>1134</v>
      </c>
      <c r="D511" s="14" t="s">
        <v>1135</v>
      </c>
      <c r="E511" s="14" t="s">
        <v>1136</v>
      </c>
      <c r="F511" s="14">
        <v>50</v>
      </c>
    </row>
    <row r="512" spans="1:6" x14ac:dyDescent="0.25">
      <c r="A512" s="14" t="s">
        <v>1137</v>
      </c>
      <c r="D512" s="14" t="s">
        <v>1135</v>
      </c>
      <c r="E512" s="14" t="s">
        <v>1138</v>
      </c>
      <c r="F512" s="14">
        <v>40</v>
      </c>
    </row>
    <row r="513" spans="1:6" x14ac:dyDescent="0.25">
      <c r="A513" s="14" t="s">
        <v>1139</v>
      </c>
      <c r="D513" s="14" t="s">
        <v>1135</v>
      </c>
      <c r="E513" s="14" t="s">
        <v>1140</v>
      </c>
      <c r="F513" s="14">
        <v>20</v>
      </c>
    </row>
    <row r="514" spans="1:6" x14ac:dyDescent="0.25">
      <c r="A514" s="14" t="s">
        <v>1141</v>
      </c>
      <c r="D514" s="14" t="s">
        <v>1135</v>
      </c>
      <c r="E514" s="14" t="s">
        <v>1142</v>
      </c>
      <c r="F514" s="14">
        <v>20</v>
      </c>
    </row>
    <row r="515" spans="1:6" x14ac:dyDescent="0.25">
      <c r="A515" s="14" t="s">
        <v>1143</v>
      </c>
      <c r="D515" s="14" t="s">
        <v>1135</v>
      </c>
      <c r="E515" s="14" t="s">
        <v>1144</v>
      </c>
      <c r="F515" s="14">
        <v>30</v>
      </c>
    </row>
    <row r="516" spans="1:6" x14ac:dyDescent="0.25">
      <c r="A516" s="14" t="s">
        <v>1145</v>
      </c>
      <c r="D516" s="14" t="s">
        <v>1135</v>
      </c>
      <c r="E516" s="14" t="s">
        <v>1146</v>
      </c>
      <c r="F516" s="14">
        <v>40</v>
      </c>
    </row>
    <row r="517" spans="1:6" x14ac:dyDescent="0.25">
      <c r="A517" s="14" t="s">
        <v>1147</v>
      </c>
      <c r="D517" s="14" t="s">
        <v>1135</v>
      </c>
      <c r="E517" s="14" t="s">
        <v>1148</v>
      </c>
      <c r="F517" s="14">
        <v>20</v>
      </c>
    </row>
    <row r="518" spans="1:6" x14ac:dyDescent="0.25">
      <c r="A518" s="14" t="s">
        <v>1149</v>
      </c>
      <c r="D518" s="14" t="s">
        <v>1135</v>
      </c>
      <c r="E518" s="14" t="s">
        <v>229</v>
      </c>
      <c r="F518" s="14">
        <v>30</v>
      </c>
    </row>
    <row r="519" spans="1:6" x14ac:dyDescent="0.25">
      <c r="A519" s="14" t="s">
        <v>1150</v>
      </c>
      <c r="D519" s="14" t="s">
        <v>1135</v>
      </c>
      <c r="E519" s="14" t="s">
        <v>229</v>
      </c>
      <c r="F519" s="14">
        <v>40</v>
      </c>
    </row>
    <row r="520" spans="1:6" x14ac:dyDescent="0.25">
      <c r="A520" s="14" t="s">
        <v>1151</v>
      </c>
      <c r="D520" s="14" t="s">
        <v>1135</v>
      </c>
      <c r="E520" s="14" t="s">
        <v>1152</v>
      </c>
      <c r="F520" s="14">
        <v>40</v>
      </c>
    </row>
    <row r="521" spans="1:6" x14ac:dyDescent="0.25">
      <c r="A521" s="14" t="s">
        <v>1153</v>
      </c>
      <c r="D521" s="14" t="s">
        <v>1154</v>
      </c>
      <c r="E521" s="14" t="s">
        <v>229</v>
      </c>
      <c r="F521" s="14">
        <v>100</v>
      </c>
    </row>
    <row r="522" spans="1:6" x14ac:dyDescent="0.25">
      <c r="A522" s="14" t="s">
        <v>1155</v>
      </c>
      <c r="D522" s="14" t="s">
        <v>1154</v>
      </c>
      <c r="E522" s="14" t="s">
        <v>229</v>
      </c>
      <c r="F522" s="14">
        <v>20</v>
      </c>
    </row>
    <row r="523" spans="1:6" x14ac:dyDescent="0.25">
      <c r="A523" s="14" t="s">
        <v>1156</v>
      </c>
      <c r="D523" s="14" t="s">
        <v>1154</v>
      </c>
      <c r="E523" s="14" t="s">
        <v>229</v>
      </c>
      <c r="F523" s="14">
        <v>100</v>
      </c>
    </row>
    <row r="524" spans="1:6" x14ac:dyDescent="0.25">
      <c r="A524" s="14" t="s">
        <v>1157</v>
      </c>
      <c r="D524" s="14" t="s">
        <v>1154</v>
      </c>
      <c r="E524" s="14" t="s">
        <v>229</v>
      </c>
      <c r="F524" s="14">
        <v>100</v>
      </c>
    </row>
    <row r="525" spans="1:6" x14ac:dyDescent="0.25">
      <c r="A525" s="14" t="s">
        <v>1158</v>
      </c>
      <c r="D525" s="14" t="s">
        <v>1154</v>
      </c>
      <c r="E525" s="14" t="s">
        <v>229</v>
      </c>
      <c r="F525" s="14">
        <v>100</v>
      </c>
    </row>
    <row r="526" spans="1:6" x14ac:dyDescent="0.25">
      <c r="A526" s="14" t="s">
        <v>1159</v>
      </c>
      <c r="D526" s="14" t="s">
        <v>1160</v>
      </c>
      <c r="E526" s="14" t="s">
        <v>229</v>
      </c>
      <c r="F526" s="14">
        <v>50</v>
      </c>
    </row>
    <row r="527" spans="1:6" x14ac:dyDescent="0.25">
      <c r="A527" s="14" t="s">
        <v>1161</v>
      </c>
      <c r="D527" s="14" t="s">
        <v>1160</v>
      </c>
      <c r="E527" s="14" t="s">
        <v>229</v>
      </c>
      <c r="F527" s="14">
        <v>20</v>
      </c>
    </row>
    <row r="528" spans="1:6" x14ac:dyDescent="0.25">
      <c r="A528" s="14" t="s">
        <v>1162</v>
      </c>
      <c r="D528" s="14" t="s">
        <v>1163</v>
      </c>
      <c r="E528" s="14" t="s">
        <v>229</v>
      </c>
      <c r="F528" s="14">
        <v>40</v>
      </c>
    </row>
    <row r="529" spans="1:6" x14ac:dyDescent="0.25">
      <c r="A529" s="14" t="s">
        <v>1164</v>
      </c>
      <c r="D529" s="14" t="s">
        <v>1163</v>
      </c>
      <c r="E529" s="14" t="s">
        <v>229</v>
      </c>
      <c r="F529" s="14">
        <v>30</v>
      </c>
    </row>
    <row r="530" spans="1:6" x14ac:dyDescent="0.25">
      <c r="A530" s="14" t="s">
        <v>1165</v>
      </c>
      <c r="D530" s="14" t="s">
        <v>1166</v>
      </c>
      <c r="E530" s="14" t="s">
        <v>229</v>
      </c>
      <c r="F530" s="14">
        <v>100</v>
      </c>
    </row>
    <row r="531" spans="1:6" x14ac:dyDescent="0.25">
      <c r="A531" s="14" t="s">
        <v>1167</v>
      </c>
      <c r="D531" s="14" t="s">
        <v>1166</v>
      </c>
      <c r="E531" s="14" t="s">
        <v>229</v>
      </c>
      <c r="F531" s="14">
        <v>30</v>
      </c>
    </row>
    <row r="532" spans="1:6" x14ac:dyDescent="0.25">
      <c r="A532" s="26" t="s">
        <v>220</v>
      </c>
    </row>
    <row r="533" spans="1:6" x14ac:dyDescent="0.25">
      <c r="A533" s="26" t="s">
        <v>221</v>
      </c>
    </row>
    <row r="534" spans="1:6" x14ac:dyDescent="0.25">
      <c r="A534" s="26" t="s">
        <v>206</v>
      </c>
    </row>
    <row r="535" spans="1:6" x14ac:dyDescent="0.25">
      <c r="A535" s="26" t="s">
        <v>207</v>
      </c>
    </row>
    <row r="536" spans="1:6" x14ac:dyDescent="0.25">
      <c r="A536" s="26" t="s">
        <v>222</v>
      </c>
    </row>
    <row r="537" spans="1:6" x14ac:dyDescent="0.25">
      <c r="A537" s="26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workbookViewId="0">
      <selection activeCell="C102" sqref="C102"/>
    </sheetView>
  </sheetViews>
  <sheetFormatPr defaultRowHeight="15" x14ac:dyDescent="0.25"/>
  <cols>
    <col min="1" max="1" width="24.5703125" style="38" customWidth="1"/>
  </cols>
  <sheetData>
    <row r="1" spans="1:1" x14ac:dyDescent="0.25">
      <c r="A1" s="32" t="s">
        <v>1168</v>
      </c>
    </row>
    <row r="2" spans="1:1" x14ac:dyDescent="0.25">
      <c r="A2" s="40" t="s">
        <v>1195</v>
      </c>
    </row>
    <row r="3" spans="1:1" x14ac:dyDescent="0.25">
      <c r="A3" s="40" t="s">
        <v>1195</v>
      </c>
    </row>
    <row r="4" spans="1:1" x14ac:dyDescent="0.25">
      <c r="A4" s="40" t="s">
        <v>107</v>
      </c>
    </row>
    <row r="5" spans="1:1" x14ac:dyDescent="0.25">
      <c r="A5" s="40" t="s">
        <v>107</v>
      </c>
    </row>
    <row r="6" spans="1:1" x14ac:dyDescent="0.25">
      <c r="A6" s="40" t="s">
        <v>1195</v>
      </c>
    </row>
    <row r="7" spans="1:1" x14ac:dyDescent="0.25">
      <c r="A7" s="40" t="s">
        <v>1195</v>
      </c>
    </row>
    <row r="8" spans="1:1" x14ac:dyDescent="0.25">
      <c r="A8" s="40" t="s">
        <v>1195</v>
      </c>
    </row>
    <row r="9" spans="1:1" x14ac:dyDescent="0.25">
      <c r="A9" s="40" t="s">
        <v>1195</v>
      </c>
    </row>
    <row r="10" spans="1:1" x14ac:dyDescent="0.25">
      <c r="A10" s="40" t="s">
        <v>107</v>
      </c>
    </row>
    <row r="11" spans="1:1" x14ac:dyDescent="0.25">
      <c r="A11" s="40" t="s">
        <v>107</v>
      </c>
    </row>
    <row r="12" spans="1:1" x14ac:dyDescent="0.25">
      <c r="A12" s="40" t="s">
        <v>1195</v>
      </c>
    </row>
    <row r="13" spans="1:1" x14ac:dyDescent="0.25">
      <c r="A13" s="40" t="s">
        <v>1195</v>
      </c>
    </row>
    <row r="14" spans="1:1" x14ac:dyDescent="0.25">
      <c r="A14" s="40" t="s">
        <v>1195</v>
      </c>
    </row>
    <row r="15" spans="1:1" x14ac:dyDescent="0.25">
      <c r="A15" s="40" t="s">
        <v>1195</v>
      </c>
    </row>
    <row r="16" spans="1:1" x14ac:dyDescent="0.25">
      <c r="A16" s="40" t="s">
        <v>107</v>
      </c>
    </row>
    <row r="17" spans="1:1" x14ac:dyDescent="0.25">
      <c r="A17" s="40" t="s">
        <v>107</v>
      </c>
    </row>
    <row r="18" spans="1:1" x14ac:dyDescent="0.25">
      <c r="A18" s="40" t="s">
        <v>1195</v>
      </c>
    </row>
    <row r="19" spans="1:1" x14ac:dyDescent="0.25">
      <c r="A19" s="40" t="s">
        <v>1195</v>
      </c>
    </row>
    <row r="20" spans="1:1" x14ac:dyDescent="0.25">
      <c r="A20" s="40" t="s">
        <v>1195</v>
      </c>
    </row>
    <row r="21" spans="1:1" x14ac:dyDescent="0.25">
      <c r="A21" s="40" t="s">
        <v>1195</v>
      </c>
    </row>
    <row r="22" spans="1:1" x14ac:dyDescent="0.25">
      <c r="A22" s="40" t="s">
        <v>107</v>
      </c>
    </row>
    <row r="23" spans="1:1" x14ac:dyDescent="0.25">
      <c r="A23" s="40" t="s">
        <v>107</v>
      </c>
    </row>
    <row r="24" spans="1:1" x14ac:dyDescent="0.25">
      <c r="A24" s="40" t="s">
        <v>1195</v>
      </c>
    </row>
    <row r="25" spans="1:1" x14ac:dyDescent="0.25">
      <c r="A25" s="40" t="s">
        <v>1195</v>
      </c>
    </row>
    <row r="26" spans="1:1" x14ac:dyDescent="0.25">
      <c r="A26" s="40" t="s">
        <v>1195</v>
      </c>
    </row>
    <row r="27" spans="1:1" x14ac:dyDescent="0.25">
      <c r="A27" s="40" t="s">
        <v>1195</v>
      </c>
    </row>
    <row r="28" spans="1:1" x14ac:dyDescent="0.25">
      <c r="A28" s="40" t="s">
        <v>107</v>
      </c>
    </row>
    <row r="29" spans="1:1" x14ac:dyDescent="0.25">
      <c r="A29" s="40" t="s">
        <v>107</v>
      </c>
    </row>
    <row r="30" spans="1:1" x14ac:dyDescent="0.25">
      <c r="A30" s="40" t="s">
        <v>1195</v>
      </c>
    </row>
    <row r="31" spans="1:1" x14ac:dyDescent="0.25">
      <c r="A31" s="40" t="s">
        <v>1195</v>
      </c>
    </row>
    <row r="32" spans="1:1" x14ac:dyDescent="0.25">
      <c r="A32" s="40" t="s">
        <v>1195</v>
      </c>
    </row>
    <row r="33" spans="1:1" x14ac:dyDescent="0.25">
      <c r="A33" s="40" t="s">
        <v>1195</v>
      </c>
    </row>
    <row r="34" spans="1:1" x14ac:dyDescent="0.25">
      <c r="A34" s="40" t="s">
        <v>107</v>
      </c>
    </row>
    <row r="35" spans="1:1" x14ac:dyDescent="0.25">
      <c r="A35" s="40" t="s">
        <v>107</v>
      </c>
    </row>
    <row r="36" spans="1:1" x14ac:dyDescent="0.25">
      <c r="A36" s="40" t="s">
        <v>1195</v>
      </c>
    </row>
    <row r="37" spans="1:1" x14ac:dyDescent="0.25">
      <c r="A37" s="40" t="s">
        <v>1195</v>
      </c>
    </row>
    <row r="38" spans="1:1" x14ac:dyDescent="0.25">
      <c r="A38" s="40" t="s">
        <v>1195</v>
      </c>
    </row>
    <row r="39" spans="1:1" x14ac:dyDescent="0.25">
      <c r="A39" s="40" t="s">
        <v>1195</v>
      </c>
    </row>
    <row r="40" spans="1:1" x14ac:dyDescent="0.25">
      <c r="A40" s="40" t="s">
        <v>107</v>
      </c>
    </row>
    <row r="41" spans="1:1" x14ac:dyDescent="0.25">
      <c r="A41" s="40" t="s">
        <v>107</v>
      </c>
    </row>
    <row r="42" spans="1:1" x14ac:dyDescent="0.25">
      <c r="A42" s="40" t="s">
        <v>1195</v>
      </c>
    </row>
    <row r="43" spans="1:1" x14ac:dyDescent="0.25">
      <c r="A43" s="40" t="s">
        <v>1195</v>
      </c>
    </row>
    <row r="44" spans="1:1" x14ac:dyDescent="0.25">
      <c r="A44" s="40" t="s">
        <v>1195</v>
      </c>
    </row>
    <row r="45" spans="1:1" x14ac:dyDescent="0.25">
      <c r="A45" s="40" t="s">
        <v>1195</v>
      </c>
    </row>
    <row r="46" spans="1:1" x14ac:dyDescent="0.25">
      <c r="A46" s="40" t="s">
        <v>107</v>
      </c>
    </row>
    <row r="47" spans="1:1" x14ac:dyDescent="0.25">
      <c r="A47" s="40" t="s">
        <v>107</v>
      </c>
    </row>
    <row r="48" spans="1:1" x14ac:dyDescent="0.25">
      <c r="A48" s="40" t="s">
        <v>1195</v>
      </c>
    </row>
    <row r="49" spans="1:1" x14ac:dyDescent="0.25">
      <c r="A49" s="40" t="s">
        <v>1195</v>
      </c>
    </row>
    <row r="50" spans="1:1" x14ac:dyDescent="0.25">
      <c r="A50" s="40" t="s">
        <v>1195</v>
      </c>
    </row>
    <row r="51" spans="1:1" x14ac:dyDescent="0.25">
      <c r="A51" s="40" t="s">
        <v>1195</v>
      </c>
    </row>
    <row r="52" spans="1:1" x14ac:dyDescent="0.25">
      <c r="A52" s="40" t="s">
        <v>107</v>
      </c>
    </row>
    <row r="53" spans="1:1" x14ac:dyDescent="0.25">
      <c r="A53" s="40" t="s">
        <v>107</v>
      </c>
    </row>
    <row r="54" spans="1:1" x14ac:dyDescent="0.25">
      <c r="A54" s="40" t="s">
        <v>1195</v>
      </c>
    </row>
    <row r="55" spans="1:1" x14ac:dyDescent="0.25">
      <c r="A55" s="40" t="s">
        <v>1195</v>
      </c>
    </row>
    <row r="56" spans="1:1" x14ac:dyDescent="0.25">
      <c r="A56" s="40" t="s">
        <v>1195</v>
      </c>
    </row>
    <row r="57" spans="1:1" x14ac:dyDescent="0.25">
      <c r="A57" s="40" t="s">
        <v>1195</v>
      </c>
    </row>
    <row r="58" spans="1:1" x14ac:dyDescent="0.25">
      <c r="A58" s="40" t="s">
        <v>107</v>
      </c>
    </row>
    <row r="59" spans="1:1" x14ac:dyDescent="0.25">
      <c r="A59" s="40" t="s">
        <v>107</v>
      </c>
    </row>
    <row r="60" spans="1:1" x14ac:dyDescent="0.25">
      <c r="A60" s="40" t="s">
        <v>1195</v>
      </c>
    </row>
    <row r="61" spans="1:1" x14ac:dyDescent="0.25">
      <c r="A61" s="40" t="s">
        <v>1195</v>
      </c>
    </row>
    <row r="62" spans="1:1" x14ac:dyDescent="0.25">
      <c r="A62" s="40" t="s">
        <v>1195</v>
      </c>
    </row>
    <row r="63" spans="1:1" x14ac:dyDescent="0.25">
      <c r="A63" s="40" t="s">
        <v>1195</v>
      </c>
    </row>
    <row r="64" spans="1:1" x14ac:dyDescent="0.25">
      <c r="A64" s="40" t="s">
        <v>107</v>
      </c>
    </row>
    <row r="65" spans="1:1" x14ac:dyDescent="0.25">
      <c r="A65" s="40" t="s">
        <v>107</v>
      </c>
    </row>
    <row r="66" spans="1:1" x14ac:dyDescent="0.25">
      <c r="A66" s="40" t="s">
        <v>1195</v>
      </c>
    </row>
    <row r="67" spans="1:1" x14ac:dyDescent="0.25">
      <c r="A67" s="40" t="s">
        <v>1195</v>
      </c>
    </row>
    <row r="68" spans="1:1" x14ac:dyDescent="0.25">
      <c r="A68" s="40" t="s">
        <v>1195</v>
      </c>
    </row>
    <row r="69" spans="1:1" x14ac:dyDescent="0.25">
      <c r="A69" s="40" t="s">
        <v>1195</v>
      </c>
    </row>
    <row r="70" spans="1:1" x14ac:dyDescent="0.25">
      <c r="A70" s="40" t="s">
        <v>107</v>
      </c>
    </row>
    <row r="71" spans="1:1" x14ac:dyDescent="0.25">
      <c r="A71" s="40" t="s">
        <v>107</v>
      </c>
    </row>
    <row r="72" spans="1:1" x14ac:dyDescent="0.25">
      <c r="A72" s="40" t="s">
        <v>1195</v>
      </c>
    </row>
    <row r="73" spans="1:1" x14ac:dyDescent="0.25">
      <c r="A73" s="40" t="s">
        <v>1195</v>
      </c>
    </row>
    <row r="74" spans="1:1" x14ac:dyDescent="0.25">
      <c r="A74" s="40" t="s">
        <v>1195</v>
      </c>
    </row>
    <row r="75" spans="1:1" x14ac:dyDescent="0.25">
      <c r="A75" s="40" t="s">
        <v>1195</v>
      </c>
    </row>
    <row r="76" spans="1:1" x14ac:dyDescent="0.25">
      <c r="A76" s="40" t="s">
        <v>107</v>
      </c>
    </row>
    <row r="77" spans="1:1" x14ac:dyDescent="0.25">
      <c r="A77" s="40" t="s">
        <v>107</v>
      </c>
    </row>
    <row r="78" spans="1:1" x14ac:dyDescent="0.25">
      <c r="A78" s="40" t="s">
        <v>1195</v>
      </c>
    </row>
    <row r="79" spans="1:1" x14ac:dyDescent="0.25">
      <c r="A79" s="40" t="s">
        <v>1195</v>
      </c>
    </row>
    <row r="80" spans="1:1" x14ac:dyDescent="0.25">
      <c r="A80" s="40" t="s">
        <v>1195</v>
      </c>
    </row>
    <row r="81" spans="1:1" x14ac:dyDescent="0.25">
      <c r="A81" s="40" t="s">
        <v>1195</v>
      </c>
    </row>
    <row r="82" spans="1:1" x14ac:dyDescent="0.25">
      <c r="A82" s="40" t="s">
        <v>107</v>
      </c>
    </row>
    <row r="83" spans="1:1" x14ac:dyDescent="0.25">
      <c r="A83" s="40" t="s">
        <v>107</v>
      </c>
    </row>
    <row r="84" spans="1:1" x14ac:dyDescent="0.25">
      <c r="A84" s="40" t="s">
        <v>1195</v>
      </c>
    </row>
    <row r="85" spans="1:1" x14ac:dyDescent="0.25">
      <c r="A85" s="40" t="s">
        <v>1195</v>
      </c>
    </row>
    <row r="86" spans="1:1" x14ac:dyDescent="0.25">
      <c r="A86" s="40" t="s">
        <v>1195</v>
      </c>
    </row>
    <row r="87" spans="1:1" x14ac:dyDescent="0.25">
      <c r="A87" s="40" t="s">
        <v>1195</v>
      </c>
    </row>
    <row r="88" spans="1:1" x14ac:dyDescent="0.25">
      <c r="A88" s="40" t="s">
        <v>107</v>
      </c>
    </row>
    <row r="89" spans="1:1" x14ac:dyDescent="0.25">
      <c r="A89" s="40" t="s">
        <v>107</v>
      </c>
    </row>
    <row r="90" spans="1:1" x14ac:dyDescent="0.25">
      <c r="A90" s="40" t="s">
        <v>1195</v>
      </c>
    </row>
    <row r="91" spans="1:1" x14ac:dyDescent="0.25">
      <c r="A91" s="40" t="s">
        <v>1195</v>
      </c>
    </row>
    <row r="92" spans="1:1" x14ac:dyDescent="0.25">
      <c r="A92" s="40" t="s">
        <v>1195</v>
      </c>
    </row>
    <row r="93" spans="1:1" x14ac:dyDescent="0.25">
      <c r="A93" s="40" t="s">
        <v>1195</v>
      </c>
    </row>
    <row r="94" spans="1:1" x14ac:dyDescent="0.25">
      <c r="A94" s="40" t="s">
        <v>107</v>
      </c>
    </row>
    <row r="95" spans="1:1" x14ac:dyDescent="0.25">
      <c r="A95" s="40" t="s">
        <v>107</v>
      </c>
    </row>
    <row r="96" spans="1:1" x14ac:dyDescent="0.25">
      <c r="A96" s="40" t="s">
        <v>1195</v>
      </c>
    </row>
    <row r="97" spans="1:1" x14ac:dyDescent="0.25">
      <c r="A97" s="40" t="s">
        <v>1195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6B124E-5C6D-48A0-9506-140E5A197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434152E-CCDF-4060-970E-F7B32F7EFF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B224B3-6176-4078-AE78-280796099231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Array Table</vt:lpstr>
      <vt:lpstr>Test Sample Data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cp:lastPrinted>2013-07-19T13:38:26Z</cp:lastPrinted>
  <dcterms:created xsi:type="dcterms:W3CDTF">2012-09-04T14:47:54Z</dcterms:created>
  <dcterms:modified xsi:type="dcterms:W3CDTF">2013-09-04T12:55:34Z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