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aliwalaa\Desktop\Work files\Work assignments\FDK rework project\Spreadsheets to upload\qBiomarker\"/>
    </mc:Choice>
  </mc:AlternateContent>
  <xr:revisionPtr revIDLastSave="0" documentId="8_{F3011A2E-42D4-4FA8-B06F-B6E8C86E3B93}" xr6:coauthVersionLast="37" xr6:coauthVersionMax="37" xr10:uidLastSave="{00000000-0000-0000-0000-000000000000}"/>
  <bookViews>
    <workbookView xWindow="0" yWindow="0" windowWidth="21600" windowHeight="9528" tabRatio="743" xr2:uid="{00000000-000D-0000-FFFF-FFFF00000000}"/>
  </bookViews>
  <sheets>
    <sheet name="Instructions" sheetId="3" r:id="rId1"/>
    <sheet name="Gene Table" sheetId="1" r:id="rId2"/>
    <sheet name="Array Content" sheetId="2" state="hidden" r:id="rId3"/>
    <sheet name="Control Sample Data" sheetId="5" r:id="rId4"/>
    <sheet name="Test Sample Data" sheetId="6" r:id="rId5"/>
    <sheet name="Data QC" sheetId="8" r:id="rId6"/>
    <sheet name="Results" sheetId="7" r:id="rId7"/>
    <sheet name="Calculations" sheetId="4" r:id="rId8"/>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D63" i="4" l="1"/>
  <c r="BG78" i="4"/>
  <c r="BE96" i="4"/>
  <c r="AJ11" i="4"/>
  <c r="AI25" i="4"/>
  <c r="AO28" i="4"/>
  <c r="AM34" i="4"/>
  <c r="AK35" i="4"/>
  <c r="AQ38" i="4"/>
  <c r="AM41" i="4"/>
  <c r="AQ45" i="4"/>
  <c r="AJ49" i="4"/>
  <c r="AJ51" i="4"/>
  <c r="AQ53" i="4"/>
  <c r="AM54" i="4"/>
  <c r="AN69" i="4"/>
  <c r="AJ70" i="4"/>
  <c r="AI72" i="4"/>
  <c r="AQ72" i="4"/>
  <c r="AQ74" i="4"/>
  <c r="AM75" i="4"/>
  <c r="AN88" i="4"/>
  <c r="AJ91" i="4"/>
  <c r="AI93" i="4"/>
  <c r="AQ93" i="4"/>
  <c r="AQ95" i="4"/>
  <c r="AM96" i="4"/>
  <c r="Z4" i="4"/>
  <c r="BD4" i="4" s="1"/>
  <c r="AA4" i="4"/>
  <c r="BE4" i="4" s="1"/>
  <c r="AB4" i="4"/>
  <c r="BF4" i="4" s="1"/>
  <c r="AC4" i="4"/>
  <c r="BG4" i="4" s="1"/>
  <c r="Z5" i="4"/>
  <c r="BD5" i="4" s="1"/>
  <c r="AA5" i="4"/>
  <c r="BE5" i="4" s="1"/>
  <c r="AB5" i="4"/>
  <c r="BF5" i="4" s="1"/>
  <c r="AC5" i="4"/>
  <c r="BG5" i="4" s="1"/>
  <c r="Z6" i="4"/>
  <c r="BD6" i="4" s="1"/>
  <c r="AA6" i="4"/>
  <c r="BE6" i="4" s="1"/>
  <c r="AB6" i="4"/>
  <c r="BF6" i="4" s="1"/>
  <c r="AC6" i="4"/>
  <c r="BG6" i="4" s="1"/>
  <c r="Z7" i="4"/>
  <c r="BD7" i="4" s="1"/>
  <c r="AA7" i="4"/>
  <c r="BE7" i="4" s="1"/>
  <c r="AB7" i="4"/>
  <c r="BF7" i="4" s="1"/>
  <c r="AC7" i="4"/>
  <c r="BG7" i="4" s="1"/>
  <c r="Z8" i="4"/>
  <c r="BD8" i="4" s="1"/>
  <c r="AA8" i="4"/>
  <c r="BE8" i="4" s="1"/>
  <c r="AB8" i="4"/>
  <c r="BF8" i="4" s="1"/>
  <c r="AC8" i="4"/>
  <c r="BG8" i="4" s="1"/>
  <c r="Z9" i="4"/>
  <c r="BD9" i="4" s="1"/>
  <c r="AA9" i="4"/>
  <c r="BE9" i="4" s="1"/>
  <c r="AB9" i="4"/>
  <c r="BF9" i="4" s="1"/>
  <c r="AC9" i="4"/>
  <c r="BG9" i="4" s="1"/>
  <c r="Z10" i="4"/>
  <c r="BD10" i="4" s="1"/>
  <c r="AA10" i="4"/>
  <c r="BE10" i="4" s="1"/>
  <c r="AB10" i="4"/>
  <c r="BF10" i="4" s="1"/>
  <c r="AC10" i="4"/>
  <c r="BG10" i="4" s="1"/>
  <c r="Z11" i="4"/>
  <c r="BD11" i="4" s="1"/>
  <c r="AA11" i="4"/>
  <c r="BE11" i="4" s="1"/>
  <c r="AB11" i="4"/>
  <c r="BF11" i="4" s="1"/>
  <c r="AC11" i="4"/>
  <c r="BG11" i="4" s="1"/>
  <c r="Z12" i="4"/>
  <c r="BD12" i="4" s="1"/>
  <c r="AA12" i="4"/>
  <c r="BE12" i="4" s="1"/>
  <c r="AB12" i="4"/>
  <c r="BF12" i="4" s="1"/>
  <c r="AC12" i="4"/>
  <c r="BG12" i="4" s="1"/>
  <c r="Z13" i="4"/>
  <c r="BD13" i="4" s="1"/>
  <c r="AA13" i="4"/>
  <c r="BE13" i="4" s="1"/>
  <c r="AB13" i="4"/>
  <c r="BF13" i="4" s="1"/>
  <c r="AC13" i="4"/>
  <c r="BG13" i="4" s="1"/>
  <c r="Z14" i="4"/>
  <c r="BD14" i="4" s="1"/>
  <c r="AA14" i="4"/>
  <c r="BE14" i="4" s="1"/>
  <c r="AB14" i="4"/>
  <c r="BF14" i="4" s="1"/>
  <c r="AC14" i="4"/>
  <c r="BG14" i="4" s="1"/>
  <c r="Z15" i="4"/>
  <c r="BD15" i="4" s="1"/>
  <c r="AA15" i="4"/>
  <c r="BE15" i="4" s="1"/>
  <c r="AB15" i="4"/>
  <c r="BF15" i="4" s="1"/>
  <c r="AC15" i="4"/>
  <c r="BG15" i="4" s="1"/>
  <c r="Z16" i="4"/>
  <c r="BD16" i="4" s="1"/>
  <c r="AA16" i="4"/>
  <c r="BE16" i="4" s="1"/>
  <c r="AB16" i="4"/>
  <c r="BF16" i="4" s="1"/>
  <c r="AC16" i="4"/>
  <c r="BG16" i="4" s="1"/>
  <c r="Z17" i="4"/>
  <c r="BD17" i="4" s="1"/>
  <c r="AA17" i="4"/>
  <c r="BE17" i="4" s="1"/>
  <c r="AB17" i="4"/>
  <c r="BF17" i="4" s="1"/>
  <c r="AC17" i="4"/>
  <c r="BG17" i="4" s="1"/>
  <c r="Z18" i="4"/>
  <c r="BD18" i="4" s="1"/>
  <c r="AA18" i="4"/>
  <c r="BE18" i="4" s="1"/>
  <c r="AB18" i="4"/>
  <c r="BF18" i="4" s="1"/>
  <c r="AC18" i="4"/>
  <c r="BG18" i="4" s="1"/>
  <c r="Z19" i="4"/>
  <c r="BD19" i="4" s="1"/>
  <c r="AA19" i="4"/>
  <c r="BE19" i="4" s="1"/>
  <c r="AB19" i="4"/>
  <c r="BF19" i="4" s="1"/>
  <c r="AC19" i="4"/>
  <c r="BG19" i="4" s="1"/>
  <c r="Z20" i="4"/>
  <c r="BD20" i="4" s="1"/>
  <c r="AA20" i="4"/>
  <c r="BE20" i="4" s="1"/>
  <c r="AB20" i="4"/>
  <c r="BF20" i="4" s="1"/>
  <c r="AC20" i="4"/>
  <c r="BG20" i="4" s="1"/>
  <c r="Z21" i="4"/>
  <c r="BD21" i="4" s="1"/>
  <c r="AA21" i="4"/>
  <c r="BE21" i="4" s="1"/>
  <c r="AB21" i="4"/>
  <c r="BF21" i="4" s="1"/>
  <c r="AC21" i="4"/>
  <c r="BG21" i="4" s="1"/>
  <c r="Z22" i="4"/>
  <c r="BD22" i="4" s="1"/>
  <c r="AA22" i="4"/>
  <c r="BE22" i="4" s="1"/>
  <c r="AB22" i="4"/>
  <c r="BF22" i="4" s="1"/>
  <c r="AC22" i="4"/>
  <c r="BG22" i="4" s="1"/>
  <c r="Z23" i="4"/>
  <c r="BD23" i="4" s="1"/>
  <c r="AA23" i="4"/>
  <c r="BE23" i="4" s="1"/>
  <c r="AB23" i="4"/>
  <c r="BF23" i="4" s="1"/>
  <c r="AC23" i="4"/>
  <c r="BG23" i="4" s="1"/>
  <c r="Z24" i="4"/>
  <c r="BD24" i="4" s="1"/>
  <c r="AA24" i="4"/>
  <c r="BE24" i="4" s="1"/>
  <c r="AB24" i="4"/>
  <c r="BF24" i="4" s="1"/>
  <c r="AC24" i="4"/>
  <c r="BG24" i="4" s="1"/>
  <c r="Z25" i="4"/>
  <c r="BD25" i="4" s="1"/>
  <c r="AA25" i="4"/>
  <c r="BE25" i="4" s="1"/>
  <c r="AB25" i="4"/>
  <c r="BF25" i="4" s="1"/>
  <c r="AC25" i="4"/>
  <c r="BG25" i="4" s="1"/>
  <c r="Z26" i="4"/>
  <c r="BD26" i="4" s="1"/>
  <c r="AA26" i="4"/>
  <c r="BE26" i="4" s="1"/>
  <c r="AB26" i="4"/>
  <c r="BF26" i="4" s="1"/>
  <c r="AC26" i="4"/>
  <c r="BG26" i="4" s="1"/>
  <c r="Z27" i="4"/>
  <c r="BD27" i="4" s="1"/>
  <c r="AA27" i="4"/>
  <c r="BE27" i="4" s="1"/>
  <c r="AB27" i="4"/>
  <c r="BF27" i="4" s="1"/>
  <c r="AC27" i="4"/>
  <c r="BG27" i="4" s="1"/>
  <c r="Z28" i="4"/>
  <c r="BD28" i="4" s="1"/>
  <c r="AA28" i="4"/>
  <c r="BE28" i="4" s="1"/>
  <c r="AB28" i="4"/>
  <c r="BF28" i="4" s="1"/>
  <c r="AC28" i="4"/>
  <c r="BG28" i="4" s="1"/>
  <c r="Z29" i="4"/>
  <c r="BD29" i="4" s="1"/>
  <c r="AA29" i="4"/>
  <c r="BE29" i="4" s="1"/>
  <c r="AB29" i="4"/>
  <c r="BF29" i="4" s="1"/>
  <c r="AC29" i="4"/>
  <c r="BG29" i="4" s="1"/>
  <c r="Z30" i="4"/>
  <c r="BD30" i="4" s="1"/>
  <c r="AA30" i="4"/>
  <c r="BE30" i="4" s="1"/>
  <c r="AB30" i="4"/>
  <c r="BF30" i="4" s="1"/>
  <c r="AC30" i="4"/>
  <c r="BG30" i="4" s="1"/>
  <c r="Z31" i="4"/>
  <c r="BD31" i="4" s="1"/>
  <c r="AA31" i="4"/>
  <c r="BE31" i="4" s="1"/>
  <c r="AB31" i="4"/>
  <c r="BF31" i="4" s="1"/>
  <c r="AC31" i="4"/>
  <c r="BG31" i="4" s="1"/>
  <c r="Z32" i="4"/>
  <c r="BD32" i="4" s="1"/>
  <c r="AA32" i="4"/>
  <c r="BE32" i="4" s="1"/>
  <c r="AB32" i="4"/>
  <c r="BF32" i="4" s="1"/>
  <c r="AC32" i="4"/>
  <c r="BG32" i="4" s="1"/>
  <c r="Z33" i="4"/>
  <c r="BD33" i="4" s="1"/>
  <c r="AA33" i="4"/>
  <c r="BE33" i="4" s="1"/>
  <c r="AB33" i="4"/>
  <c r="BF33" i="4" s="1"/>
  <c r="AC33" i="4"/>
  <c r="BG33" i="4" s="1"/>
  <c r="Z34" i="4"/>
  <c r="BD34" i="4" s="1"/>
  <c r="AA34" i="4"/>
  <c r="BE34" i="4" s="1"/>
  <c r="AB34" i="4"/>
  <c r="BF34" i="4" s="1"/>
  <c r="AC34" i="4"/>
  <c r="BG34" i="4" s="1"/>
  <c r="Z35" i="4"/>
  <c r="BD35" i="4" s="1"/>
  <c r="AA35" i="4"/>
  <c r="BE35" i="4" s="1"/>
  <c r="AB35" i="4"/>
  <c r="BF35" i="4" s="1"/>
  <c r="AC35" i="4"/>
  <c r="BG35" i="4" s="1"/>
  <c r="Z36" i="4"/>
  <c r="BD36" i="4" s="1"/>
  <c r="AA36" i="4"/>
  <c r="BE36" i="4" s="1"/>
  <c r="AB36" i="4"/>
  <c r="BF36" i="4" s="1"/>
  <c r="AC36" i="4"/>
  <c r="BG36" i="4" s="1"/>
  <c r="Z37" i="4"/>
  <c r="BD37" i="4" s="1"/>
  <c r="AA37" i="4"/>
  <c r="BE37" i="4" s="1"/>
  <c r="AB37" i="4"/>
  <c r="BF37" i="4" s="1"/>
  <c r="AC37" i="4"/>
  <c r="BG37" i="4" s="1"/>
  <c r="Z38" i="4"/>
  <c r="BD38" i="4" s="1"/>
  <c r="AA38" i="4"/>
  <c r="BE38" i="4" s="1"/>
  <c r="AB38" i="4"/>
  <c r="BF38" i="4" s="1"/>
  <c r="AC38" i="4"/>
  <c r="BG38" i="4" s="1"/>
  <c r="Z39" i="4"/>
  <c r="BD39" i="4" s="1"/>
  <c r="AA39" i="4"/>
  <c r="BE39" i="4" s="1"/>
  <c r="AB39" i="4"/>
  <c r="BF39" i="4" s="1"/>
  <c r="AC39" i="4"/>
  <c r="BG39" i="4" s="1"/>
  <c r="Z40" i="4"/>
  <c r="BD40" i="4" s="1"/>
  <c r="AA40" i="4"/>
  <c r="BE40" i="4" s="1"/>
  <c r="AB40" i="4"/>
  <c r="BF40" i="4" s="1"/>
  <c r="AC40" i="4"/>
  <c r="BG40" i="4" s="1"/>
  <c r="Z41" i="4"/>
  <c r="BD41" i="4" s="1"/>
  <c r="AA41" i="4"/>
  <c r="BE41" i="4" s="1"/>
  <c r="AB41" i="4"/>
  <c r="BF41" i="4" s="1"/>
  <c r="AC41" i="4"/>
  <c r="BG41" i="4" s="1"/>
  <c r="Z42" i="4"/>
  <c r="BD42" i="4" s="1"/>
  <c r="AA42" i="4"/>
  <c r="BE42" i="4" s="1"/>
  <c r="AB42" i="4"/>
  <c r="BF42" i="4" s="1"/>
  <c r="AC42" i="4"/>
  <c r="BG42" i="4" s="1"/>
  <c r="Z43" i="4"/>
  <c r="BD43" i="4" s="1"/>
  <c r="AA43" i="4"/>
  <c r="BE43" i="4" s="1"/>
  <c r="AB43" i="4"/>
  <c r="BF43" i="4" s="1"/>
  <c r="AC43" i="4"/>
  <c r="BG43" i="4" s="1"/>
  <c r="Z44" i="4"/>
  <c r="BD44" i="4" s="1"/>
  <c r="AA44" i="4"/>
  <c r="BE44" i="4" s="1"/>
  <c r="AB44" i="4"/>
  <c r="BF44" i="4" s="1"/>
  <c r="AC44" i="4"/>
  <c r="BG44" i="4" s="1"/>
  <c r="Z45" i="4"/>
  <c r="BD45" i="4" s="1"/>
  <c r="AA45" i="4"/>
  <c r="BE45" i="4" s="1"/>
  <c r="AB45" i="4"/>
  <c r="BF45" i="4" s="1"/>
  <c r="AC45" i="4"/>
  <c r="BG45" i="4" s="1"/>
  <c r="Z46" i="4"/>
  <c r="BD46" i="4" s="1"/>
  <c r="AA46" i="4"/>
  <c r="BE46" i="4" s="1"/>
  <c r="AB46" i="4"/>
  <c r="BF46" i="4" s="1"/>
  <c r="AC46" i="4"/>
  <c r="BG46" i="4" s="1"/>
  <c r="Z47" i="4"/>
  <c r="BD47" i="4" s="1"/>
  <c r="AA47" i="4"/>
  <c r="BE47" i="4" s="1"/>
  <c r="AB47" i="4"/>
  <c r="BF47" i="4" s="1"/>
  <c r="AC47" i="4"/>
  <c r="BG47" i="4" s="1"/>
  <c r="Z48" i="4"/>
  <c r="BD48" i="4" s="1"/>
  <c r="AA48" i="4"/>
  <c r="BE48" i="4" s="1"/>
  <c r="AB48" i="4"/>
  <c r="BF48" i="4" s="1"/>
  <c r="AC48" i="4"/>
  <c r="BG48" i="4" s="1"/>
  <c r="Z49" i="4"/>
  <c r="BD49" i="4" s="1"/>
  <c r="AA49" i="4"/>
  <c r="BE49" i="4" s="1"/>
  <c r="AB49" i="4"/>
  <c r="BF49" i="4" s="1"/>
  <c r="AC49" i="4"/>
  <c r="BG49" i="4" s="1"/>
  <c r="Z50" i="4"/>
  <c r="BD50" i="4" s="1"/>
  <c r="AA50" i="4"/>
  <c r="BE50" i="4" s="1"/>
  <c r="AB50" i="4"/>
  <c r="BF50" i="4" s="1"/>
  <c r="AC50" i="4"/>
  <c r="BG50" i="4" s="1"/>
  <c r="Z51" i="4"/>
  <c r="BD51" i="4" s="1"/>
  <c r="AA51" i="4"/>
  <c r="BE51" i="4" s="1"/>
  <c r="AB51" i="4"/>
  <c r="BF51" i="4" s="1"/>
  <c r="AC51" i="4"/>
  <c r="BG51" i="4" s="1"/>
  <c r="Z52" i="4"/>
  <c r="BD52" i="4" s="1"/>
  <c r="AA52" i="4"/>
  <c r="BE52" i="4" s="1"/>
  <c r="AB52" i="4"/>
  <c r="BF52" i="4" s="1"/>
  <c r="AC52" i="4"/>
  <c r="BG52" i="4" s="1"/>
  <c r="Z53" i="4"/>
  <c r="BD53" i="4" s="1"/>
  <c r="AA53" i="4"/>
  <c r="BE53" i="4" s="1"/>
  <c r="AB53" i="4"/>
  <c r="BF53" i="4" s="1"/>
  <c r="AC53" i="4"/>
  <c r="BG53" i="4" s="1"/>
  <c r="Z54" i="4"/>
  <c r="BD54" i="4" s="1"/>
  <c r="AA54" i="4"/>
  <c r="BE54" i="4" s="1"/>
  <c r="AB54" i="4"/>
  <c r="BF54" i="4" s="1"/>
  <c r="AC54" i="4"/>
  <c r="BG54" i="4" s="1"/>
  <c r="Z55" i="4"/>
  <c r="BD55" i="4" s="1"/>
  <c r="AA55" i="4"/>
  <c r="BE55" i="4" s="1"/>
  <c r="AB55" i="4"/>
  <c r="BF55" i="4" s="1"/>
  <c r="AC55" i="4"/>
  <c r="BG55" i="4" s="1"/>
  <c r="Z56" i="4"/>
  <c r="BD56" i="4" s="1"/>
  <c r="AA56" i="4"/>
  <c r="BE56" i="4" s="1"/>
  <c r="AB56" i="4"/>
  <c r="BF56" i="4" s="1"/>
  <c r="AC56" i="4"/>
  <c r="BG56" i="4" s="1"/>
  <c r="Z57" i="4"/>
  <c r="BD57" i="4" s="1"/>
  <c r="AA57" i="4"/>
  <c r="BE57" i="4" s="1"/>
  <c r="AB57" i="4"/>
  <c r="BF57" i="4" s="1"/>
  <c r="AC57" i="4"/>
  <c r="BG57" i="4" s="1"/>
  <c r="Z58" i="4"/>
  <c r="BD58" i="4" s="1"/>
  <c r="AA58" i="4"/>
  <c r="BE58" i="4" s="1"/>
  <c r="AB58" i="4"/>
  <c r="BF58" i="4" s="1"/>
  <c r="AC58" i="4"/>
  <c r="BG58" i="4" s="1"/>
  <c r="Z59" i="4"/>
  <c r="BD59" i="4" s="1"/>
  <c r="AA59" i="4"/>
  <c r="BE59" i="4" s="1"/>
  <c r="AB59" i="4"/>
  <c r="BF59" i="4" s="1"/>
  <c r="AC59" i="4"/>
  <c r="BG59" i="4" s="1"/>
  <c r="Z60" i="4"/>
  <c r="BD60" i="4" s="1"/>
  <c r="AA60" i="4"/>
  <c r="BE60" i="4" s="1"/>
  <c r="AB60" i="4"/>
  <c r="BF60" i="4" s="1"/>
  <c r="AC60" i="4"/>
  <c r="BG60" i="4" s="1"/>
  <c r="Z61" i="4"/>
  <c r="BD61" i="4" s="1"/>
  <c r="AA61" i="4"/>
  <c r="BE61" i="4" s="1"/>
  <c r="AB61" i="4"/>
  <c r="BF61" i="4" s="1"/>
  <c r="AC61" i="4"/>
  <c r="BG61" i="4" s="1"/>
  <c r="Z62" i="4"/>
  <c r="BD62" i="4" s="1"/>
  <c r="AA62" i="4"/>
  <c r="BE62" i="4" s="1"/>
  <c r="AB62" i="4"/>
  <c r="BF62" i="4" s="1"/>
  <c r="AC62" i="4"/>
  <c r="BG62" i="4" s="1"/>
  <c r="Z63" i="4"/>
  <c r="AA63" i="4"/>
  <c r="BE63" i="4" s="1"/>
  <c r="AB63" i="4"/>
  <c r="BF63" i="4" s="1"/>
  <c r="AC63" i="4"/>
  <c r="BG63" i="4" s="1"/>
  <c r="Z64" i="4"/>
  <c r="BD64" i="4" s="1"/>
  <c r="AA64" i="4"/>
  <c r="BE64" i="4" s="1"/>
  <c r="AB64" i="4"/>
  <c r="BF64" i="4" s="1"/>
  <c r="AC64" i="4"/>
  <c r="BG64" i="4" s="1"/>
  <c r="Z65" i="4"/>
  <c r="BD65" i="4" s="1"/>
  <c r="AA65" i="4"/>
  <c r="BE65" i="4" s="1"/>
  <c r="AB65" i="4"/>
  <c r="BF65" i="4" s="1"/>
  <c r="AC65" i="4"/>
  <c r="BG65" i="4" s="1"/>
  <c r="Z66" i="4"/>
  <c r="BD66" i="4" s="1"/>
  <c r="AA66" i="4"/>
  <c r="BE66" i="4" s="1"/>
  <c r="AB66" i="4"/>
  <c r="BF66" i="4" s="1"/>
  <c r="AC66" i="4"/>
  <c r="BG66" i="4" s="1"/>
  <c r="Z67" i="4"/>
  <c r="BD67" i="4" s="1"/>
  <c r="AA67" i="4"/>
  <c r="BE67" i="4" s="1"/>
  <c r="AB67" i="4"/>
  <c r="BF67" i="4" s="1"/>
  <c r="AC67" i="4"/>
  <c r="BG67" i="4" s="1"/>
  <c r="Z68" i="4"/>
  <c r="BD68" i="4" s="1"/>
  <c r="AA68" i="4"/>
  <c r="BE68" i="4" s="1"/>
  <c r="AB68" i="4"/>
  <c r="BF68" i="4" s="1"/>
  <c r="AC68" i="4"/>
  <c r="BG68" i="4" s="1"/>
  <c r="Z69" i="4"/>
  <c r="BD69" i="4" s="1"/>
  <c r="AA69" i="4"/>
  <c r="BE69" i="4" s="1"/>
  <c r="AB69" i="4"/>
  <c r="BF69" i="4" s="1"/>
  <c r="AC69" i="4"/>
  <c r="BG69" i="4" s="1"/>
  <c r="Z70" i="4"/>
  <c r="BD70" i="4" s="1"/>
  <c r="AA70" i="4"/>
  <c r="BE70" i="4" s="1"/>
  <c r="AB70" i="4"/>
  <c r="BF70" i="4" s="1"/>
  <c r="AC70" i="4"/>
  <c r="BG70" i="4" s="1"/>
  <c r="Z71" i="4"/>
  <c r="BD71" i="4" s="1"/>
  <c r="AA71" i="4"/>
  <c r="BE71" i="4" s="1"/>
  <c r="AB71" i="4"/>
  <c r="BF71" i="4" s="1"/>
  <c r="AC71" i="4"/>
  <c r="BG71" i="4" s="1"/>
  <c r="Z72" i="4"/>
  <c r="BD72" i="4" s="1"/>
  <c r="AA72" i="4"/>
  <c r="BE72" i="4" s="1"/>
  <c r="AB72" i="4"/>
  <c r="BF72" i="4" s="1"/>
  <c r="AC72" i="4"/>
  <c r="BG72" i="4" s="1"/>
  <c r="Z73" i="4"/>
  <c r="BD73" i="4" s="1"/>
  <c r="AA73" i="4"/>
  <c r="BE73" i="4" s="1"/>
  <c r="AB73" i="4"/>
  <c r="BF73" i="4" s="1"/>
  <c r="AC73" i="4"/>
  <c r="BG73" i="4" s="1"/>
  <c r="Z74" i="4"/>
  <c r="BD74" i="4" s="1"/>
  <c r="AA74" i="4"/>
  <c r="BE74" i="4" s="1"/>
  <c r="AB74" i="4"/>
  <c r="BF74" i="4" s="1"/>
  <c r="AC74" i="4"/>
  <c r="BG74" i="4" s="1"/>
  <c r="Z75" i="4"/>
  <c r="BD75" i="4" s="1"/>
  <c r="AA75" i="4"/>
  <c r="BE75" i="4" s="1"/>
  <c r="AB75" i="4"/>
  <c r="BF75" i="4" s="1"/>
  <c r="AC75" i="4"/>
  <c r="BG75" i="4" s="1"/>
  <c r="Z76" i="4"/>
  <c r="BD76" i="4" s="1"/>
  <c r="AA76" i="4"/>
  <c r="BE76" i="4" s="1"/>
  <c r="AB76" i="4"/>
  <c r="BF76" i="4" s="1"/>
  <c r="AC76" i="4"/>
  <c r="BG76" i="4" s="1"/>
  <c r="Z77" i="4"/>
  <c r="BD77" i="4" s="1"/>
  <c r="AA77" i="4"/>
  <c r="BE77" i="4" s="1"/>
  <c r="AB77" i="4"/>
  <c r="BF77" i="4" s="1"/>
  <c r="AC77" i="4"/>
  <c r="BG77" i="4" s="1"/>
  <c r="Z78" i="4"/>
  <c r="BD78" i="4" s="1"/>
  <c r="AA78" i="4"/>
  <c r="BE78" i="4" s="1"/>
  <c r="AB78" i="4"/>
  <c r="BF78" i="4" s="1"/>
  <c r="AC78" i="4"/>
  <c r="Z79" i="4"/>
  <c r="BD79" i="4" s="1"/>
  <c r="AA79" i="4"/>
  <c r="BE79" i="4" s="1"/>
  <c r="AB79" i="4"/>
  <c r="BF79" i="4" s="1"/>
  <c r="AC79" i="4"/>
  <c r="BG79" i="4" s="1"/>
  <c r="Z80" i="4"/>
  <c r="BD80" i="4" s="1"/>
  <c r="AA80" i="4"/>
  <c r="BE80" i="4" s="1"/>
  <c r="AB80" i="4"/>
  <c r="BF80" i="4" s="1"/>
  <c r="AC80" i="4"/>
  <c r="BG80" i="4" s="1"/>
  <c r="Z81" i="4"/>
  <c r="BD81" i="4" s="1"/>
  <c r="AA81" i="4"/>
  <c r="BE81" i="4" s="1"/>
  <c r="AB81" i="4"/>
  <c r="BF81" i="4" s="1"/>
  <c r="AC81" i="4"/>
  <c r="BG81" i="4" s="1"/>
  <c r="Z82" i="4"/>
  <c r="BD82" i="4" s="1"/>
  <c r="AA82" i="4"/>
  <c r="BE82" i="4" s="1"/>
  <c r="AB82" i="4"/>
  <c r="BF82" i="4" s="1"/>
  <c r="AC82" i="4"/>
  <c r="BG82" i="4" s="1"/>
  <c r="Z83" i="4"/>
  <c r="BD83" i="4" s="1"/>
  <c r="AA83" i="4"/>
  <c r="BE83" i="4" s="1"/>
  <c r="AB83" i="4"/>
  <c r="BF83" i="4" s="1"/>
  <c r="AC83" i="4"/>
  <c r="BG83" i="4" s="1"/>
  <c r="Z84" i="4"/>
  <c r="BD84" i="4" s="1"/>
  <c r="AA84" i="4"/>
  <c r="BE84" i="4" s="1"/>
  <c r="AB84" i="4"/>
  <c r="BF84" i="4" s="1"/>
  <c r="AC84" i="4"/>
  <c r="BG84" i="4" s="1"/>
  <c r="Z85" i="4"/>
  <c r="BD85" i="4" s="1"/>
  <c r="AA85" i="4"/>
  <c r="BE85" i="4" s="1"/>
  <c r="AB85" i="4"/>
  <c r="BF85" i="4" s="1"/>
  <c r="AC85" i="4"/>
  <c r="BG85" i="4" s="1"/>
  <c r="Z86" i="4"/>
  <c r="BD86" i="4" s="1"/>
  <c r="AA86" i="4"/>
  <c r="BE86" i="4" s="1"/>
  <c r="AB86" i="4"/>
  <c r="BF86" i="4" s="1"/>
  <c r="AC86" i="4"/>
  <c r="BG86" i="4" s="1"/>
  <c r="Z87" i="4"/>
  <c r="BD87" i="4" s="1"/>
  <c r="AA87" i="4"/>
  <c r="BE87" i="4" s="1"/>
  <c r="AB87" i="4"/>
  <c r="BF87" i="4" s="1"/>
  <c r="AC87" i="4"/>
  <c r="BG87" i="4" s="1"/>
  <c r="Z88" i="4"/>
  <c r="BD88" i="4" s="1"/>
  <c r="AA88" i="4"/>
  <c r="BE88" i="4" s="1"/>
  <c r="AB88" i="4"/>
  <c r="BF88" i="4" s="1"/>
  <c r="AC88" i="4"/>
  <c r="BG88" i="4" s="1"/>
  <c r="Z89" i="4"/>
  <c r="BD89" i="4" s="1"/>
  <c r="AA89" i="4"/>
  <c r="BE89" i="4" s="1"/>
  <c r="AB89" i="4"/>
  <c r="BF89" i="4" s="1"/>
  <c r="AC89" i="4"/>
  <c r="BG89" i="4" s="1"/>
  <c r="Z90" i="4"/>
  <c r="BD90" i="4" s="1"/>
  <c r="AA90" i="4"/>
  <c r="BE90" i="4" s="1"/>
  <c r="AB90" i="4"/>
  <c r="BF90" i="4" s="1"/>
  <c r="AC90" i="4"/>
  <c r="BG90" i="4" s="1"/>
  <c r="Z91" i="4"/>
  <c r="BD91" i="4" s="1"/>
  <c r="AA91" i="4"/>
  <c r="BE91" i="4" s="1"/>
  <c r="AB91" i="4"/>
  <c r="BF91" i="4" s="1"/>
  <c r="AC91" i="4"/>
  <c r="BG91" i="4" s="1"/>
  <c r="Z92" i="4"/>
  <c r="BD92" i="4" s="1"/>
  <c r="AA92" i="4"/>
  <c r="BE92" i="4" s="1"/>
  <c r="AB92" i="4"/>
  <c r="BF92" i="4" s="1"/>
  <c r="AC92" i="4"/>
  <c r="BG92" i="4" s="1"/>
  <c r="Z93" i="4"/>
  <c r="BD93" i="4" s="1"/>
  <c r="AA93" i="4"/>
  <c r="BE93" i="4" s="1"/>
  <c r="AB93" i="4"/>
  <c r="BF93" i="4" s="1"/>
  <c r="AC93" i="4"/>
  <c r="BG93" i="4" s="1"/>
  <c r="Z94" i="4"/>
  <c r="BD94" i="4" s="1"/>
  <c r="AA94" i="4"/>
  <c r="BE94" i="4" s="1"/>
  <c r="AB94" i="4"/>
  <c r="BF94" i="4" s="1"/>
  <c r="AC94" i="4"/>
  <c r="BG94" i="4" s="1"/>
  <c r="Z95" i="4"/>
  <c r="BD95" i="4" s="1"/>
  <c r="AA95" i="4"/>
  <c r="BE95" i="4" s="1"/>
  <c r="AB95" i="4"/>
  <c r="BF95" i="4" s="1"/>
  <c r="AC95" i="4"/>
  <c r="BG95" i="4" s="1"/>
  <c r="Z96" i="4"/>
  <c r="BD96" i="4" s="1"/>
  <c r="AA96" i="4"/>
  <c r="AB96" i="4"/>
  <c r="BF96" i="4" s="1"/>
  <c r="AC96" i="4"/>
  <c r="BG96" i="4" s="1"/>
  <c r="Z97" i="4"/>
  <c r="BD97" i="4" s="1"/>
  <c r="AA97" i="4"/>
  <c r="BE97" i="4" s="1"/>
  <c r="AB97" i="4"/>
  <c r="BF97" i="4" s="1"/>
  <c r="AC97" i="4"/>
  <c r="BG97" i="4" s="1"/>
  <c r="Z98" i="4"/>
  <c r="BD98" i="4" s="1"/>
  <c r="AA98" i="4"/>
  <c r="BE98" i="4" s="1"/>
  <c r="AB98" i="4"/>
  <c r="BF98" i="4" s="1"/>
  <c r="AC98" i="4"/>
  <c r="BG98" i="4" s="1"/>
  <c r="Z3" i="4"/>
  <c r="BD3" i="4" s="1"/>
  <c r="AA3" i="4"/>
  <c r="BE3" i="4" s="1"/>
  <c r="AB3" i="4"/>
  <c r="BF3" i="4" s="1"/>
  <c r="AC3" i="4"/>
  <c r="BG3" i="4" s="1"/>
  <c r="F4" i="4"/>
  <c r="AH4" i="4" s="1"/>
  <c r="G4" i="4"/>
  <c r="AI4" i="4" s="1"/>
  <c r="H4" i="4"/>
  <c r="AJ4" i="4" s="1"/>
  <c r="I4" i="4"/>
  <c r="AK4" i="4" s="1"/>
  <c r="J4" i="4"/>
  <c r="AL4" i="4" s="1"/>
  <c r="K4" i="4"/>
  <c r="AM4" i="4" s="1"/>
  <c r="L4" i="4"/>
  <c r="AN4" i="4" s="1"/>
  <c r="M4" i="4"/>
  <c r="AO4" i="4" s="1"/>
  <c r="N4" i="4"/>
  <c r="AP4" i="4" s="1"/>
  <c r="O4" i="4"/>
  <c r="AQ4" i="4" s="1"/>
  <c r="F5" i="4"/>
  <c r="AH5" i="4" s="1"/>
  <c r="G5" i="4"/>
  <c r="AI5" i="4" s="1"/>
  <c r="H5" i="4"/>
  <c r="AJ5" i="4" s="1"/>
  <c r="I5" i="4"/>
  <c r="AK5" i="4" s="1"/>
  <c r="J5" i="4"/>
  <c r="AL5" i="4" s="1"/>
  <c r="K5" i="4"/>
  <c r="AM5" i="4" s="1"/>
  <c r="L5" i="4"/>
  <c r="AN5" i="4" s="1"/>
  <c r="M5" i="4"/>
  <c r="AO5" i="4" s="1"/>
  <c r="N5" i="4"/>
  <c r="AP5" i="4" s="1"/>
  <c r="O5" i="4"/>
  <c r="AQ5" i="4" s="1"/>
  <c r="F6" i="4"/>
  <c r="AH6" i="4" s="1"/>
  <c r="G6" i="4"/>
  <c r="AI6" i="4" s="1"/>
  <c r="H6" i="4"/>
  <c r="AJ6" i="4" s="1"/>
  <c r="I6" i="4"/>
  <c r="AK6" i="4" s="1"/>
  <c r="J6" i="4"/>
  <c r="AL6" i="4" s="1"/>
  <c r="K6" i="4"/>
  <c r="AM6" i="4" s="1"/>
  <c r="L6" i="4"/>
  <c r="AN6" i="4" s="1"/>
  <c r="M6" i="4"/>
  <c r="AO6" i="4" s="1"/>
  <c r="N6" i="4"/>
  <c r="AP6" i="4" s="1"/>
  <c r="O6" i="4"/>
  <c r="AQ6" i="4" s="1"/>
  <c r="F7" i="4"/>
  <c r="AH7" i="4" s="1"/>
  <c r="G7" i="4"/>
  <c r="AI7" i="4" s="1"/>
  <c r="H7" i="4"/>
  <c r="AJ7" i="4" s="1"/>
  <c r="I7" i="4"/>
  <c r="AK7" i="4" s="1"/>
  <c r="J7" i="4"/>
  <c r="AL7" i="4" s="1"/>
  <c r="K7" i="4"/>
  <c r="AM7" i="4" s="1"/>
  <c r="L7" i="4"/>
  <c r="AN7" i="4" s="1"/>
  <c r="M7" i="4"/>
  <c r="AO7" i="4" s="1"/>
  <c r="N7" i="4"/>
  <c r="AP7" i="4" s="1"/>
  <c r="O7" i="4"/>
  <c r="AQ7" i="4" s="1"/>
  <c r="F8" i="4"/>
  <c r="AH8" i="4" s="1"/>
  <c r="G8" i="4"/>
  <c r="AI8" i="4" s="1"/>
  <c r="H8" i="4"/>
  <c r="AJ8" i="4" s="1"/>
  <c r="I8" i="4"/>
  <c r="AK8" i="4" s="1"/>
  <c r="J8" i="4"/>
  <c r="AL8" i="4" s="1"/>
  <c r="K8" i="4"/>
  <c r="AM8" i="4" s="1"/>
  <c r="L8" i="4"/>
  <c r="AN8" i="4" s="1"/>
  <c r="M8" i="4"/>
  <c r="AO8" i="4" s="1"/>
  <c r="N8" i="4"/>
  <c r="AP8" i="4" s="1"/>
  <c r="O8" i="4"/>
  <c r="AQ8" i="4" s="1"/>
  <c r="F9" i="4"/>
  <c r="AH9" i="4" s="1"/>
  <c r="G9" i="4"/>
  <c r="AI9" i="4" s="1"/>
  <c r="H9" i="4"/>
  <c r="AJ9" i="4" s="1"/>
  <c r="I9" i="4"/>
  <c r="AK9" i="4" s="1"/>
  <c r="J9" i="4"/>
  <c r="AL9" i="4" s="1"/>
  <c r="K9" i="4"/>
  <c r="AM9" i="4" s="1"/>
  <c r="L9" i="4"/>
  <c r="AN9" i="4" s="1"/>
  <c r="M9" i="4"/>
  <c r="AO9" i="4" s="1"/>
  <c r="N9" i="4"/>
  <c r="AP9" i="4" s="1"/>
  <c r="O9" i="4"/>
  <c r="AQ9" i="4" s="1"/>
  <c r="F10" i="4"/>
  <c r="AH10" i="4" s="1"/>
  <c r="G10" i="4"/>
  <c r="AI10" i="4" s="1"/>
  <c r="H10" i="4"/>
  <c r="AJ10" i="4" s="1"/>
  <c r="I10" i="4"/>
  <c r="AK10" i="4" s="1"/>
  <c r="J10" i="4"/>
  <c r="AL10" i="4" s="1"/>
  <c r="K10" i="4"/>
  <c r="AM10" i="4" s="1"/>
  <c r="L10" i="4"/>
  <c r="AN10" i="4" s="1"/>
  <c r="M10" i="4"/>
  <c r="AO10" i="4" s="1"/>
  <c r="N10" i="4"/>
  <c r="AP10" i="4" s="1"/>
  <c r="O10" i="4"/>
  <c r="AQ10" i="4" s="1"/>
  <c r="F11" i="4"/>
  <c r="AH11" i="4" s="1"/>
  <c r="G11" i="4"/>
  <c r="AI11" i="4" s="1"/>
  <c r="H11" i="4"/>
  <c r="I11" i="4"/>
  <c r="AK11" i="4" s="1"/>
  <c r="J11" i="4"/>
  <c r="AL11" i="4" s="1"/>
  <c r="K11" i="4"/>
  <c r="AM11" i="4" s="1"/>
  <c r="L11" i="4"/>
  <c r="AN11" i="4" s="1"/>
  <c r="M11" i="4"/>
  <c r="AO11" i="4" s="1"/>
  <c r="N11" i="4"/>
  <c r="AP11" i="4" s="1"/>
  <c r="O11" i="4"/>
  <c r="AQ11" i="4" s="1"/>
  <c r="F12" i="4"/>
  <c r="AH12" i="4" s="1"/>
  <c r="G12" i="4"/>
  <c r="AI12" i="4" s="1"/>
  <c r="H12" i="4"/>
  <c r="AJ12" i="4" s="1"/>
  <c r="I12" i="4"/>
  <c r="AK12" i="4" s="1"/>
  <c r="J12" i="4"/>
  <c r="AL12" i="4" s="1"/>
  <c r="K12" i="4"/>
  <c r="AM12" i="4" s="1"/>
  <c r="L12" i="4"/>
  <c r="AN12" i="4" s="1"/>
  <c r="M12" i="4"/>
  <c r="AO12" i="4" s="1"/>
  <c r="N12" i="4"/>
  <c r="AP12" i="4" s="1"/>
  <c r="O12" i="4"/>
  <c r="AQ12" i="4" s="1"/>
  <c r="F13" i="4"/>
  <c r="AH13" i="4" s="1"/>
  <c r="G13" i="4"/>
  <c r="AI13" i="4" s="1"/>
  <c r="H13" i="4"/>
  <c r="AJ13" i="4" s="1"/>
  <c r="I13" i="4"/>
  <c r="AK13" i="4" s="1"/>
  <c r="J13" i="4"/>
  <c r="AL13" i="4" s="1"/>
  <c r="K13" i="4"/>
  <c r="AM13" i="4" s="1"/>
  <c r="L13" i="4"/>
  <c r="AN13" i="4" s="1"/>
  <c r="M13" i="4"/>
  <c r="AO13" i="4" s="1"/>
  <c r="N13" i="4"/>
  <c r="AP13" i="4" s="1"/>
  <c r="O13" i="4"/>
  <c r="AQ13" i="4" s="1"/>
  <c r="F14" i="4"/>
  <c r="AH14" i="4" s="1"/>
  <c r="G14" i="4"/>
  <c r="AI14" i="4" s="1"/>
  <c r="H14" i="4"/>
  <c r="AJ14" i="4" s="1"/>
  <c r="I14" i="4"/>
  <c r="AK14" i="4" s="1"/>
  <c r="J14" i="4"/>
  <c r="AL14" i="4" s="1"/>
  <c r="K14" i="4"/>
  <c r="AM14" i="4" s="1"/>
  <c r="L14" i="4"/>
  <c r="AN14" i="4" s="1"/>
  <c r="M14" i="4"/>
  <c r="AO14" i="4" s="1"/>
  <c r="N14" i="4"/>
  <c r="AP14" i="4" s="1"/>
  <c r="O14" i="4"/>
  <c r="AQ14" i="4" s="1"/>
  <c r="F15" i="4"/>
  <c r="AH15" i="4" s="1"/>
  <c r="G15" i="4"/>
  <c r="AI15" i="4" s="1"/>
  <c r="H15" i="4"/>
  <c r="AJ15" i="4" s="1"/>
  <c r="I15" i="4"/>
  <c r="AK15" i="4" s="1"/>
  <c r="J15" i="4"/>
  <c r="AL15" i="4" s="1"/>
  <c r="K15" i="4"/>
  <c r="AM15" i="4" s="1"/>
  <c r="L15" i="4"/>
  <c r="AN15" i="4" s="1"/>
  <c r="M15" i="4"/>
  <c r="AO15" i="4" s="1"/>
  <c r="N15" i="4"/>
  <c r="AP15" i="4" s="1"/>
  <c r="O15" i="4"/>
  <c r="AQ15" i="4" s="1"/>
  <c r="F16" i="4"/>
  <c r="AH16" i="4" s="1"/>
  <c r="G16" i="4"/>
  <c r="AI16" i="4" s="1"/>
  <c r="H16" i="4"/>
  <c r="AJ16" i="4" s="1"/>
  <c r="I16" i="4"/>
  <c r="AK16" i="4" s="1"/>
  <c r="J16" i="4"/>
  <c r="AL16" i="4" s="1"/>
  <c r="K16" i="4"/>
  <c r="AM16" i="4" s="1"/>
  <c r="L16" i="4"/>
  <c r="AN16" i="4" s="1"/>
  <c r="M16" i="4"/>
  <c r="AO16" i="4" s="1"/>
  <c r="N16" i="4"/>
  <c r="AP16" i="4" s="1"/>
  <c r="O16" i="4"/>
  <c r="AQ16" i="4" s="1"/>
  <c r="F17" i="4"/>
  <c r="AH17" i="4" s="1"/>
  <c r="G17" i="4"/>
  <c r="AI17" i="4" s="1"/>
  <c r="H17" i="4"/>
  <c r="AJ17" i="4" s="1"/>
  <c r="I17" i="4"/>
  <c r="AK17" i="4" s="1"/>
  <c r="J17" i="4"/>
  <c r="AL17" i="4" s="1"/>
  <c r="K17" i="4"/>
  <c r="AM17" i="4" s="1"/>
  <c r="L17" i="4"/>
  <c r="AN17" i="4" s="1"/>
  <c r="M17" i="4"/>
  <c r="AO17" i="4" s="1"/>
  <c r="N17" i="4"/>
  <c r="AP17" i="4" s="1"/>
  <c r="O17" i="4"/>
  <c r="AQ17" i="4" s="1"/>
  <c r="F18" i="4"/>
  <c r="AH18" i="4" s="1"/>
  <c r="G18" i="4"/>
  <c r="AI18" i="4" s="1"/>
  <c r="H18" i="4"/>
  <c r="AJ18" i="4" s="1"/>
  <c r="I18" i="4"/>
  <c r="AK18" i="4" s="1"/>
  <c r="J18" i="4"/>
  <c r="AL18" i="4" s="1"/>
  <c r="K18" i="4"/>
  <c r="AM18" i="4" s="1"/>
  <c r="L18" i="4"/>
  <c r="AN18" i="4" s="1"/>
  <c r="M18" i="4"/>
  <c r="AO18" i="4" s="1"/>
  <c r="N18" i="4"/>
  <c r="AP18" i="4" s="1"/>
  <c r="O18" i="4"/>
  <c r="AQ18" i="4" s="1"/>
  <c r="F19" i="4"/>
  <c r="AH19" i="4" s="1"/>
  <c r="G19" i="4"/>
  <c r="AI19" i="4" s="1"/>
  <c r="H19" i="4"/>
  <c r="AJ19" i="4" s="1"/>
  <c r="I19" i="4"/>
  <c r="AK19" i="4" s="1"/>
  <c r="J19" i="4"/>
  <c r="AL19" i="4" s="1"/>
  <c r="K19" i="4"/>
  <c r="AM19" i="4" s="1"/>
  <c r="L19" i="4"/>
  <c r="AN19" i="4" s="1"/>
  <c r="M19" i="4"/>
  <c r="AO19" i="4" s="1"/>
  <c r="N19" i="4"/>
  <c r="AP19" i="4" s="1"/>
  <c r="O19" i="4"/>
  <c r="AQ19" i="4" s="1"/>
  <c r="F20" i="4"/>
  <c r="AH20" i="4" s="1"/>
  <c r="G20" i="4"/>
  <c r="AI20" i="4" s="1"/>
  <c r="H20" i="4"/>
  <c r="AJ20" i="4" s="1"/>
  <c r="I20" i="4"/>
  <c r="AK20" i="4" s="1"/>
  <c r="J20" i="4"/>
  <c r="AL20" i="4" s="1"/>
  <c r="K20" i="4"/>
  <c r="AM20" i="4" s="1"/>
  <c r="L20" i="4"/>
  <c r="AN20" i="4" s="1"/>
  <c r="M20" i="4"/>
  <c r="AO20" i="4" s="1"/>
  <c r="N20" i="4"/>
  <c r="AP20" i="4" s="1"/>
  <c r="O20" i="4"/>
  <c r="AQ20" i="4" s="1"/>
  <c r="F21" i="4"/>
  <c r="AH21" i="4" s="1"/>
  <c r="G21" i="4"/>
  <c r="AI21" i="4" s="1"/>
  <c r="H21" i="4"/>
  <c r="AJ21" i="4" s="1"/>
  <c r="I21" i="4"/>
  <c r="AK21" i="4" s="1"/>
  <c r="J21" i="4"/>
  <c r="AL21" i="4" s="1"/>
  <c r="K21" i="4"/>
  <c r="AM21" i="4" s="1"/>
  <c r="L21" i="4"/>
  <c r="AN21" i="4" s="1"/>
  <c r="M21" i="4"/>
  <c r="AO21" i="4" s="1"/>
  <c r="N21" i="4"/>
  <c r="AP21" i="4" s="1"/>
  <c r="O21" i="4"/>
  <c r="AQ21" i="4" s="1"/>
  <c r="F22" i="4"/>
  <c r="AH22" i="4" s="1"/>
  <c r="G22" i="4"/>
  <c r="AI22" i="4" s="1"/>
  <c r="H22" i="4"/>
  <c r="AJ22" i="4" s="1"/>
  <c r="I22" i="4"/>
  <c r="AK22" i="4" s="1"/>
  <c r="J22" i="4"/>
  <c r="AL22" i="4" s="1"/>
  <c r="K22" i="4"/>
  <c r="AM22" i="4" s="1"/>
  <c r="L22" i="4"/>
  <c r="AN22" i="4" s="1"/>
  <c r="M22" i="4"/>
  <c r="AO22" i="4" s="1"/>
  <c r="N22" i="4"/>
  <c r="AP22" i="4" s="1"/>
  <c r="O22" i="4"/>
  <c r="AQ22" i="4" s="1"/>
  <c r="F23" i="4"/>
  <c r="AH23" i="4" s="1"/>
  <c r="G23" i="4"/>
  <c r="AI23" i="4" s="1"/>
  <c r="H23" i="4"/>
  <c r="AJ23" i="4" s="1"/>
  <c r="I23" i="4"/>
  <c r="AK23" i="4" s="1"/>
  <c r="J23" i="4"/>
  <c r="AL23" i="4" s="1"/>
  <c r="K23" i="4"/>
  <c r="AM23" i="4" s="1"/>
  <c r="L23" i="4"/>
  <c r="AN23" i="4" s="1"/>
  <c r="M23" i="4"/>
  <c r="AO23" i="4" s="1"/>
  <c r="N23" i="4"/>
  <c r="AP23" i="4" s="1"/>
  <c r="O23" i="4"/>
  <c r="AQ23" i="4" s="1"/>
  <c r="F24" i="4"/>
  <c r="AH24" i="4" s="1"/>
  <c r="G24" i="4"/>
  <c r="AI24" i="4" s="1"/>
  <c r="H24" i="4"/>
  <c r="AJ24" i="4" s="1"/>
  <c r="I24" i="4"/>
  <c r="AK24" i="4" s="1"/>
  <c r="J24" i="4"/>
  <c r="AL24" i="4" s="1"/>
  <c r="K24" i="4"/>
  <c r="AM24" i="4" s="1"/>
  <c r="L24" i="4"/>
  <c r="AN24" i="4" s="1"/>
  <c r="M24" i="4"/>
  <c r="AO24" i="4" s="1"/>
  <c r="N24" i="4"/>
  <c r="AP24" i="4" s="1"/>
  <c r="O24" i="4"/>
  <c r="AQ24" i="4" s="1"/>
  <c r="F25" i="4"/>
  <c r="AH25" i="4" s="1"/>
  <c r="G25" i="4"/>
  <c r="H25" i="4"/>
  <c r="AJ25" i="4" s="1"/>
  <c r="I25" i="4"/>
  <c r="AK25" i="4" s="1"/>
  <c r="J25" i="4"/>
  <c r="AL25" i="4" s="1"/>
  <c r="K25" i="4"/>
  <c r="AM25" i="4" s="1"/>
  <c r="L25" i="4"/>
  <c r="AN25" i="4" s="1"/>
  <c r="M25" i="4"/>
  <c r="AO25" i="4" s="1"/>
  <c r="N25" i="4"/>
  <c r="AP25" i="4" s="1"/>
  <c r="O25" i="4"/>
  <c r="AQ25" i="4" s="1"/>
  <c r="F26" i="4"/>
  <c r="AH26" i="4" s="1"/>
  <c r="G26" i="4"/>
  <c r="AI26" i="4" s="1"/>
  <c r="H26" i="4"/>
  <c r="AJ26" i="4" s="1"/>
  <c r="I26" i="4"/>
  <c r="AK26" i="4" s="1"/>
  <c r="J26" i="4"/>
  <c r="AL26" i="4" s="1"/>
  <c r="K26" i="4"/>
  <c r="AM26" i="4" s="1"/>
  <c r="L26" i="4"/>
  <c r="AN26" i="4" s="1"/>
  <c r="M26" i="4"/>
  <c r="AO26" i="4" s="1"/>
  <c r="N26" i="4"/>
  <c r="AP26" i="4" s="1"/>
  <c r="O26" i="4"/>
  <c r="AQ26" i="4" s="1"/>
  <c r="F27" i="4"/>
  <c r="AH27" i="4" s="1"/>
  <c r="G27" i="4"/>
  <c r="AI27" i="4" s="1"/>
  <c r="H27" i="4"/>
  <c r="AJ27" i="4" s="1"/>
  <c r="I27" i="4"/>
  <c r="AK27" i="4" s="1"/>
  <c r="J27" i="4"/>
  <c r="AL27" i="4" s="1"/>
  <c r="K27" i="4"/>
  <c r="AM27" i="4" s="1"/>
  <c r="L27" i="4"/>
  <c r="AN27" i="4" s="1"/>
  <c r="M27" i="4"/>
  <c r="AO27" i="4" s="1"/>
  <c r="N27" i="4"/>
  <c r="AP27" i="4" s="1"/>
  <c r="O27" i="4"/>
  <c r="AQ27" i="4" s="1"/>
  <c r="F28" i="4"/>
  <c r="AH28" i="4" s="1"/>
  <c r="G28" i="4"/>
  <c r="AI28" i="4" s="1"/>
  <c r="H28" i="4"/>
  <c r="AJ28" i="4" s="1"/>
  <c r="I28" i="4"/>
  <c r="AK28" i="4" s="1"/>
  <c r="J28" i="4"/>
  <c r="AL28" i="4" s="1"/>
  <c r="K28" i="4"/>
  <c r="AM28" i="4" s="1"/>
  <c r="L28" i="4"/>
  <c r="AN28" i="4" s="1"/>
  <c r="M28" i="4"/>
  <c r="N28" i="4"/>
  <c r="AP28" i="4" s="1"/>
  <c r="O28" i="4"/>
  <c r="AQ28" i="4" s="1"/>
  <c r="F29" i="4"/>
  <c r="AH29" i="4" s="1"/>
  <c r="G29" i="4"/>
  <c r="AI29" i="4" s="1"/>
  <c r="H29" i="4"/>
  <c r="AJ29" i="4" s="1"/>
  <c r="I29" i="4"/>
  <c r="AK29" i="4" s="1"/>
  <c r="J29" i="4"/>
  <c r="AL29" i="4" s="1"/>
  <c r="K29" i="4"/>
  <c r="AM29" i="4" s="1"/>
  <c r="L29" i="4"/>
  <c r="AN29" i="4" s="1"/>
  <c r="M29" i="4"/>
  <c r="AO29" i="4" s="1"/>
  <c r="N29" i="4"/>
  <c r="AP29" i="4" s="1"/>
  <c r="O29" i="4"/>
  <c r="AQ29" i="4" s="1"/>
  <c r="F30" i="4"/>
  <c r="AH30" i="4" s="1"/>
  <c r="G30" i="4"/>
  <c r="AI30" i="4" s="1"/>
  <c r="H30" i="4"/>
  <c r="AJ30" i="4" s="1"/>
  <c r="I30" i="4"/>
  <c r="AK30" i="4" s="1"/>
  <c r="J30" i="4"/>
  <c r="AL30" i="4" s="1"/>
  <c r="K30" i="4"/>
  <c r="AM30" i="4" s="1"/>
  <c r="L30" i="4"/>
  <c r="AN30" i="4" s="1"/>
  <c r="M30" i="4"/>
  <c r="AO30" i="4" s="1"/>
  <c r="N30" i="4"/>
  <c r="AP30" i="4" s="1"/>
  <c r="O30" i="4"/>
  <c r="AQ30" i="4" s="1"/>
  <c r="F31" i="4"/>
  <c r="AH31" i="4" s="1"/>
  <c r="G31" i="4"/>
  <c r="AI31" i="4" s="1"/>
  <c r="H31" i="4"/>
  <c r="AJ31" i="4" s="1"/>
  <c r="I31" i="4"/>
  <c r="AK31" i="4" s="1"/>
  <c r="J31" i="4"/>
  <c r="AL31" i="4" s="1"/>
  <c r="K31" i="4"/>
  <c r="AM31" i="4" s="1"/>
  <c r="L31" i="4"/>
  <c r="AN31" i="4" s="1"/>
  <c r="M31" i="4"/>
  <c r="AO31" i="4" s="1"/>
  <c r="N31" i="4"/>
  <c r="AP31" i="4" s="1"/>
  <c r="O31" i="4"/>
  <c r="AQ31" i="4" s="1"/>
  <c r="F32" i="4"/>
  <c r="AH32" i="4" s="1"/>
  <c r="G32" i="4"/>
  <c r="AI32" i="4" s="1"/>
  <c r="H32" i="4"/>
  <c r="AJ32" i="4" s="1"/>
  <c r="I32" i="4"/>
  <c r="AK32" i="4" s="1"/>
  <c r="J32" i="4"/>
  <c r="AL32" i="4" s="1"/>
  <c r="K32" i="4"/>
  <c r="AM32" i="4" s="1"/>
  <c r="L32" i="4"/>
  <c r="AN32" i="4" s="1"/>
  <c r="M32" i="4"/>
  <c r="AO32" i="4" s="1"/>
  <c r="N32" i="4"/>
  <c r="AP32" i="4" s="1"/>
  <c r="O32" i="4"/>
  <c r="AQ32" i="4" s="1"/>
  <c r="F33" i="4"/>
  <c r="AH33" i="4" s="1"/>
  <c r="G33" i="4"/>
  <c r="AI33" i="4" s="1"/>
  <c r="H33" i="4"/>
  <c r="AJ33" i="4" s="1"/>
  <c r="I33" i="4"/>
  <c r="AK33" i="4" s="1"/>
  <c r="J33" i="4"/>
  <c r="AL33" i="4" s="1"/>
  <c r="K33" i="4"/>
  <c r="AM33" i="4" s="1"/>
  <c r="L33" i="4"/>
  <c r="AN33" i="4" s="1"/>
  <c r="M33" i="4"/>
  <c r="AO33" i="4" s="1"/>
  <c r="N33" i="4"/>
  <c r="AP33" i="4" s="1"/>
  <c r="O33" i="4"/>
  <c r="AQ33" i="4" s="1"/>
  <c r="F34" i="4"/>
  <c r="AH34" i="4" s="1"/>
  <c r="G34" i="4"/>
  <c r="AI34" i="4" s="1"/>
  <c r="H34" i="4"/>
  <c r="AJ34" i="4" s="1"/>
  <c r="I34" i="4"/>
  <c r="AK34" i="4" s="1"/>
  <c r="J34" i="4"/>
  <c r="AL34" i="4" s="1"/>
  <c r="K34" i="4"/>
  <c r="L34" i="4"/>
  <c r="AN34" i="4" s="1"/>
  <c r="M34" i="4"/>
  <c r="AO34" i="4" s="1"/>
  <c r="N34" i="4"/>
  <c r="AP34" i="4" s="1"/>
  <c r="O34" i="4"/>
  <c r="AQ34" i="4" s="1"/>
  <c r="F35" i="4"/>
  <c r="AH35" i="4" s="1"/>
  <c r="G35" i="4"/>
  <c r="AI35" i="4" s="1"/>
  <c r="H35" i="4"/>
  <c r="AJ35" i="4" s="1"/>
  <c r="I35" i="4"/>
  <c r="J35" i="4"/>
  <c r="AL35" i="4" s="1"/>
  <c r="K35" i="4"/>
  <c r="AM35" i="4" s="1"/>
  <c r="L35" i="4"/>
  <c r="AN35" i="4" s="1"/>
  <c r="M35" i="4"/>
  <c r="AO35" i="4" s="1"/>
  <c r="N35" i="4"/>
  <c r="AP35" i="4" s="1"/>
  <c r="O35" i="4"/>
  <c r="AQ35" i="4" s="1"/>
  <c r="F36" i="4"/>
  <c r="AH36" i="4" s="1"/>
  <c r="G36" i="4"/>
  <c r="AI36" i="4" s="1"/>
  <c r="H36" i="4"/>
  <c r="AJ36" i="4" s="1"/>
  <c r="I36" i="4"/>
  <c r="AK36" i="4" s="1"/>
  <c r="J36" i="4"/>
  <c r="AL36" i="4" s="1"/>
  <c r="K36" i="4"/>
  <c r="AM36" i="4" s="1"/>
  <c r="L36" i="4"/>
  <c r="AN36" i="4" s="1"/>
  <c r="M36" i="4"/>
  <c r="AO36" i="4" s="1"/>
  <c r="N36" i="4"/>
  <c r="AP36" i="4" s="1"/>
  <c r="O36" i="4"/>
  <c r="AQ36" i="4" s="1"/>
  <c r="F37" i="4"/>
  <c r="AH37" i="4" s="1"/>
  <c r="G37" i="4"/>
  <c r="AI37" i="4" s="1"/>
  <c r="H37" i="4"/>
  <c r="AJ37" i="4" s="1"/>
  <c r="I37" i="4"/>
  <c r="AK37" i="4" s="1"/>
  <c r="J37" i="4"/>
  <c r="AL37" i="4" s="1"/>
  <c r="K37" i="4"/>
  <c r="AM37" i="4" s="1"/>
  <c r="L37" i="4"/>
  <c r="AN37" i="4" s="1"/>
  <c r="M37" i="4"/>
  <c r="AO37" i="4" s="1"/>
  <c r="N37" i="4"/>
  <c r="AP37" i="4" s="1"/>
  <c r="O37" i="4"/>
  <c r="AQ37" i="4" s="1"/>
  <c r="F38" i="4"/>
  <c r="AH38" i="4" s="1"/>
  <c r="G38" i="4"/>
  <c r="AI38" i="4" s="1"/>
  <c r="H38" i="4"/>
  <c r="AJ38" i="4" s="1"/>
  <c r="I38" i="4"/>
  <c r="AK38" i="4" s="1"/>
  <c r="J38" i="4"/>
  <c r="AL38" i="4" s="1"/>
  <c r="K38" i="4"/>
  <c r="AM38" i="4" s="1"/>
  <c r="L38" i="4"/>
  <c r="AN38" i="4" s="1"/>
  <c r="M38" i="4"/>
  <c r="AO38" i="4" s="1"/>
  <c r="N38" i="4"/>
  <c r="AP38" i="4" s="1"/>
  <c r="O38" i="4"/>
  <c r="F39" i="4"/>
  <c r="AH39" i="4" s="1"/>
  <c r="G39" i="4"/>
  <c r="AI39" i="4" s="1"/>
  <c r="H39" i="4"/>
  <c r="AJ39" i="4" s="1"/>
  <c r="I39" i="4"/>
  <c r="AK39" i="4" s="1"/>
  <c r="J39" i="4"/>
  <c r="AL39" i="4" s="1"/>
  <c r="K39" i="4"/>
  <c r="AM39" i="4" s="1"/>
  <c r="L39" i="4"/>
  <c r="AN39" i="4" s="1"/>
  <c r="M39" i="4"/>
  <c r="AO39" i="4" s="1"/>
  <c r="N39" i="4"/>
  <c r="AP39" i="4" s="1"/>
  <c r="O39" i="4"/>
  <c r="AQ39" i="4" s="1"/>
  <c r="F40" i="4"/>
  <c r="AH40" i="4" s="1"/>
  <c r="G40" i="4"/>
  <c r="AI40" i="4" s="1"/>
  <c r="H40" i="4"/>
  <c r="AJ40" i="4" s="1"/>
  <c r="I40" i="4"/>
  <c r="AK40" i="4" s="1"/>
  <c r="J40" i="4"/>
  <c r="AL40" i="4" s="1"/>
  <c r="K40" i="4"/>
  <c r="AM40" i="4" s="1"/>
  <c r="L40" i="4"/>
  <c r="AN40" i="4" s="1"/>
  <c r="M40" i="4"/>
  <c r="AO40" i="4" s="1"/>
  <c r="N40" i="4"/>
  <c r="AP40" i="4" s="1"/>
  <c r="O40" i="4"/>
  <c r="AQ40" i="4" s="1"/>
  <c r="F41" i="4"/>
  <c r="AH41" i="4" s="1"/>
  <c r="G41" i="4"/>
  <c r="AI41" i="4" s="1"/>
  <c r="H41" i="4"/>
  <c r="AJ41" i="4" s="1"/>
  <c r="I41" i="4"/>
  <c r="AK41" i="4" s="1"/>
  <c r="J41" i="4"/>
  <c r="AL41" i="4" s="1"/>
  <c r="K41" i="4"/>
  <c r="L41" i="4"/>
  <c r="AN41" i="4" s="1"/>
  <c r="M41" i="4"/>
  <c r="AO41" i="4" s="1"/>
  <c r="N41" i="4"/>
  <c r="AP41" i="4" s="1"/>
  <c r="O41" i="4"/>
  <c r="AQ41" i="4" s="1"/>
  <c r="F42" i="4"/>
  <c r="AH42" i="4" s="1"/>
  <c r="G42" i="4"/>
  <c r="AI42" i="4" s="1"/>
  <c r="H42" i="4"/>
  <c r="AJ42" i="4" s="1"/>
  <c r="I42" i="4"/>
  <c r="AK42" i="4" s="1"/>
  <c r="J42" i="4"/>
  <c r="AL42" i="4" s="1"/>
  <c r="K42" i="4"/>
  <c r="AM42" i="4" s="1"/>
  <c r="L42" i="4"/>
  <c r="AN42" i="4" s="1"/>
  <c r="M42" i="4"/>
  <c r="AO42" i="4" s="1"/>
  <c r="N42" i="4"/>
  <c r="AP42" i="4" s="1"/>
  <c r="O42" i="4"/>
  <c r="AQ42" i="4" s="1"/>
  <c r="F43" i="4"/>
  <c r="AH43" i="4" s="1"/>
  <c r="G43" i="4"/>
  <c r="AI43" i="4" s="1"/>
  <c r="H43" i="4"/>
  <c r="AJ43" i="4" s="1"/>
  <c r="I43" i="4"/>
  <c r="AK43" i="4" s="1"/>
  <c r="J43" i="4"/>
  <c r="AL43" i="4" s="1"/>
  <c r="K43" i="4"/>
  <c r="AM43" i="4" s="1"/>
  <c r="L43" i="4"/>
  <c r="AN43" i="4" s="1"/>
  <c r="M43" i="4"/>
  <c r="AO43" i="4" s="1"/>
  <c r="N43" i="4"/>
  <c r="AP43" i="4" s="1"/>
  <c r="O43" i="4"/>
  <c r="AQ43" i="4" s="1"/>
  <c r="F44" i="4"/>
  <c r="AH44" i="4" s="1"/>
  <c r="G44" i="4"/>
  <c r="AI44" i="4" s="1"/>
  <c r="H44" i="4"/>
  <c r="AJ44" i="4" s="1"/>
  <c r="I44" i="4"/>
  <c r="AK44" i="4" s="1"/>
  <c r="J44" i="4"/>
  <c r="AL44" i="4" s="1"/>
  <c r="K44" i="4"/>
  <c r="AM44" i="4" s="1"/>
  <c r="L44" i="4"/>
  <c r="AN44" i="4" s="1"/>
  <c r="M44" i="4"/>
  <c r="AO44" i="4" s="1"/>
  <c r="N44" i="4"/>
  <c r="AP44" i="4" s="1"/>
  <c r="O44" i="4"/>
  <c r="AQ44" i="4" s="1"/>
  <c r="F45" i="4"/>
  <c r="AH45" i="4" s="1"/>
  <c r="G45" i="4"/>
  <c r="AI45" i="4" s="1"/>
  <c r="H45" i="4"/>
  <c r="AJ45" i="4" s="1"/>
  <c r="I45" i="4"/>
  <c r="AK45" i="4" s="1"/>
  <c r="J45" i="4"/>
  <c r="AL45" i="4" s="1"/>
  <c r="K45" i="4"/>
  <c r="AM45" i="4" s="1"/>
  <c r="L45" i="4"/>
  <c r="AN45" i="4" s="1"/>
  <c r="M45" i="4"/>
  <c r="AO45" i="4" s="1"/>
  <c r="N45" i="4"/>
  <c r="AP45" i="4" s="1"/>
  <c r="O45" i="4"/>
  <c r="F46" i="4"/>
  <c r="AH46" i="4" s="1"/>
  <c r="G46" i="4"/>
  <c r="AI46" i="4" s="1"/>
  <c r="H46" i="4"/>
  <c r="AJ46" i="4" s="1"/>
  <c r="I46" i="4"/>
  <c r="AK46" i="4" s="1"/>
  <c r="J46" i="4"/>
  <c r="AL46" i="4" s="1"/>
  <c r="K46" i="4"/>
  <c r="AM46" i="4" s="1"/>
  <c r="L46" i="4"/>
  <c r="AN46" i="4" s="1"/>
  <c r="M46" i="4"/>
  <c r="AO46" i="4" s="1"/>
  <c r="N46" i="4"/>
  <c r="AP46" i="4" s="1"/>
  <c r="O46" i="4"/>
  <c r="AQ46" i="4" s="1"/>
  <c r="F47" i="4"/>
  <c r="AH47" i="4" s="1"/>
  <c r="G47" i="4"/>
  <c r="AI47" i="4" s="1"/>
  <c r="H47" i="4"/>
  <c r="AJ47" i="4" s="1"/>
  <c r="I47" i="4"/>
  <c r="AK47" i="4" s="1"/>
  <c r="J47" i="4"/>
  <c r="AL47" i="4" s="1"/>
  <c r="K47" i="4"/>
  <c r="AM47" i="4" s="1"/>
  <c r="L47" i="4"/>
  <c r="AN47" i="4" s="1"/>
  <c r="M47" i="4"/>
  <c r="AO47" i="4" s="1"/>
  <c r="N47" i="4"/>
  <c r="AP47" i="4" s="1"/>
  <c r="O47" i="4"/>
  <c r="AQ47" i="4" s="1"/>
  <c r="F48" i="4"/>
  <c r="AH48" i="4" s="1"/>
  <c r="G48" i="4"/>
  <c r="AI48" i="4" s="1"/>
  <c r="H48" i="4"/>
  <c r="AJ48" i="4" s="1"/>
  <c r="I48" i="4"/>
  <c r="AK48" i="4" s="1"/>
  <c r="J48" i="4"/>
  <c r="AL48" i="4" s="1"/>
  <c r="K48" i="4"/>
  <c r="AM48" i="4" s="1"/>
  <c r="L48" i="4"/>
  <c r="AN48" i="4" s="1"/>
  <c r="M48" i="4"/>
  <c r="AO48" i="4" s="1"/>
  <c r="N48" i="4"/>
  <c r="AP48" i="4" s="1"/>
  <c r="O48" i="4"/>
  <c r="AQ48" i="4" s="1"/>
  <c r="F49" i="4"/>
  <c r="AH49" i="4" s="1"/>
  <c r="G49" i="4"/>
  <c r="AI49" i="4" s="1"/>
  <c r="H49" i="4"/>
  <c r="I49" i="4"/>
  <c r="AK49" i="4" s="1"/>
  <c r="J49" i="4"/>
  <c r="AL49" i="4" s="1"/>
  <c r="K49" i="4"/>
  <c r="AM49" i="4" s="1"/>
  <c r="L49" i="4"/>
  <c r="AN49" i="4" s="1"/>
  <c r="M49" i="4"/>
  <c r="AO49" i="4" s="1"/>
  <c r="N49" i="4"/>
  <c r="AP49" i="4" s="1"/>
  <c r="O49" i="4"/>
  <c r="AQ49" i="4" s="1"/>
  <c r="F50" i="4"/>
  <c r="AH50" i="4" s="1"/>
  <c r="G50" i="4"/>
  <c r="AI50" i="4" s="1"/>
  <c r="H50" i="4"/>
  <c r="AJ50" i="4" s="1"/>
  <c r="I50" i="4"/>
  <c r="AK50" i="4" s="1"/>
  <c r="J50" i="4"/>
  <c r="AL50" i="4" s="1"/>
  <c r="K50" i="4"/>
  <c r="AM50" i="4" s="1"/>
  <c r="L50" i="4"/>
  <c r="AN50" i="4" s="1"/>
  <c r="M50" i="4"/>
  <c r="AO50" i="4" s="1"/>
  <c r="N50" i="4"/>
  <c r="AP50" i="4" s="1"/>
  <c r="O50" i="4"/>
  <c r="AQ50" i="4" s="1"/>
  <c r="F51" i="4"/>
  <c r="AH51" i="4" s="1"/>
  <c r="G51" i="4"/>
  <c r="AI51" i="4" s="1"/>
  <c r="H51" i="4"/>
  <c r="I51" i="4"/>
  <c r="AK51" i="4" s="1"/>
  <c r="J51" i="4"/>
  <c r="AL51" i="4" s="1"/>
  <c r="K51" i="4"/>
  <c r="AM51" i="4" s="1"/>
  <c r="L51" i="4"/>
  <c r="AN51" i="4" s="1"/>
  <c r="M51" i="4"/>
  <c r="AO51" i="4" s="1"/>
  <c r="N51" i="4"/>
  <c r="AP51" i="4" s="1"/>
  <c r="O51" i="4"/>
  <c r="AQ51" i="4" s="1"/>
  <c r="F52" i="4"/>
  <c r="AH52" i="4" s="1"/>
  <c r="G52" i="4"/>
  <c r="AI52" i="4" s="1"/>
  <c r="H52" i="4"/>
  <c r="AJ52" i="4" s="1"/>
  <c r="I52" i="4"/>
  <c r="AK52" i="4" s="1"/>
  <c r="J52" i="4"/>
  <c r="AL52" i="4" s="1"/>
  <c r="K52" i="4"/>
  <c r="AM52" i="4" s="1"/>
  <c r="L52" i="4"/>
  <c r="AN52" i="4" s="1"/>
  <c r="M52" i="4"/>
  <c r="AO52" i="4" s="1"/>
  <c r="N52" i="4"/>
  <c r="AP52" i="4" s="1"/>
  <c r="O52" i="4"/>
  <c r="AQ52" i="4" s="1"/>
  <c r="F53" i="4"/>
  <c r="AH53" i="4" s="1"/>
  <c r="G53" i="4"/>
  <c r="AI53" i="4" s="1"/>
  <c r="H53" i="4"/>
  <c r="AJ53" i="4" s="1"/>
  <c r="I53" i="4"/>
  <c r="AK53" i="4" s="1"/>
  <c r="J53" i="4"/>
  <c r="AL53" i="4" s="1"/>
  <c r="K53" i="4"/>
  <c r="AM53" i="4" s="1"/>
  <c r="L53" i="4"/>
  <c r="AN53" i="4" s="1"/>
  <c r="M53" i="4"/>
  <c r="AO53" i="4" s="1"/>
  <c r="N53" i="4"/>
  <c r="AP53" i="4" s="1"/>
  <c r="O53" i="4"/>
  <c r="F54" i="4"/>
  <c r="AH54" i="4" s="1"/>
  <c r="G54" i="4"/>
  <c r="AI54" i="4" s="1"/>
  <c r="H54" i="4"/>
  <c r="AJ54" i="4" s="1"/>
  <c r="I54" i="4"/>
  <c r="AK54" i="4" s="1"/>
  <c r="J54" i="4"/>
  <c r="AL54" i="4" s="1"/>
  <c r="K54" i="4"/>
  <c r="L54" i="4"/>
  <c r="AN54" i="4" s="1"/>
  <c r="M54" i="4"/>
  <c r="AO54" i="4" s="1"/>
  <c r="N54" i="4"/>
  <c r="AP54" i="4" s="1"/>
  <c r="O54" i="4"/>
  <c r="AQ54" i="4" s="1"/>
  <c r="F55" i="4"/>
  <c r="AH55" i="4" s="1"/>
  <c r="G55" i="4"/>
  <c r="AI55" i="4" s="1"/>
  <c r="H55" i="4"/>
  <c r="AJ55" i="4" s="1"/>
  <c r="I55" i="4"/>
  <c r="AK55" i="4" s="1"/>
  <c r="J55" i="4"/>
  <c r="AL55" i="4" s="1"/>
  <c r="K55" i="4"/>
  <c r="AM55" i="4" s="1"/>
  <c r="L55" i="4"/>
  <c r="AN55" i="4" s="1"/>
  <c r="M55" i="4"/>
  <c r="AO55" i="4" s="1"/>
  <c r="N55" i="4"/>
  <c r="AP55" i="4" s="1"/>
  <c r="O55" i="4"/>
  <c r="AQ55" i="4" s="1"/>
  <c r="F56" i="4"/>
  <c r="AH56" i="4" s="1"/>
  <c r="G56" i="4"/>
  <c r="AI56" i="4" s="1"/>
  <c r="H56" i="4"/>
  <c r="AJ56" i="4" s="1"/>
  <c r="I56" i="4"/>
  <c r="AK56" i="4" s="1"/>
  <c r="J56" i="4"/>
  <c r="AL56" i="4" s="1"/>
  <c r="K56" i="4"/>
  <c r="AM56" i="4" s="1"/>
  <c r="L56" i="4"/>
  <c r="AN56" i="4" s="1"/>
  <c r="M56" i="4"/>
  <c r="AO56" i="4" s="1"/>
  <c r="N56" i="4"/>
  <c r="AP56" i="4" s="1"/>
  <c r="O56" i="4"/>
  <c r="AQ56" i="4" s="1"/>
  <c r="F57" i="4"/>
  <c r="AH57" i="4" s="1"/>
  <c r="G57" i="4"/>
  <c r="AI57" i="4" s="1"/>
  <c r="H57" i="4"/>
  <c r="AJ57" i="4" s="1"/>
  <c r="I57" i="4"/>
  <c r="AK57" i="4" s="1"/>
  <c r="J57" i="4"/>
  <c r="AL57" i="4" s="1"/>
  <c r="K57" i="4"/>
  <c r="AM57" i="4" s="1"/>
  <c r="L57" i="4"/>
  <c r="AN57" i="4" s="1"/>
  <c r="M57" i="4"/>
  <c r="AO57" i="4" s="1"/>
  <c r="N57" i="4"/>
  <c r="AP57" i="4" s="1"/>
  <c r="O57" i="4"/>
  <c r="AQ57" i="4" s="1"/>
  <c r="F58" i="4"/>
  <c r="AH58" i="4" s="1"/>
  <c r="G58" i="4"/>
  <c r="AI58" i="4" s="1"/>
  <c r="H58" i="4"/>
  <c r="AJ58" i="4" s="1"/>
  <c r="I58" i="4"/>
  <c r="AK58" i="4" s="1"/>
  <c r="J58" i="4"/>
  <c r="AL58" i="4" s="1"/>
  <c r="K58" i="4"/>
  <c r="AM58" i="4" s="1"/>
  <c r="L58" i="4"/>
  <c r="AN58" i="4" s="1"/>
  <c r="M58" i="4"/>
  <c r="AO58" i="4" s="1"/>
  <c r="N58" i="4"/>
  <c r="AP58" i="4" s="1"/>
  <c r="O58" i="4"/>
  <c r="AQ58" i="4" s="1"/>
  <c r="F59" i="4"/>
  <c r="AH59" i="4" s="1"/>
  <c r="G59" i="4"/>
  <c r="AI59" i="4" s="1"/>
  <c r="H59" i="4"/>
  <c r="AJ59" i="4" s="1"/>
  <c r="I59" i="4"/>
  <c r="AK59" i="4" s="1"/>
  <c r="J59" i="4"/>
  <c r="AL59" i="4" s="1"/>
  <c r="K59" i="4"/>
  <c r="AM59" i="4" s="1"/>
  <c r="L59" i="4"/>
  <c r="AN59" i="4" s="1"/>
  <c r="M59" i="4"/>
  <c r="AO59" i="4" s="1"/>
  <c r="N59" i="4"/>
  <c r="AP59" i="4" s="1"/>
  <c r="O59" i="4"/>
  <c r="AQ59" i="4" s="1"/>
  <c r="F60" i="4"/>
  <c r="AH60" i="4" s="1"/>
  <c r="G60" i="4"/>
  <c r="AI60" i="4" s="1"/>
  <c r="H60" i="4"/>
  <c r="AJ60" i="4" s="1"/>
  <c r="I60" i="4"/>
  <c r="AK60" i="4" s="1"/>
  <c r="J60" i="4"/>
  <c r="AL60" i="4" s="1"/>
  <c r="K60" i="4"/>
  <c r="AM60" i="4" s="1"/>
  <c r="L60" i="4"/>
  <c r="AN60" i="4" s="1"/>
  <c r="M60" i="4"/>
  <c r="AO60" i="4" s="1"/>
  <c r="N60" i="4"/>
  <c r="AP60" i="4" s="1"/>
  <c r="O60" i="4"/>
  <c r="AQ60" i="4" s="1"/>
  <c r="F61" i="4"/>
  <c r="AH61" i="4" s="1"/>
  <c r="G61" i="4"/>
  <c r="AI61" i="4" s="1"/>
  <c r="H61" i="4"/>
  <c r="AJ61" i="4" s="1"/>
  <c r="I61" i="4"/>
  <c r="AK61" i="4" s="1"/>
  <c r="J61" i="4"/>
  <c r="AL61" i="4" s="1"/>
  <c r="K61" i="4"/>
  <c r="AM61" i="4" s="1"/>
  <c r="L61" i="4"/>
  <c r="AN61" i="4" s="1"/>
  <c r="M61" i="4"/>
  <c r="AO61" i="4" s="1"/>
  <c r="N61" i="4"/>
  <c r="AP61" i="4" s="1"/>
  <c r="O61" i="4"/>
  <c r="AQ61" i="4" s="1"/>
  <c r="F62" i="4"/>
  <c r="AH62" i="4" s="1"/>
  <c r="G62" i="4"/>
  <c r="AI62" i="4" s="1"/>
  <c r="H62" i="4"/>
  <c r="AJ62" i="4" s="1"/>
  <c r="I62" i="4"/>
  <c r="AK62" i="4" s="1"/>
  <c r="J62" i="4"/>
  <c r="AL62" i="4" s="1"/>
  <c r="K62" i="4"/>
  <c r="AM62" i="4" s="1"/>
  <c r="L62" i="4"/>
  <c r="AN62" i="4" s="1"/>
  <c r="M62" i="4"/>
  <c r="AO62" i="4" s="1"/>
  <c r="N62" i="4"/>
  <c r="AP62" i="4" s="1"/>
  <c r="O62" i="4"/>
  <c r="AQ62" i="4" s="1"/>
  <c r="F63" i="4"/>
  <c r="AH63" i="4" s="1"/>
  <c r="G63" i="4"/>
  <c r="AI63" i="4" s="1"/>
  <c r="H63" i="4"/>
  <c r="AJ63" i="4" s="1"/>
  <c r="I63" i="4"/>
  <c r="AK63" i="4" s="1"/>
  <c r="J63" i="4"/>
  <c r="AL63" i="4" s="1"/>
  <c r="K63" i="4"/>
  <c r="AM63" i="4" s="1"/>
  <c r="L63" i="4"/>
  <c r="AN63" i="4" s="1"/>
  <c r="M63" i="4"/>
  <c r="AO63" i="4" s="1"/>
  <c r="N63" i="4"/>
  <c r="AP63" i="4" s="1"/>
  <c r="O63" i="4"/>
  <c r="AQ63" i="4" s="1"/>
  <c r="F64" i="4"/>
  <c r="AH64" i="4" s="1"/>
  <c r="G64" i="4"/>
  <c r="AI64" i="4" s="1"/>
  <c r="H64" i="4"/>
  <c r="AJ64" i="4" s="1"/>
  <c r="I64" i="4"/>
  <c r="AK64" i="4" s="1"/>
  <c r="J64" i="4"/>
  <c r="AL64" i="4" s="1"/>
  <c r="K64" i="4"/>
  <c r="AM64" i="4" s="1"/>
  <c r="L64" i="4"/>
  <c r="AN64" i="4" s="1"/>
  <c r="M64" i="4"/>
  <c r="AO64" i="4" s="1"/>
  <c r="N64" i="4"/>
  <c r="AP64" i="4" s="1"/>
  <c r="O64" i="4"/>
  <c r="AQ64" i="4" s="1"/>
  <c r="F65" i="4"/>
  <c r="AH65" i="4" s="1"/>
  <c r="G65" i="4"/>
  <c r="AI65" i="4" s="1"/>
  <c r="H65" i="4"/>
  <c r="AJ65" i="4" s="1"/>
  <c r="I65" i="4"/>
  <c r="AK65" i="4" s="1"/>
  <c r="J65" i="4"/>
  <c r="AL65" i="4" s="1"/>
  <c r="K65" i="4"/>
  <c r="AM65" i="4" s="1"/>
  <c r="L65" i="4"/>
  <c r="AN65" i="4" s="1"/>
  <c r="M65" i="4"/>
  <c r="AO65" i="4" s="1"/>
  <c r="N65" i="4"/>
  <c r="AP65" i="4" s="1"/>
  <c r="O65" i="4"/>
  <c r="AQ65" i="4" s="1"/>
  <c r="F66" i="4"/>
  <c r="AH66" i="4" s="1"/>
  <c r="G66" i="4"/>
  <c r="AI66" i="4" s="1"/>
  <c r="H66" i="4"/>
  <c r="AJ66" i="4" s="1"/>
  <c r="I66" i="4"/>
  <c r="AK66" i="4" s="1"/>
  <c r="J66" i="4"/>
  <c r="AL66" i="4" s="1"/>
  <c r="K66" i="4"/>
  <c r="AM66" i="4" s="1"/>
  <c r="L66" i="4"/>
  <c r="AN66" i="4" s="1"/>
  <c r="M66" i="4"/>
  <c r="AO66" i="4" s="1"/>
  <c r="N66" i="4"/>
  <c r="AP66" i="4" s="1"/>
  <c r="O66" i="4"/>
  <c r="AQ66" i="4" s="1"/>
  <c r="F67" i="4"/>
  <c r="AH67" i="4" s="1"/>
  <c r="G67" i="4"/>
  <c r="AI67" i="4" s="1"/>
  <c r="H67" i="4"/>
  <c r="AJ67" i="4" s="1"/>
  <c r="I67" i="4"/>
  <c r="AK67" i="4" s="1"/>
  <c r="J67" i="4"/>
  <c r="AL67" i="4" s="1"/>
  <c r="K67" i="4"/>
  <c r="AM67" i="4" s="1"/>
  <c r="L67" i="4"/>
  <c r="AN67" i="4" s="1"/>
  <c r="M67" i="4"/>
  <c r="AO67" i="4" s="1"/>
  <c r="N67" i="4"/>
  <c r="AP67" i="4" s="1"/>
  <c r="O67" i="4"/>
  <c r="AQ67" i="4" s="1"/>
  <c r="F68" i="4"/>
  <c r="AH68" i="4" s="1"/>
  <c r="G68" i="4"/>
  <c r="AI68" i="4" s="1"/>
  <c r="H68" i="4"/>
  <c r="AJ68" i="4" s="1"/>
  <c r="I68" i="4"/>
  <c r="AK68" i="4" s="1"/>
  <c r="J68" i="4"/>
  <c r="AL68" i="4" s="1"/>
  <c r="K68" i="4"/>
  <c r="AM68" i="4" s="1"/>
  <c r="L68" i="4"/>
  <c r="AN68" i="4" s="1"/>
  <c r="M68" i="4"/>
  <c r="AO68" i="4" s="1"/>
  <c r="N68" i="4"/>
  <c r="AP68" i="4" s="1"/>
  <c r="O68" i="4"/>
  <c r="AQ68" i="4" s="1"/>
  <c r="F69" i="4"/>
  <c r="AH69" i="4" s="1"/>
  <c r="G69" i="4"/>
  <c r="AI69" i="4" s="1"/>
  <c r="H69" i="4"/>
  <c r="AJ69" i="4" s="1"/>
  <c r="I69" i="4"/>
  <c r="AK69" i="4" s="1"/>
  <c r="J69" i="4"/>
  <c r="AL69" i="4" s="1"/>
  <c r="K69" i="4"/>
  <c r="AM69" i="4" s="1"/>
  <c r="L69" i="4"/>
  <c r="M69" i="4"/>
  <c r="AO69" i="4" s="1"/>
  <c r="N69" i="4"/>
  <c r="AP69" i="4" s="1"/>
  <c r="O69" i="4"/>
  <c r="AQ69" i="4" s="1"/>
  <c r="F70" i="4"/>
  <c r="AH70" i="4" s="1"/>
  <c r="G70" i="4"/>
  <c r="AI70" i="4" s="1"/>
  <c r="H70" i="4"/>
  <c r="I70" i="4"/>
  <c r="AK70" i="4" s="1"/>
  <c r="J70" i="4"/>
  <c r="AL70" i="4" s="1"/>
  <c r="K70" i="4"/>
  <c r="AM70" i="4" s="1"/>
  <c r="L70" i="4"/>
  <c r="AN70" i="4" s="1"/>
  <c r="M70" i="4"/>
  <c r="AO70" i="4" s="1"/>
  <c r="N70" i="4"/>
  <c r="AP70" i="4" s="1"/>
  <c r="O70" i="4"/>
  <c r="AQ70" i="4" s="1"/>
  <c r="F71" i="4"/>
  <c r="AH71" i="4" s="1"/>
  <c r="G71" i="4"/>
  <c r="AI71" i="4" s="1"/>
  <c r="H71" i="4"/>
  <c r="AJ71" i="4" s="1"/>
  <c r="I71" i="4"/>
  <c r="AK71" i="4" s="1"/>
  <c r="J71" i="4"/>
  <c r="AL71" i="4" s="1"/>
  <c r="K71" i="4"/>
  <c r="AM71" i="4" s="1"/>
  <c r="L71" i="4"/>
  <c r="AN71" i="4" s="1"/>
  <c r="M71" i="4"/>
  <c r="AO71" i="4" s="1"/>
  <c r="N71" i="4"/>
  <c r="AP71" i="4" s="1"/>
  <c r="O71" i="4"/>
  <c r="AQ71" i="4" s="1"/>
  <c r="F72" i="4"/>
  <c r="AH72" i="4" s="1"/>
  <c r="G72" i="4"/>
  <c r="H72" i="4"/>
  <c r="AJ72" i="4" s="1"/>
  <c r="I72" i="4"/>
  <c r="AK72" i="4" s="1"/>
  <c r="J72" i="4"/>
  <c r="AL72" i="4" s="1"/>
  <c r="K72" i="4"/>
  <c r="AM72" i="4" s="1"/>
  <c r="L72" i="4"/>
  <c r="AN72" i="4" s="1"/>
  <c r="M72" i="4"/>
  <c r="AO72" i="4" s="1"/>
  <c r="N72" i="4"/>
  <c r="AP72" i="4" s="1"/>
  <c r="O72" i="4"/>
  <c r="F73" i="4"/>
  <c r="AH73" i="4" s="1"/>
  <c r="G73" i="4"/>
  <c r="AI73" i="4" s="1"/>
  <c r="H73" i="4"/>
  <c r="AJ73" i="4" s="1"/>
  <c r="I73" i="4"/>
  <c r="AK73" i="4" s="1"/>
  <c r="J73" i="4"/>
  <c r="AL73" i="4" s="1"/>
  <c r="K73" i="4"/>
  <c r="AM73" i="4" s="1"/>
  <c r="L73" i="4"/>
  <c r="AN73" i="4" s="1"/>
  <c r="M73" i="4"/>
  <c r="AO73" i="4" s="1"/>
  <c r="N73" i="4"/>
  <c r="AP73" i="4" s="1"/>
  <c r="O73" i="4"/>
  <c r="AQ73" i="4" s="1"/>
  <c r="F74" i="4"/>
  <c r="AH74" i="4" s="1"/>
  <c r="G74" i="4"/>
  <c r="AI74" i="4" s="1"/>
  <c r="H74" i="4"/>
  <c r="AJ74" i="4" s="1"/>
  <c r="I74" i="4"/>
  <c r="AK74" i="4" s="1"/>
  <c r="J74" i="4"/>
  <c r="AL74" i="4" s="1"/>
  <c r="K74" i="4"/>
  <c r="AM74" i="4" s="1"/>
  <c r="L74" i="4"/>
  <c r="AN74" i="4" s="1"/>
  <c r="M74" i="4"/>
  <c r="AO74" i="4" s="1"/>
  <c r="N74" i="4"/>
  <c r="AP74" i="4" s="1"/>
  <c r="O74" i="4"/>
  <c r="F75" i="4"/>
  <c r="AH75" i="4" s="1"/>
  <c r="G75" i="4"/>
  <c r="AI75" i="4" s="1"/>
  <c r="H75" i="4"/>
  <c r="AJ75" i="4" s="1"/>
  <c r="I75" i="4"/>
  <c r="AK75" i="4" s="1"/>
  <c r="J75" i="4"/>
  <c r="AL75" i="4" s="1"/>
  <c r="K75" i="4"/>
  <c r="L75" i="4"/>
  <c r="AN75" i="4" s="1"/>
  <c r="M75" i="4"/>
  <c r="AO75" i="4" s="1"/>
  <c r="N75" i="4"/>
  <c r="AP75" i="4" s="1"/>
  <c r="O75" i="4"/>
  <c r="AQ75" i="4" s="1"/>
  <c r="F76" i="4"/>
  <c r="AH76" i="4" s="1"/>
  <c r="G76" i="4"/>
  <c r="AI76" i="4" s="1"/>
  <c r="H76" i="4"/>
  <c r="AJ76" i="4" s="1"/>
  <c r="I76" i="4"/>
  <c r="AK76" i="4" s="1"/>
  <c r="J76" i="4"/>
  <c r="AL76" i="4" s="1"/>
  <c r="K76" i="4"/>
  <c r="AM76" i="4" s="1"/>
  <c r="L76" i="4"/>
  <c r="AN76" i="4" s="1"/>
  <c r="M76" i="4"/>
  <c r="AO76" i="4" s="1"/>
  <c r="N76" i="4"/>
  <c r="AP76" i="4" s="1"/>
  <c r="O76" i="4"/>
  <c r="AQ76" i="4" s="1"/>
  <c r="F77" i="4"/>
  <c r="AH77" i="4" s="1"/>
  <c r="G77" i="4"/>
  <c r="AI77" i="4" s="1"/>
  <c r="H77" i="4"/>
  <c r="AJ77" i="4" s="1"/>
  <c r="I77" i="4"/>
  <c r="AK77" i="4" s="1"/>
  <c r="J77" i="4"/>
  <c r="AL77" i="4" s="1"/>
  <c r="K77" i="4"/>
  <c r="AM77" i="4" s="1"/>
  <c r="L77" i="4"/>
  <c r="AN77" i="4" s="1"/>
  <c r="M77" i="4"/>
  <c r="AO77" i="4" s="1"/>
  <c r="N77" i="4"/>
  <c r="AP77" i="4" s="1"/>
  <c r="O77" i="4"/>
  <c r="AQ77" i="4" s="1"/>
  <c r="F78" i="4"/>
  <c r="AH78" i="4" s="1"/>
  <c r="G78" i="4"/>
  <c r="AI78" i="4" s="1"/>
  <c r="H78" i="4"/>
  <c r="AJ78" i="4" s="1"/>
  <c r="I78" i="4"/>
  <c r="AK78" i="4" s="1"/>
  <c r="J78" i="4"/>
  <c r="AL78" i="4" s="1"/>
  <c r="K78" i="4"/>
  <c r="AM78" i="4" s="1"/>
  <c r="L78" i="4"/>
  <c r="AN78" i="4" s="1"/>
  <c r="M78" i="4"/>
  <c r="AO78" i="4" s="1"/>
  <c r="N78" i="4"/>
  <c r="AP78" i="4" s="1"/>
  <c r="O78" i="4"/>
  <c r="AQ78" i="4" s="1"/>
  <c r="F79" i="4"/>
  <c r="AH79" i="4" s="1"/>
  <c r="G79" i="4"/>
  <c r="AI79" i="4" s="1"/>
  <c r="H79" i="4"/>
  <c r="AJ79" i="4" s="1"/>
  <c r="I79" i="4"/>
  <c r="AK79" i="4" s="1"/>
  <c r="J79" i="4"/>
  <c r="AL79" i="4" s="1"/>
  <c r="K79" i="4"/>
  <c r="AM79" i="4" s="1"/>
  <c r="L79" i="4"/>
  <c r="AN79" i="4" s="1"/>
  <c r="M79" i="4"/>
  <c r="AO79" i="4" s="1"/>
  <c r="N79" i="4"/>
  <c r="AP79" i="4" s="1"/>
  <c r="O79" i="4"/>
  <c r="AQ79" i="4" s="1"/>
  <c r="F80" i="4"/>
  <c r="AH80" i="4" s="1"/>
  <c r="G80" i="4"/>
  <c r="AI80" i="4" s="1"/>
  <c r="H80" i="4"/>
  <c r="AJ80" i="4" s="1"/>
  <c r="I80" i="4"/>
  <c r="AK80" i="4" s="1"/>
  <c r="J80" i="4"/>
  <c r="AL80" i="4" s="1"/>
  <c r="K80" i="4"/>
  <c r="AM80" i="4" s="1"/>
  <c r="L80" i="4"/>
  <c r="AN80" i="4" s="1"/>
  <c r="M80" i="4"/>
  <c r="AO80" i="4" s="1"/>
  <c r="N80" i="4"/>
  <c r="AP80" i="4" s="1"/>
  <c r="O80" i="4"/>
  <c r="AQ80" i="4" s="1"/>
  <c r="F81" i="4"/>
  <c r="AH81" i="4" s="1"/>
  <c r="G81" i="4"/>
  <c r="AI81" i="4" s="1"/>
  <c r="H81" i="4"/>
  <c r="AJ81" i="4" s="1"/>
  <c r="I81" i="4"/>
  <c r="AK81" i="4" s="1"/>
  <c r="J81" i="4"/>
  <c r="AL81" i="4" s="1"/>
  <c r="K81" i="4"/>
  <c r="AM81" i="4" s="1"/>
  <c r="L81" i="4"/>
  <c r="AN81" i="4" s="1"/>
  <c r="M81" i="4"/>
  <c r="AO81" i="4" s="1"/>
  <c r="N81" i="4"/>
  <c r="AP81" i="4" s="1"/>
  <c r="O81" i="4"/>
  <c r="AQ81" i="4" s="1"/>
  <c r="F82" i="4"/>
  <c r="AH82" i="4" s="1"/>
  <c r="G82" i="4"/>
  <c r="AI82" i="4" s="1"/>
  <c r="H82" i="4"/>
  <c r="AJ82" i="4" s="1"/>
  <c r="I82" i="4"/>
  <c r="AK82" i="4" s="1"/>
  <c r="J82" i="4"/>
  <c r="AL82" i="4" s="1"/>
  <c r="K82" i="4"/>
  <c r="AM82" i="4" s="1"/>
  <c r="L82" i="4"/>
  <c r="AN82" i="4" s="1"/>
  <c r="M82" i="4"/>
  <c r="AO82" i="4" s="1"/>
  <c r="N82" i="4"/>
  <c r="AP82" i="4" s="1"/>
  <c r="O82" i="4"/>
  <c r="AQ82" i="4" s="1"/>
  <c r="F83" i="4"/>
  <c r="AH83" i="4" s="1"/>
  <c r="G83" i="4"/>
  <c r="AI83" i="4" s="1"/>
  <c r="H83" i="4"/>
  <c r="AJ83" i="4" s="1"/>
  <c r="I83" i="4"/>
  <c r="AK83" i="4" s="1"/>
  <c r="J83" i="4"/>
  <c r="AL83" i="4" s="1"/>
  <c r="K83" i="4"/>
  <c r="AM83" i="4" s="1"/>
  <c r="L83" i="4"/>
  <c r="AN83" i="4" s="1"/>
  <c r="M83" i="4"/>
  <c r="AO83" i="4" s="1"/>
  <c r="N83" i="4"/>
  <c r="AP83" i="4" s="1"/>
  <c r="O83" i="4"/>
  <c r="AQ83" i="4" s="1"/>
  <c r="F84" i="4"/>
  <c r="AH84" i="4" s="1"/>
  <c r="G84" i="4"/>
  <c r="AI84" i="4" s="1"/>
  <c r="H84" i="4"/>
  <c r="AJ84" i="4" s="1"/>
  <c r="I84" i="4"/>
  <c r="AK84" i="4" s="1"/>
  <c r="J84" i="4"/>
  <c r="AL84" i="4" s="1"/>
  <c r="K84" i="4"/>
  <c r="AM84" i="4" s="1"/>
  <c r="L84" i="4"/>
  <c r="AN84" i="4" s="1"/>
  <c r="M84" i="4"/>
  <c r="AO84" i="4" s="1"/>
  <c r="N84" i="4"/>
  <c r="AP84" i="4" s="1"/>
  <c r="O84" i="4"/>
  <c r="AQ84" i="4" s="1"/>
  <c r="F85" i="4"/>
  <c r="AH85" i="4" s="1"/>
  <c r="G85" i="4"/>
  <c r="AI85" i="4" s="1"/>
  <c r="H85" i="4"/>
  <c r="AJ85" i="4" s="1"/>
  <c r="I85" i="4"/>
  <c r="AK85" i="4" s="1"/>
  <c r="J85" i="4"/>
  <c r="AL85" i="4" s="1"/>
  <c r="K85" i="4"/>
  <c r="AM85" i="4" s="1"/>
  <c r="L85" i="4"/>
  <c r="AN85" i="4" s="1"/>
  <c r="M85" i="4"/>
  <c r="AO85" i="4" s="1"/>
  <c r="N85" i="4"/>
  <c r="AP85" i="4" s="1"/>
  <c r="O85" i="4"/>
  <c r="AQ85" i="4" s="1"/>
  <c r="F86" i="4"/>
  <c r="AH86" i="4" s="1"/>
  <c r="G86" i="4"/>
  <c r="AI86" i="4" s="1"/>
  <c r="H86" i="4"/>
  <c r="AJ86" i="4" s="1"/>
  <c r="I86" i="4"/>
  <c r="AK86" i="4" s="1"/>
  <c r="J86" i="4"/>
  <c r="AL86" i="4" s="1"/>
  <c r="K86" i="4"/>
  <c r="AM86" i="4" s="1"/>
  <c r="L86" i="4"/>
  <c r="AN86" i="4" s="1"/>
  <c r="M86" i="4"/>
  <c r="AO86" i="4" s="1"/>
  <c r="N86" i="4"/>
  <c r="AP86" i="4" s="1"/>
  <c r="O86" i="4"/>
  <c r="AQ86" i="4" s="1"/>
  <c r="F87" i="4"/>
  <c r="AH87" i="4" s="1"/>
  <c r="G87" i="4"/>
  <c r="AI87" i="4" s="1"/>
  <c r="H87" i="4"/>
  <c r="AJ87" i="4" s="1"/>
  <c r="I87" i="4"/>
  <c r="AK87" i="4" s="1"/>
  <c r="J87" i="4"/>
  <c r="AL87" i="4" s="1"/>
  <c r="K87" i="4"/>
  <c r="AM87" i="4" s="1"/>
  <c r="L87" i="4"/>
  <c r="AN87" i="4" s="1"/>
  <c r="M87" i="4"/>
  <c r="AO87" i="4" s="1"/>
  <c r="N87" i="4"/>
  <c r="AP87" i="4" s="1"/>
  <c r="O87" i="4"/>
  <c r="AQ87" i="4" s="1"/>
  <c r="F88" i="4"/>
  <c r="AH88" i="4" s="1"/>
  <c r="G88" i="4"/>
  <c r="AI88" i="4" s="1"/>
  <c r="H88" i="4"/>
  <c r="AJ88" i="4" s="1"/>
  <c r="I88" i="4"/>
  <c r="AK88" i="4" s="1"/>
  <c r="J88" i="4"/>
  <c r="AL88" i="4" s="1"/>
  <c r="K88" i="4"/>
  <c r="AM88" i="4" s="1"/>
  <c r="L88" i="4"/>
  <c r="M88" i="4"/>
  <c r="AO88" i="4" s="1"/>
  <c r="N88" i="4"/>
  <c r="AP88" i="4" s="1"/>
  <c r="O88" i="4"/>
  <c r="AQ88" i="4" s="1"/>
  <c r="F89" i="4"/>
  <c r="AH89" i="4" s="1"/>
  <c r="G89" i="4"/>
  <c r="AI89" i="4" s="1"/>
  <c r="H89" i="4"/>
  <c r="AJ89" i="4" s="1"/>
  <c r="I89" i="4"/>
  <c r="AK89" i="4" s="1"/>
  <c r="J89" i="4"/>
  <c r="AL89" i="4" s="1"/>
  <c r="K89" i="4"/>
  <c r="AM89" i="4" s="1"/>
  <c r="L89" i="4"/>
  <c r="AN89" i="4" s="1"/>
  <c r="M89" i="4"/>
  <c r="AO89" i="4" s="1"/>
  <c r="N89" i="4"/>
  <c r="AP89" i="4" s="1"/>
  <c r="O89" i="4"/>
  <c r="AQ89" i="4" s="1"/>
  <c r="F90" i="4"/>
  <c r="AH90" i="4" s="1"/>
  <c r="G90" i="4"/>
  <c r="AI90" i="4" s="1"/>
  <c r="H90" i="4"/>
  <c r="AJ90" i="4" s="1"/>
  <c r="I90" i="4"/>
  <c r="AK90" i="4" s="1"/>
  <c r="J90" i="4"/>
  <c r="AL90" i="4" s="1"/>
  <c r="K90" i="4"/>
  <c r="AM90" i="4" s="1"/>
  <c r="L90" i="4"/>
  <c r="AN90" i="4" s="1"/>
  <c r="M90" i="4"/>
  <c r="AO90" i="4" s="1"/>
  <c r="N90" i="4"/>
  <c r="AP90" i="4" s="1"/>
  <c r="O90" i="4"/>
  <c r="AQ90" i="4" s="1"/>
  <c r="F91" i="4"/>
  <c r="AH91" i="4" s="1"/>
  <c r="G91" i="4"/>
  <c r="AI91" i="4" s="1"/>
  <c r="H91" i="4"/>
  <c r="I91" i="4"/>
  <c r="AK91" i="4" s="1"/>
  <c r="J91" i="4"/>
  <c r="AL91" i="4" s="1"/>
  <c r="K91" i="4"/>
  <c r="AM91" i="4" s="1"/>
  <c r="L91" i="4"/>
  <c r="AN91" i="4" s="1"/>
  <c r="M91" i="4"/>
  <c r="AO91" i="4" s="1"/>
  <c r="N91" i="4"/>
  <c r="AP91" i="4" s="1"/>
  <c r="O91" i="4"/>
  <c r="AQ91" i="4" s="1"/>
  <c r="F92" i="4"/>
  <c r="AH92" i="4" s="1"/>
  <c r="G92" i="4"/>
  <c r="AI92" i="4" s="1"/>
  <c r="H92" i="4"/>
  <c r="AJ92" i="4" s="1"/>
  <c r="I92" i="4"/>
  <c r="AK92" i="4" s="1"/>
  <c r="J92" i="4"/>
  <c r="AL92" i="4" s="1"/>
  <c r="K92" i="4"/>
  <c r="AM92" i="4" s="1"/>
  <c r="L92" i="4"/>
  <c r="AN92" i="4" s="1"/>
  <c r="M92" i="4"/>
  <c r="AO92" i="4" s="1"/>
  <c r="N92" i="4"/>
  <c r="AP92" i="4" s="1"/>
  <c r="O92" i="4"/>
  <c r="AQ92" i="4" s="1"/>
  <c r="F93" i="4"/>
  <c r="AH93" i="4" s="1"/>
  <c r="G93" i="4"/>
  <c r="H93" i="4"/>
  <c r="AJ93" i="4" s="1"/>
  <c r="I93" i="4"/>
  <c r="AK93" i="4" s="1"/>
  <c r="J93" i="4"/>
  <c r="AL93" i="4" s="1"/>
  <c r="K93" i="4"/>
  <c r="AM93" i="4" s="1"/>
  <c r="L93" i="4"/>
  <c r="AN93" i="4" s="1"/>
  <c r="M93" i="4"/>
  <c r="AO93" i="4" s="1"/>
  <c r="N93" i="4"/>
  <c r="AP93" i="4" s="1"/>
  <c r="O93" i="4"/>
  <c r="F94" i="4"/>
  <c r="AH94" i="4" s="1"/>
  <c r="G94" i="4"/>
  <c r="AI94" i="4" s="1"/>
  <c r="H94" i="4"/>
  <c r="AJ94" i="4" s="1"/>
  <c r="I94" i="4"/>
  <c r="AK94" i="4" s="1"/>
  <c r="J94" i="4"/>
  <c r="AL94" i="4" s="1"/>
  <c r="K94" i="4"/>
  <c r="AM94" i="4" s="1"/>
  <c r="L94" i="4"/>
  <c r="AN94" i="4" s="1"/>
  <c r="M94" i="4"/>
  <c r="AO94" i="4" s="1"/>
  <c r="N94" i="4"/>
  <c r="AP94" i="4" s="1"/>
  <c r="O94" i="4"/>
  <c r="AQ94" i="4" s="1"/>
  <c r="F95" i="4"/>
  <c r="AH95" i="4" s="1"/>
  <c r="G95" i="4"/>
  <c r="AI95" i="4" s="1"/>
  <c r="H95" i="4"/>
  <c r="AJ95" i="4" s="1"/>
  <c r="I95" i="4"/>
  <c r="AK95" i="4" s="1"/>
  <c r="J95" i="4"/>
  <c r="AL95" i="4" s="1"/>
  <c r="K95" i="4"/>
  <c r="AM95" i="4" s="1"/>
  <c r="L95" i="4"/>
  <c r="AN95" i="4" s="1"/>
  <c r="M95" i="4"/>
  <c r="AO95" i="4" s="1"/>
  <c r="N95" i="4"/>
  <c r="AP95" i="4" s="1"/>
  <c r="O95" i="4"/>
  <c r="F96" i="4"/>
  <c r="AH96" i="4" s="1"/>
  <c r="G96" i="4"/>
  <c r="AI96" i="4" s="1"/>
  <c r="H96" i="4"/>
  <c r="AJ96" i="4" s="1"/>
  <c r="I96" i="4"/>
  <c r="AK96" i="4" s="1"/>
  <c r="J96" i="4"/>
  <c r="AL96" i="4" s="1"/>
  <c r="K96" i="4"/>
  <c r="L96" i="4"/>
  <c r="AN96" i="4" s="1"/>
  <c r="M96" i="4"/>
  <c r="AO96" i="4" s="1"/>
  <c r="N96" i="4"/>
  <c r="AP96" i="4" s="1"/>
  <c r="O96" i="4"/>
  <c r="AQ96" i="4" s="1"/>
  <c r="F97" i="4"/>
  <c r="AH97" i="4" s="1"/>
  <c r="G97" i="4"/>
  <c r="AI97" i="4" s="1"/>
  <c r="H97" i="4"/>
  <c r="AJ97" i="4" s="1"/>
  <c r="I97" i="4"/>
  <c r="AK97" i="4" s="1"/>
  <c r="J97" i="4"/>
  <c r="AL97" i="4" s="1"/>
  <c r="K97" i="4"/>
  <c r="AM97" i="4" s="1"/>
  <c r="L97" i="4"/>
  <c r="AN97" i="4" s="1"/>
  <c r="M97" i="4"/>
  <c r="AO97" i="4" s="1"/>
  <c r="N97" i="4"/>
  <c r="AP97" i="4" s="1"/>
  <c r="O97" i="4"/>
  <c r="AQ97" i="4" s="1"/>
  <c r="F98" i="4"/>
  <c r="AH98" i="4" s="1"/>
  <c r="G98" i="4"/>
  <c r="AI98" i="4" s="1"/>
  <c r="H98" i="4"/>
  <c r="AJ98" i="4" s="1"/>
  <c r="I98" i="4"/>
  <c r="AK98" i="4" s="1"/>
  <c r="J98" i="4"/>
  <c r="AL98" i="4" s="1"/>
  <c r="K98" i="4"/>
  <c r="AM98" i="4" s="1"/>
  <c r="L98" i="4"/>
  <c r="AN98" i="4" s="1"/>
  <c r="M98" i="4"/>
  <c r="AO98" i="4" s="1"/>
  <c r="N98" i="4"/>
  <c r="AP98" i="4" s="1"/>
  <c r="O98" i="4"/>
  <c r="AQ98" i="4" s="1"/>
  <c r="F3" i="4"/>
  <c r="AH3" i="4" s="1"/>
  <c r="G3" i="4"/>
  <c r="AI3" i="4" s="1"/>
  <c r="H3" i="4"/>
  <c r="AJ3" i="4" s="1"/>
  <c r="I3" i="4"/>
  <c r="AK3" i="4" s="1"/>
  <c r="J3" i="4"/>
  <c r="AL3" i="4" s="1"/>
  <c r="K3" i="4"/>
  <c r="AM3" i="4" s="1"/>
  <c r="L3" i="4"/>
  <c r="AN3" i="4" s="1"/>
  <c r="M3" i="4"/>
  <c r="AO3" i="4" s="1"/>
  <c r="N3" i="4"/>
  <c r="AP3" i="4" s="1"/>
  <c r="O3" i="4"/>
  <c r="AQ3" i="4" s="1"/>
  <c r="C97" i="1" l="1"/>
  <c r="FO97" i="4" l="1"/>
  <c r="FK97" i="4"/>
  <c r="FN97" i="4"/>
  <c r="FJ97" i="4"/>
  <c r="FQ97" i="4"/>
  <c r="FM97" i="4"/>
  <c r="FI97" i="4"/>
  <c r="FP97" i="4"/>
  <c r="FL97" i="4"/>
  <c r="FH97" i="4"/>
  <c r="GC97" i="4" l="1"/>
  <c r="GE97" i="4"/>
  <c r="GD97" i="4"/>
  <c r="GB97" i="4"/>
  <c r="DJ3" i="4"/>
  <c r="DX3" i="4" s="1"/>
  <c r="BR3" i="4"/>
  <c r="BU98" i="4"/>
  <c r="BU93" i="4"/>
  <c r="BU91" i="4"/>
  <c r="BU90" i="4"/>
  <c r="BU88" i="4"/>
  <c r="BU87" i="4"/>
  <c r="BU82" i="4"/>
  <c r="BU79" i="4"/>
  <c r="BU77" i="4"/>
  <c r="BU68" i="4"/>
  <c r="BU65" i="4"/>
  <c r="BU62" i="4"/>
  <c r="BU59" i="4"/>
  <c r="BU47" i="4"/>
  <c r="BU38" i="4"/>
  <c r="BU33" i="4"/>
  <c r="BU30" i="4"/>
  <c r="BU28" i="4"/>
  <c r="BU26" i="4"/>
  <c r="BU24" i="4"/>
  <c r="BU23" i="4"/>
  <c r="BU22" i="4"/>
  <c r="BU21" i="4"/>
  <c r="BU20" i="4"/>
  <c r="BU19" i="4"/>
  <c r="BU18" i="4"/>
  <c r="BU17" i="4"/>
  <c r="BU16" i="4"/>
  <c r="BU15" i="4"/>
  <c r="BU14" i="4"/>
  <c r="BU13" i="4"/>
  <c r="BU12" i="4"/>
  <c r="BU11" i="4"/>
  <c r="BU10" i="4"/>
  <c r="BU9" i="4"/>
  <c r="BU8" i="4"/>
  <c r="BU7" i="4"/>
  <c r="BU6" i="4"/>
  <c r="BU5" i="4"/>
  <c r="BU4" i="4"/>
  <c r="DM3" i="4"/>
  <c r="EA3" i="4" s="1"/>
  <c r="BU3" i="4"/>
  <c r="BT98" i="4"/>
  <c r="BT97" i="4"/>
  <c r="BT96" i="4"/>
  <c r="BT95" i="4"/>
  <c r="BT94" i="4"/>
  <c r="BT93" i="4"/>
  <c r="BT92" i="4"/>
  <c r="BT91" i="4"/>
  <c r="BT90" i="4"/>
  <c r="BT89" i="4"/>
  <c r="BT88" i="4"/>
  <c r="BT87" i="4"/>
  <c r="BT86" i="4"/>
  <c r="BT85" i="4"/>
  <c r="BT84" i="4"/>
  <c r="BT83" i="4"/>
  <c r="BT82" i="4"/>
  <c r="BT81" i="4"/>
  <c r="BT80" i="4"/>
  <c r="BT79" i="4"/>
  <c r="BT78" i="4"/>
  <c r="BT77" i="4"/>
  <c r="BT76" i="4"/>
  <c r="BU94" i="4"/>
  <c r="BU92" i="4"/>
  <c r="BU86" i="4"/>
  <c r="BU84" i="4"/>
  <c r="BU81" i="4"/>
  <c r="BU78" i="4"/>
  <c r="BU76" i="4"/>
  <c r="BU73" i="4"/>
  <c r="BU72" i="4"/>
  <c r="BU71" i="4"/>
  <c r="BU58" i="4"/>
  <c r="BU57" i="4"/>
  <c r="BU55" i="4"/>
  <c r="BU54" i="4"/>
  <c r="BU52" i="4"/>
  <c r="BU51" i="4"/>
  <c r="BU46" i="4"/>
  <c r="BU44" i="4"/>
  <c r="BU43" i="4"/>
  <c r="BU42" i="4"/>
  <c r="BU40" i="4"/>
  <c r="BU39" i="4"/>
  <c r="BU37" i="4"/>
  <c r="BU34" i="4"/>
  <c r="BU31" i="4"/>
  <c r="BS98" i="4"/>
  <c r="BS94" i="4"/>
  <c r="BS87" i="4"/>
  <c r="BS82" i="4"/>
  <c r="BS79" i="4"/>
  <c r="BS76" i="4"/>
  <c r="BS72" i="4"/>
  <c r="BS71" i="4"/>
  <c r="BS70" i="4"/>
  <c r="BS69" i="4"/>
  <c r="BS68" i="4"/>
  <c r="BS67" i="4"/>
  <c r="BS66" i="4"/>
  <c r="BS65" i="4"/>
  <c r="BS64" i="4"/>
  <c r="BS63" i="4"/>
  <c r="BS62" i="4"/>
  <c r="BS61" i="4"/>
  <c r="BS60" i="4"/>
  <c r="BS59" i="4"/>
  <c r="BU97" i="4"/>
  <c r="BU96" i="4"/>
  <c r="BU95" i="4"/>
  <c r="BU89" i="4"/>
  <c r="BU85" i="4"/>
  <c r="BU83" i="4"/>
  <c r="BU80" i="4"/>
  <c r="BU75" i="4"/>
  <c r="BU74" i="4"/>
  <c r="BU70" i="4"/>
  <c r="BU69" i="4"/>
  <c r="BU67" i="4"/>
  <c r="BU66" i="4"/>
  <c r="BU64" i="4"/>
  <c r="BU63" i="4"/>
  <c r="BU61" i="4"/>
  <c r="BU60" i="4"/>
  <c r="BU56" i="4"/>
  <c r="BU53" i="4"/>
  <c r="BU50" i="4"/>
  <c r="BU49" i="4"/>
  <c r="BU48" i="4"/>
  <c r="BU45" i="4"/>
  <c r="BU41" i="4"/>
  <c r="BU36" i="4"/>
  <c r="BU35" i="4"/>
  <c r="BU32" i="4"/>
  <c r="BU29" i="4"/>
  <c r="BU27" i="4"/>
  <c r="BU25" i="4"/>
  <c r="DL3" i="4"/>
  <c r="DZ3" i="4" s="1"/>
  <c r="BT3" i="4"/>
  <c r="BS97" i="4"/>
  <c r="BS96" i="4"/>
  <c r="BS95" i="4"/>
  <c r="BS93" i="4"/>
  <c r="BS92" i="4"/>
  <c r="BS91" i="4"/>
  <c r="BS90" i="4"/>
  <c r="BS89" i="4"/>
  <c r="BS88" i="4"/>
  <c r="BS86" i="4"/>
  <c r="BS85" i="4"/>
  <c r="BS84" i="4"/>
  <c r="BS83" i="4"/>
  <c r="BS81" i="4"/>
  <c r="BS80" i="4"/>
  <c r="BS78" i="4"/>
  <c r="BS77" i="4"/>
  <c r="BS75" i="4"/>
  <c r="BS74" i="4"/>
  <c r="BS73" i="4"/>
  <c r="DK3" i="4"/>
  <c r="DY3" i="4" s="1"/>
  <c r="BS3" i="4"/>
  <c r="BR98" i="4"/>
  <c r="BR97" i="4"/>
  <c r="BR96" i="4"/>
  <c r="BR95" i="4"/>
  <c r="BR94" i="4"/>
  <c r="BR93" i="4"/>
  <c r="BR92" i="4"/>
  <c r="BR91" i="4"/>
  <c r="BR90" i="4"/>
  <c r="BR89" i="4"/>
  <c r="BR88" i="4"/>
  <c r="BR87" i="4"/>
  <c r="BR86" i="4"/>
  <c r="BR85" i="4"/>
  <c r="BR84" i="4"/>
  <c r="BR83" i="4"/>
  <c r="BR82" i="4"/>
  <c r="BR81" i="4"/>
  <c r="BR80" i="4"/>
  <c r="BR79" i="4"/>
  <c r="BR78" i="4"/>
  <c r="BR77" i="4"/>
  <c r="BR76" i="4"/>
  <c r="BT75" i="4"/>
  <c r="BT74" i="4"/>
  <c r="BT73" i="4"/>
  <c r="BT72" i="4"/>
  <c r="BT71" i="4"/>
  <c r="BT70" i="4"/>
  <c r="BT69" i="4"/>
  <c r="BT68" i="4"/>
  <c r="BT67" i="4"/>
  <c r="BT66" i="4"/>
  <c r="BT65" i="4"/>
  <c r="BT64" i="4"/>
  <c r="BT63" i="4"/>
  <c r="BT62" i="4"/>
  <c r="BT61" i="4"/>
  <c r="BT60" i="4"/>
  <c r="BT59" i="4"/>
  <c r="BT58" i="4"/>
  <c r="BT57" i="4"/>
  <c r="BT56" i="4"/>
  <c r="BT55" i="4"/>
  <c r="BT54" i="4"/>
  <c r="BT53" i="4"/>
  <c r="BT52" i="4"/>
  <c r="BT51" i="4"/>
  <c r="BT50" i="4"/>
  <c r="BT49" i="4"/>
  <c r="BT48" i="4"/>
  <c r="BT47" i="4"/>
  <c r="BT46" i="4"/>
  <c r="BT45" i="4"/>
  <c r="BT44" i="4"/>
  <c r="BT43" i="4"/>
  <c r="BT42" i="4"/>
  <c r="BT41" i="4"/>
  <c r="BT40" i="4"/>
  <c r="BT39" i="4"/>
  <c r="BT38" i="4"/>
  <c r="BT37" i="4"/>
  <c r="BT36" i="4"/>
  <c r="BT35" i="4"/>
  <c r="BT34" i="4"/>
  <c r="BT33" i="4"/>
  <c r="BT32" i="4"/>
  <c r="BT31" i="4"/>
  <c r="BT30" i="4"/>
  <c r="BT29" i="4"/>
  <c r="BT28" i="4"/>
  <c r="BT27" i="4"/>
  <c r="BT26" i="4"/>
  <c r="BT25" i="4"/>
  <c r="BT24" i="4"/>
  <c r="BT23" i="4"/>
  <c r="BT22" i="4"/>
  <c r="BT21" i="4"/>
  <c r="BT20" i="4"/>
  <c r="BT19" i="4"/>
  <c r="BT18" i="4"/>
  <c r="BT17" i="4"/>
  <c r="BT16" i="4"/>
  <c r="BT15" i="4"/>
  <c r="BT14" i="4"/>
  <c r="BT13" i="4"/>
  <c r="BT12" i="4"/>
  <c r="BT11" i="4"/>
  <c r="BT10" i="4"/>
  <c r="BT9" i="4"/>
  <c r="BT8" i="4"/>
  <c r="BT7" i="4"/>
  <c r="BT6" i="4"/>
  <c r="BT5" i="4"/>
  <c r="BT4" i="4"/>
  <c r="BS58" i="4"/>
  <c r="BS57" i="4"/>
  <c r="BS56" i="4"/>
  <c r="BS55" i="4"/>
  <c r="BS54" i="4"/>
  <c r="BS53" i="4"/>
  <c r="BS52" i="4"/>
  <c r="BS51" i="4"/>
  <c r="BS50" i="4"/>
  <c r="BS49" i="4"/>
  <c r="BS48" i="4"/>
  <c r="BS47" i="4"/>
  <c r="BS46" i="4"/>
  <c r="BS45" i="4"/>
  <c r="BS44" i="4"/>
  <c r="BS43" i="4"/>
  <c r="BS42" i="4"/>
  <c r="BS41" i="4"/>
  <c r="BS40" i="4"/>
  <c r="BS39" i="4"/>
  <c r="BS38" i="4"/>
  <c r="BS37" i="4"/>
  <c r="BS36" i="4"/>
  <c r="BS35" i="4"/>
  <c r="BS34" i="4"/>
  <c r="BS33" i="4"/>
  <c r="BS32" i="4"/>
  <c r="BS31" i="4"/>
  <c r="BS30" i="4"/>
  <c r="BS29" i="4"/>
  <c r="BS28" i="4"/>
  <c r="BS27" i="4"/>
  <c r="BS26" i="4"/>
  <c r="BS25" i="4"/>
  <c r="BS24" i="4"/>
  <c r="BS23" i="4"/>
  <c r="BS22" i="4"/>
  <c r="BS21" i="4"/>
  <c r="BS20" i="4"/>
  <c r="BS19" i="4"/>
  <c r="BS18" i="4"/>
  <c r="BS17" i="4"/>
  <c r="BS16" i="4"/>
  <c r="BS15" i="4"/>
  <c r="BS14" i="4"/>
  <c r="BS13" i="4"/>
  <c r="BS12" i="4"/>
  <c r="BS11" i="4"/>
  <c r="BS10" i="4"/>
  <c r="BS9" i="4"/>
  <c r="BS8" i="4"/>
  <c r="BS7" i="4"/>
  <c r="BS6" i="4"/>
  <c r="BS5" i="4"/>
  <c r="BS4"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R4" i="4"/>
  <c r="B4" i="1"/>
  <c r="C4" i="1"/>
  <c r="D4" i="1"/>
  <c r="E4" i="1"/>
  <c r="B5" i="1"/>
  <c r="C5" i="1"/>
  <c r="D5" i="1"/>
  <c r="E5" i="1"/>
  <c r="B6" i="1"/>
  <c r="C6" i="1"/>
  <c r="D6" i="1"/>
  <c r="E6" i="1"/>
  <c r="B7" i="1"/>
  <c r="C7" i="1"/>
  <c r="D7" i="1"/>
  <c r="E7" i="1"/>
  <c r="B8" i="1"/>
  <c r="C8" i="1"/>
  <c r="D8" i="1"/>
  <c r="E8" i="1"/>
  <c r="B9" i="1"/>
  <c r="C9" i="1"/>
  <c r="D9" i="1"/>
  <c r="E9" i="1"/>
  <c r="B10" i="1"/>
  <c r="C10" i="1"/>
  <c r="D10" i="1"/>
  <c r="E10" i="1"/>
  <c r="B11" i="1"/>
  <c r="C11" i="1"/>
  <c r="D11" i="1"/>
  <c r="E11" i="1"/>
  <c r="B12" i="1"/>
  <c r="C12" i="1"/>
  <c r="D12" i="1"/>
  <c r="E12" i="1"/>
  <c r="B13" i="1"/>
  <c r="C13" i="1"/>
  <c r="D13" i="1"/>
  <c r="E13" i="1"/>
  <c r="B14" i="1"/>
  <c r="C14" i="1"/>
  <c r="D14" i="1"/>
  <c r="E14" i="1"/>
  <c r="B15" i="1"/>
  <c r="C15" i="1"/>
  <c r="D15" i="1"/>
  <c r="E15" i="1"/>
  <c r="B16" i="1"/>
  <c r="C16" i="1"/>
  <c r="D16" i="1"/>
  <c r="E16" i="1"/>
  <c r="B17" i="1"/>
  <c r="C17" i="1"/>
  <c r="D17" i="1"/>
  <c r="E17" i="1"/>
  <c r="B18" i="1"/>
  <c r="C18" i="1"/>
  <c r="D18" i="1"/>
  <c r="E18" i="1"/>
  <c r="B19" i="1"/>
  <c r="C19" i="1"/>
  <c r="D19" i="1"/>
  <c r="E19" i="1"/>
  <c r="B20" i="1"/>
  <c r="C20" i="1"/>
  <c r="D20" i="1"/>
  <c r="E20" i="1"/>
  <c r="B21" i="1"/>
  <c r="C21" i="1"/>
  <c r="D21" i="1"/>
  <c r="E21" i="1"/>
  <c r="B22" i="1"/>
  <c r="C22" i="1"/>
  <c r="D22" i="1"/>
  <c r="E22" i="1"/>
  <c r="B23" i="1"/>
  <c r="C23" i="1"/>
  <c r="D23" i="1"/>
  <c r="E23" i="1"/>
  <c r="B24" i="1"/>
  <c r="C24" i="1"/>
  <c r="D24" i="1"/>
  <c r="E24" i="1"/>
  <c r="B25" i="1"/>
  <c r="C25" i="1"/>
  <c r="D25" i="1"/>
  <c r="E25" i="1"/>
  <c r="B26" i="1"/>
  <c r="C26" i="1"/>
  <c r="D26" i="1"/>
  <c r="E26" i="1"/>
  <c r="B27" i="1"/>
  <c r="C27" i="1"/>
  <c r="D27" i="1"/>
  <c r="E27" i="1"/>
  <c r="B28" i="1"/>
  <c r="C28" i="1"/>
  <c r="D28" i="1"/>
  <c r="E28" i="1"/>
  <c r="B29" i="1"/>
  <c r="C29" i="1"/>
  <c r="D29" i="1"/>
  <c r="E29" i="1"/>
  <c r="B30" i="1"/>
  <c r="C30" i="1"/>
  <c r="D30" i="1"/>
  <c r="E30" i="1"/>
  <c r="B31" i="1"/>
  <c r="C31" i="1"/>
  <c r="D31" i="1"/>
  <c r="E31" i="1"/>
  <c r="B32" i="1"/>
  <c r="C32" i="1"/>
  <c r="D32" i="1"/>
  <c r="E32" i="1"/>
  <c r="B33" i="1"/>
  <c r="C33" i="1"/>
  <c r="D33" i="1"/>
  <c r="E33" i="1"/>
  <c r="B34" i="1"/>
  <c r="C34" i="1"/>
  <c r="D34" i="1"/>
  <c r="E34" i="1"/>
  <c r="B35" i="1"/>
  <c r="C35" i="1"/>
  <c r="D35" i="1"/>
  <c r="E35" i="1"/>
  <c r="B36" i="1"/>
  <c r="C36" i="1"/>
  <c r="D36" i="1"/>
  <c r="E36" i="1"/>
  <c r="B37" i="1"/>
  <c r="C37" i="1"/>
  <c r="D37" i="1"/>
  <c r="E37" i="1"/>
  <c r="B38" i="1"/>
  <c r="C38" i="1"/>
  <c r="D38" i="1"/>
  <c r="E38" i="1"/>
  <c r="B39" i="1"/>
  <c r="C39" i="1"/>
  <c r="D39" i="1"/>
  <c r="E39" i="1"/>
  <c r="B40" i="1"/>
  <c r="C40" i="1"/>
  <c r="D40" i="1"/>
  <c r="E40" i="1"/>
  <c r="B41" i="1"/>
  <c r="C41" i="1"/>
  <c r="D41" i="1"/>
  <c r="E41" i="1"/>
  <c r="B42" i="1"/>
  <c r="C42" i="1"/>
  <c r="D42" i="1"/>
  <c r="E42" i="1"/>
  <c r="B43" i="1"/>
  <c r="C43" i="1"/>
  <c r="D43" i="1"/>
  <c r="E43" i="1"/>
  <c r="B44" i="1"/>
  <c r="C44" i="1"/>
  <c r="D44" i="1"/>
  <c r="E44" i="1"/>
  <c r="B45" i="1"/>
  <c r="C45" i="1"/>
  <c r="D45" i="1"/>
  <c r="E45" i="1"/>
  <c r="B46" i="1"/>
  <c r="C46" i="1"/>
  <c r="D46" i="1"/>
  <c r="E46" i="1"/>
  <c r="B47" i="1"/>
  <c r="C47" i="1"/>
  <c r="D47" i="1"/>
  <c r="E47" i="1"/>
  <c r="B48" i="1"/>
  <c r="C48" i="1"/>
  <c r="D48" i="1"/>
  <c r="E48" i="1"/>
  <c r="B49" i="1"/>
  <c r="C49" i="1"/>
  <c r="D49" i="1"/>
  <c r="E49" i="1"/>
  <c r="B50" i="1"/>
  <c r="C50" i="1"/>
  <c r="D50" i="1"/>
  <c r="E50" i="1"/>
  <c r="B51" i="1"/>
  <c r="C51" i="1"/>
  <c r="D51" i="1"/>
  <c r="E51" i="1"/>
  <c r="B52" i="1"/>
  <c r="C52" i="1"/>
  <c r="D52" i="1"/>
  <c r="E52" i="1"/>
  <c r="B53" i="1"/>
  <c r="C53" i="1"/>
  <c r="D53" i="1"/>
  <c r="E53" i="1"/>
  <c r="B54" i="1"/>
  <c r="C54" i="1"/>
  <c r="D54" i="1"/>
  <c r="E54" i="1"/>
  <c r="B55" i="1"/>
  <c r="C55" i="1"/>
  <c r="D55" i="1"/>
  <c r="E55" i="1"/>
  <c r="B56" i="1"/>
  <c r="C56" i="1"/>
  <c r="D56" i="1"/>
  <c r="E56" i="1"/>
  <c r="B57" i="1"/>
  <c r="C57" i="1"/>
  <c r="D57" i="1"/>
  <c r="E57" i="1"/>
  <c r="B58" i="1"/>
  <c r="C58" i="1"/>
  <c r="D58" i="1"/>
  <c r="E58" i="1"/>
  <c r="B59" i="1"/>
  <c r="C59" i="1"/>
  <c r="D59" i="1"/>
  <c r="E59" i="1"/>
  <c r="B60" i="1"/>
  <c r="C60" i="1"/>
  <c r="D60" i="1"/>
  <c r="E60" i="1"/>
  <c r="B61" i="1"/>
  <c r="C61" i="1"/>
  <c r="D61" i="1"/>
  <c r="E61" i="1"/>
  <c r="B62" i="1"/>
  <c r="C62" i="1"/>
  <c r="D62" i="1"/>
  <c r="E62" i="1"/>
  <c r="B63" i="1"/>
  <c r="C63" i="1"/>
  <c r="D63" i="1"/>
  <c r="E63" i="1"/>
  <c r="B64" i="1"/>
  <c r="C64" i="1"/>
  <c r="D64" i="1"/>
  <c r="E64" i="1"/>
  <c r="B65" i="1"/>
  <c r="C65" i="1"/>
  <c r="D65" i="1"/>
  <c r="E65" i="1"/>
  <c r="B66" i="1"/>
  <c r="C66" i="1"/>
  <c r="D66" i="1"/>
  <c r="E66" i="1"/>
  <c r="B67" i="1"/>
  <c r="C67" i="1"/>
  <c r="D67" i="1"/>
  <c r="E67" i="1"/>
  <c r="B68" i="1"/>
  <c r="C68" i="1"/>
  <c r="D68" i="1"/>
  <c r="E68" i="1"/>
  <c r="B69" i="1"/>
  <c r="C69" i="1"/>
  <c r="D69" i="1"/>
  <c r="E69" i="1"/>
  <c r="B70" i="1"/>
  <c r="C70" i="1"/>
  <c r="D70" i="1"/>
  <c r="E70" i="1"/>
  <c r="B71" i="1"/>
  <c r="C71" i="1"/>
  <c r="D71" i="1"/>
  <c r="E71" i="1"/>
  <c r="B72" i="1"/>
  <c r="C72" i="1"/>
  <c r="D72" i="1"/>
  <c r="E72" i="1"/>
  <c r="B73" i="1"/>
  <c r="C73" i="1"/>
  <c r="D73" i="1"/>
  <c r="E73" i="1"/>
  <c r="B74" i="1"/>
  <c r="C74" i="1"/>
  <c r="D74" i="1"/>
  <c r="E74" i="1"/>
  <c r="B75" i="1"/>
  <c r="C75" i="1"/>
  <c r="D75" i="1"/>
  <c r="E75" i="1"/>
  <c r="B76" i="1"/>
  <c r="C76" i="1"/>
  <c r="D76" i="1"/>
  <c r="E76" i="1"/>
  <c r="B77" i="1"/>
  <c r="C77" i="1"/>
  <c r="D77" i="1"/>
  <c r="E77" i="1"/>
  <c r="B78" i="1"/>
  <c r="C78" i="1"/>
  <c r="D78" i="1"/>
  <c r="E78" i="1"/>
  <c r="B79" i="1"/>
  <c r="C79" i="1"/>
  <c r="D79" i="1"/>
  <c r="E79" i="1"/>
  <c r="B80" i="1"/>
  <c r="C80" i="1"/>
  <c r="D80" i="1"/>
  <c r="E80" i="1"/>
  <c r="B81" i="1"/>
  <c r="C81" i="1"/>
  <c r="D81" i="1"/>
  <c r="E81" i="1"/>
  <c r="B82" i="1"/>
  <c r="C82" i="1"/>
  <c r="D82" i="1"/>
  <c r="E82" i="1"/>
  <c r="B83" i="1"/>
  <c r="C83" i="1"/>
  <c r="D83" i="1"/>
  <c r="E83" i="1"/>
  <c r="B84" i="1"/>
  <c r="C84" i="1"/>
  <c r="D84" i="1"/>
  <c r="E84" i="1"/>
  <c r="B85" i="1"/>
  <c r="C85" i="1"/>
  <c r="D85" i="1"/>
  <c r="E85" i="1"/>
  <c r="B86" i="1"/>
  <c r="C86" i="1"/>
  <c r="D86" i="1"/>
  <c r="E86" i="1"/>
  <c r="B87" i="1"/>
  <c r="C87" i="1"/>
  <c r="D87" i="1"/>
  <c r="E87" i="1"/>
  <c r="B88" i="1"/>
  <c r="C88" i="1"/>
  <c r="D88" i="1"/>
  <c r="E88" i="1"/>
  <c r="B89" i="1"/>
  <c r="C89" i="1"/>
  <c r="D89" i="1"/>
  <c r="E89" i="1"/>
  <c r="B90" i="1"/>
  <c r="C90" i="1"/>
  <c r="D90" i="1"/>
  <c r="E90" i="1"/>
  <c r="B91" i="1"/>
  <c r="C91" i="1"/>
  <c r="D91" i="1"/>
  <c r="E91" i="1"/>
  <c r="B92" i="1"/>
  <c r="C92" i="1"/>
  <c r="D92" i="1"/>
  <c r="E92" i="1"/>
  <c r="B93" i="1"/>
  <c r="C93" i="1"/>
  <c r="D93" i="1"/>
  <c r="E93" i="1"/>
  <c r="B94" i="1"/>
  <c r="C94" i="1"/>
  <c r="D94" i="1"/>
  <c r="E94" i="1"/>
  <c r="B95" i="1"/>
  <c r="C95" i="1"/>
  <c r="D95" i="1"/>
  <c r="E95" i="1"/>
  <c r="B96" i="1"/>
  <c r="C96" i="1"/>
  <c r="D96" i="1"/>
  <c r="E96" i="1"/>
  <c r="B97" i="1"/>
  <c r="C96" i="7"/>
  <c r="D97" i="1"/>
  <c r="E97" i="1"/>
  <c r="B98" i="1"/>
  <c r="C98" i="1"/>
  <c r="D98" i="1"/>
  <c r="E98" i="1"/>
  <c r="E3" i="1"/>
  <c r="D3" i="1"/>
  <c r="C3" i="1"/>
  <c r="B3" i="1"/>
  <c r="E96" i="7" l="1"/>
  <c r="B97" i="4"/>
  <c r="E2" i="7"/>
  <c r="B3" i="4"/>
  <c r="E97" i="7"/>
  <c r="B98" i="4"/>
  <c r="E95" i="7"/>
  <c r="B96" i="4"/>
  <c r="E94" i="7"/>
  <c r="B95" i="4"/>
  <c r="E93" i="7"/>
  <c r="B94" i="4"/>
  <c r="E92" i="7"/>
  <c r="B93" i="4"/>
  <c r="E91" i="7"/>
  <c r="B92" i="4"/>
  <c r="E90" i="7"/>
  <c r="B91" i="4"/>
  <c r="E89" i="7"/>
  <c r="B90" i="4"/>
  <c r="E88" i="7"/>
  <c r="B89" i="4"/>
  <c r="E87" i="7"/>
  <c r="B88" i="4"/>
  <c r="E86" i="7"/>
  <c r="B87" i="4"/>
  <c r="E85" i="7"/>
  <c r="B86" i="4"/>
  <c r="E84" i="7"/>
  <c r="B85" i="4"/>
  <c r="E83" i="7"/>
  <c r="B84" i="4"/>
  <c r="E82" i="7"/>
  <c r="B83" i="4"/>
  <c r="E81" i="7"/>
  <c r="B82" i="4"/>
  <c r="E80" i="7"/>
  <c r="B81" i="4"/>
  <c r="E79" i="7"/>
  <c r="B80" i="4"/>
  <c r="E78" i="7"/>
  <c r="B79" i="4"/>
  <c r="E77" i="7"/>
  <c r="B78" i="4"/>
  <c r="E76" i="7"/>
  <c r="B77" i="4"/>
  <c r="E75" i="7"/>
  <c r="B76" i="4"/>
  <c r="E74" i="7"/>
  <c r="B75" i="4"/>
  <c r="E73" i="7"/>
  <c r="B74" i="4"/>
  <c r="E72" i="7"/>
  <c r="B73" i="4"/>
  <c r="E71" i="7"/>
  <c r="B72" i="4"/>
  <c r="E70" i="7"/>
  <c r="B71" i="4"/>
  <c r="E69" i="7"/>
  <c r="B70" i="4"/>
  <c r="E68" i="7"/>
  <c r="B69" i="4"/>
  <c r="E67" i="7"/>
  <c r="B68" i="4"/>
  <c r="E66" i="7"/>
  <c r="B67" i="4"/>
  <c r="E65" i="7"/>
  <c r="B66" i="4"/>
  <c r="E64" i="7"/>
  <c r="B65" i="4"/>
  <c r="E63" i="7"/>
  <c r="B64" i="4"/>
  <c r="E62" i="7"/>
  <c r="B63" i="4"/>
  <c r="E61" i="7"/>
  <c r="B62" i="4"/>
  <c r="E60" i="7"/>
  <c r="B61" i="4"/>
  <c r="E59" i="7"/>
  <c r="B60" i="4"/>
  <c r="E58" i="7"/>
  <c r="B59" i="4"/>
  <c r="E57" i="7"/>
  <c r="B58" i="4"/>
  <c r="E56" i="7"/>
  <c r="B57" i="4"/>
  <c r="E55" i="7"/>
  <c r="B56" i="4"/>
  <c r="E54" i="7"/>
  <c r="B55" i="4"/>
  <c r="E53" i="7"/>
  <c r="B54" i="4"/>
  <c r="E52" i="7"/>
  <c r="B53" i="4"/>
  <c r="E51" i="7"/>
  <c r="B52" i="4"/>
  <c r="E50" i="7"/>
  <c r="B51" i="4"/>
  <c r="E49" i="7"/>
  <c r="B50" i="4"/>
  <c r="E48" i="7"/>
  <c r="B49" i="4"/>
  <c r="E47" i="7"/>
  <c r="B48" i="4"/>
  <c r="E46" i="7"/>
  <c r="B47" i="4"/>
  <c r="E45" i="7"/>
  <c r="B46" i="4"/>
  <c r="E44" i="7"/>
  <c r="B45" i="4"/>
  <c r="E43" i="7"/>
  <c r="B44" i="4"/>
  <c r="E42" i="7"/>
  <c r="B43" i="4"/>
  <c r="E41" i="7"/>
  <c r="B42" i="4"/>
  <c r="E40" i="7"/>
  <c r="B41" i="4"/>
  <c r="E39" i="7"/>
  <c r="B40" i="4"/>
  <c r="E38" i="7"/>
  <c r="B39" i="4"/>
  <c r="E37" i="7"/>
  <c r="B38" i="4"/>
  <c r="E36" i="7"/>
  <c r="B37" i="4"/>
  <c r="E35" i="7"/>
  <c r="B36" i="4"/>
  <c r="E34" i="7"/>
  <c r="B35" i="4"/>
  <c r="E33" i="7"/>
  <c r="B34" i="4"/>
  <c r="E32" i="7"/>
  <c r="B33" i="4"/>
  <c r="E31" i="7"/>
  <c r="B32" i="4"/>
  <c r="E30" i="7"/>
  <c r="B31" i="4"/>
  <c r="E29" i="7"/>
  <c r="B30" i="4"/>
  <c r="E28" i="7"/>
  <c r="B29" i="4"/>
  <c r="E27" i="7"/>
  <c r="B28" i="4"/>
  <c r="E26" i="7"/>
  <c r="B27" i="4"/>
  <c r="E25" i="7"/>
  <c r="B26" i="4"/>
  <c r="E24" i="7"/>
  <c r="B25" i="4"/>
  <c r="E23" i="7"/>
  <c r="B24" i="4"/>
  <c r="E22" i="7"/>
  <c r="B23" i="4"/>
  <c r="E21" i="7"/>
  <c r="B22" i="4"/>
  <c r="E20" i="7"/>
  <c r="B21" i="4"/>
  <c r="E19" i="7"/>
  <c r="B20" i="4"/>
  <c r="E18" i="7"/>
  <c r="B19" i="4"/>
  <c r="E17" i="7"/>
  <c r="B18" i="4"/>
  <c r="E16" i="7"/>
  <c r="B17" i="4"/>
  <c r="E15" i="7"/>
  <c r="B16" i="4"/>
  <c r="E14" i="7"/>
  <c r="B15" i="4"/>
  <c r="E13" i="7"/>
  <c r="B14" i="4"/>
  <c r="E12" i="7"/>
  <c r="B13" i="4"/>
  <c r="E11" i="7"/>
  <c r="B12" i="4"/>
  <c r="E10" i="7"/>
  <c r="B11" i="4"/>
  <c r="E9" i="7"/>
  <c r="B10" i="4"/>
  <c r="E8" i="7"/>
  <c r="B9" i="4"/>
  <c r="E7" i="7"/>
  <c r="B8" i="4"/>
  <c r="E6" i="7"/>
  <c r="B7" i="4"/>
  <c r="E5" i="7"/>
  <c r="B6" i="4"/>
  <c r="E4" i="7"/>
  <c r="B5" i="4"/>
  <c r="E3" i="7"/>
  <c r="B4" i="4"/>
  <c r="C2" i="7"/>
  <c r="FW3" i="4"/>
  <c r="FV3" i="4"/>
  <c r="GA3" i="4"/>
  <c r="GE3" i="4"/>
  <c r="FY3" i="4"/>
  <c r="GD3" i="4"/>
  <c r="GB3" i="4"/>
  <c r="FJ3" i="4"/>
  <c r="FN3" i="4"/>
  <c r="FF3" i="4"/>
  <c r="FX3" i="4"/>
  <c r="FT3" i="4"/>
  <c r="FH3" i="4"/>
  <c r="FL3" i="4"/>
  <c r="FP3" i="4"/>
  <c r="FZ3" i="4"/>
  <c r="FI3" i="4"/>
  <c r="FM3" i="4"/>
  <c r="FQ3" i="4"/>
  <c r="FU3" i="4"/>
  <c r="GC3" i="4"/>
  <c r="FG3" i="4"/>
  <c r="FK3" i="4"/>
  <c r="FO3" i="4"/>
  <c r="D96" i="7"/>
  <c r="EU97" i="4"/>
  <c r="EY97" i="4"/>
  <c r="FC97" i="4"/>
  <c r="ER97" i="4"/>
  <c r="EW97" i="4"/>
  <c r="FB97" i="4"/>
  <c r="EF97" i="4"/>
  <c r="EJ97" i="4"/>
  <c r="EN97" i="4"/>
  <c r="ET97" i="4"/>
  <c r="ES97" i="4"/>
  <c r="EX97" i="4"/>
  <c r="EG97" i="4"/>
  <c r="EK97" i="4"/>
  <c r="EO97" i="4"/>
  <c r="EZ97" i="4"/>
  <c r="EH97" i="4"/>
  <c r="ED97" i="4"/>
  <c r="EE97" i="4"/>
  <c r="EI97" i="4"/>
  <c r="EV97" i="4"/>
  <c r="EL97" i="4"/>
  <c r="FA97" i="4"/>
  <c r="EM97" i="4"/>
  <c r="D95" i="7"/>
  <c r="FC96" i="4"/>
  <c r="EF96" i="4"/>
  <c r="EJ96" i="4"/>
  <c r="EN96" i="4"/>
  <c r="EZ96" i="4"/>
  <c r="EG96" i="4"/>
  <c r="EK96" i="4"/>
  <c r="EO96" i="4"/>
  <c r="FA96" i="4"/>
  <c r="EL96" i="4"/>
  <c r="FB96" i="4"/>
  <c r="EM96" i="4"/>
  <c r="EH96" i="4"/>
  <c r="EI96" i="4"/>
  <c r="D93" i="7"/>
  <c r="FC94" i="4"/>
  <c r="FA94" i="4"/>
  <c r="EF94" i="4"/>
  <c r="EJ94" i="4"/>
  <c r="EN94" i="4"/>
  <c r="FB94" i="4"/>
  <c r="EG94" i="4"/>
  <c r="EK94" i="4"/>
  <c r="EO94" i="4"/>
  <c r="EZ94" i="4"/>
  <c r="EH94" i="4"/>
  <c r="EI94" i="4"/>
  <c r="EL94" i="4"/>
  <c r="EM94" i="4"/>
  <c r="D92" i="7"/>
  <c r="FC93" i="4"/>
  <c r="FB93" i="4"/>
  <c r="EH93" i="4"/>
  <c r="EL93" i="4"/>
  <c r="EZ93" i="4"/>
  <c r="EI93" i="4"/>
  <c r="EM93" i="4"/>
  <c r="EJ93" i="4"/>
  <c r="EN93" i="4"/>
  <c r="EO93" i="4"/>
  <c r="EK93" i="4"/>
  <c r="FA93" i="4"/>
  <c r="EF93" i="4"/>
  <c r="EG93" i="4"/>
  <c r="D90" i="7"/>
  <c r="FC91" i="4"/>
  <c r="EZ91" i="4"/>
  <c r="EH91" i="4"/>
  <c r="EL91" i="4"/>
  <c r="FB91" i="4"/>
  <c r="FA91" i="4"/>
  <c r="EI91" i="4"/>
  <c r="EM91" i="4"/>
  <c r="EF91" i="4"/>
  <c r="EN91" i="4"/>
  <c r="EJ91" i="4"/>
  <c r="EG91" i="4"/>
  <c r="EO91" i="4"/>
  <c r="EK91" i="4"/>
  <c r="D88" i="7"/>
  <c r="FC89" i="4"/>
  <c r="FB89" i="4"/>
  <c r="EH89" i="4"/>
  <c r="EL89" i="4"/>
  <c r="EI89" i="4"/>
  <c r="EM89" i="4"/>
  <c r="EZ89" i="4"/>
  <c r="EJ89" i="4"/>
  <c r="EF89" i="4"/>
  <c r="EN89" i="4"/>
  <c r="EG89" i="4"/>
  <c r="FA89" i="4"/>
  <c r="EK89" i="4"/>
  <c r="EO89" i="4"/>
  <c r="D87" i="7"/>
  <c r="FC88" i="4"/>
  <c r="EF88" i="4"/>
  <c r="EJ88" i="4"/>
  <c r="EN88" i="4"/>
  <c r="EZ88" i="4"/>
  <c r="EG88" i="4"/>
  <c r="EK88" i="4"/>
  <c r="EO88" i="4"/>
  <c r="FA88" i="4"/>
  <c r="EL88" i="4"/>
  <c r="EH88" i="4"/>
  <c r="EM88" i="4"/>
  <c r="FB88" i="4"/>
  <c r="EI88" i="4"/>
  <c r="D85" i="7"/>
  <c r="EU86" i="4"/>
  <c r="EY86" i="4"/>
  <c r="FC86" i="4"/>
  <c r="EV86" i="4"/>
  <c r="FA86" i="4"/>
  <c r="ED86" i="4"/>
  <c r="EH86" i="4"/>
  <c r="EL86" i="4"/>
  <c r="EX86" i="4"/>
  <c r="ER86" i="4"/>
  <c r="EW86" i="4"/>
  <c r="FB86" i="4"/>
  <c r="EE86" i="4"/>
  <c r="EI86" i="4"/>
  <c r="EM86" i="4"/>
  <c r="ES86" i="4"/>
  <c r="EJ86" i="4"/>
  <c r="EF86" i="4"/>
  <c r="EN86" i="4"/>
  <c r="ET86" i="4"/>
  <c r="EK86" i="4"/>
  <c r="EZ86" i="4"/>
  <c r="EG86" i="4"/>
  <c r="EO86" i="4"/>
  <c r="D84" i="7"/>
  <c r="EU85" i="4"/>
  <c r="EY85" i="4"/>
  <c r="FC85" i="4"/>
  <c r="ER85" i="4"/>
  <c r="EW85" i="4"/>
  <c r="FB85" i="4"/>
  <c r="ED85" i="4"/>
  <c r="EH85" i="4"/>
  <c r="EL85" i="4"/>
  <c r="EZ85" i="4"/>
  <c r="ES85" i="4"/>
  <c r="EX85" i="4"/>
  <c r="EE85" i="4"/>
  <c r="EI85" i="4"/>
  <c r="EM85" i="4"/>
  <c r="ET85" i="4"/>
  <c r="FA85" i="4"/>
  <c r="EF85" i="4"/>
  <c r="EN85" i="4"/>
  <c r="EK85" i="4"/>
  <c r="EG85" i="4"/>
  <c r="EO85" i="4"/>
  <c r="EJ85" i="4"/>
  <c r="EV85" i="4"/>
  <c r="D83" i="7"/>
  <c r="EU84" i="4"/>
  <c r="EY84" i="4"/>
  <c r="FC84" i="4"/>
  <c r="ES84" i="4"/>
  <c r="EX84" i="4"/>
  <c r="ED84" i="4"/>
  <c r="EH84" i="4"/>
  <c r="EL84" i="4"/>
  <c r="FA84" i="4"/>
  <c r="ET84" i="4"/>
  <c r="EZ84" i="4"/>
  <c r="EE84" i="4"/>
  <c r="EI84" i="4"/>
  <c r="EM84" i="4"/>
  <c r="EV84" i="4"/>
  <c r="ER84" i="4"/>
  <c r="EJ84" i="4"/>
  <c r="FB84" i="4"/>
  <c r="EN84" i="4"/>
  <c r="EG84" i="4"/>
  <c r="EW84" i="4"/>
  <c r="EK84" i="4"/>
  <c r="EF84" i="4"/>
  <c r="EO84" i="4"/>
  <c r="D81" i="7"/>
  <c r="EU82" i="4"/>
  <c r="EY82" i="4"/>
  <c r="FC82" i="4"/>
  <c r="EV82" i="4"/>
  <c r="FA82" i="4"/>
  <c r="ED82" i="4"/>
  <c r="EH82" i="4"/>
  <c r="EL82" i="4"/>
  <c r="ES82" i="4"/>
  <c r="ER82" i="4"/>
  <c r="EW82" i="4"/>
  <c r="FB82" i="4"/>
  <c r="EE82" i="4"/>
  <c r="EI82" i="4"/>
  <c r="EM82" i="4"/>
  <c r="EX82" i="4"/>
  <c r="ET82" i="4"/>
  <c r="EJ82" i="4"/>
  <c r="EF82" i="4"/>
  <c r="EO82" i="4"/>
  <c r="EZ82" i="4"/>
  <c r="EK82" i="4"/>
  <c r="EN82" i="4"/>
  <c r="EG82" i="4"/>
  <c r="D80" i="7"/>
  <c r="EU81" i="4"/>
  <c r="EY81" i="4"/>
  <c r="FC81" i="4"/>
  <c r="ER81" i="4"/>
  <c r="EW81" i="4"/>
  <c r="FB81" i="4"/>
  <c r="ED81" i="4"/>
  <c r="EH81" i="4"/>
  <c r="EL81" i="4"/>
  <c r="ES81" i="4"/>
  <c r="EX81" i="4"/>
  <c r="EE81" i="4"/>
  <c r="EI81" i="4"/>
  <c r="EM81" i="4"/>
  <c r="ET81" i="4"/>
  <c r="EZ81" i="4"/>
  <c r="EF81" i="4"/>
  <c r="EN81" i="4"/>
  <c r="EG81" i="4"/>
  <c r="EO81" i="4"/>
  <c r="EV81" i="4"/>
  <c r="EJ81" i="4"/>
  <c r="FA81" i="4"/>
  <c r="EK81" i="4"/>
  <c r="D78" i="7"/>
  <c r="EU79" i="4"/>
  <c r="EY79" i="4"/>
  <c r="FC79" i="4"/>
  <c r="ET79" i="4"/>
  <c r="EZ79" i="4"/>
  <c r="ED79" i="4"/>
  <c r="EH79" i="4"/>
  <c r="EL79" i="4"/>
  <c r="ER79" i="4"/>
  <c r="FB79" i="4"/>
  <c r="EV79" i="4"/>
  <c r="FA79" i="4"/>
  <c r="EE79" i="4"/>
  <c r="EI79" i="4"/>
  <c r="EM79" i="4"/>
  <c r="EW79" i="4"/>
  <c r="EF79" i="4"/>
  <c r="EN79" i="4"/>
  <c r="EX79" i="4"/>
  <c r="EJ79" i="4"/>
  <c r="EK79" i="4"/>
  <c r="ES79" i="4"/>
  <c r="EG79" i="4"/>
  <c r="EO79" i="4"/>
  <c r="D77" i="7"/>
  <c r="EU78" i="4"/>
  <c r="EY78" i="4"/>
  <c r="FC78" i="4"/>
  <c r="EV78" i="4"/>
  <c r="FA78" i="4"/>
  <c r="ED78" i="4"/>
  <c r="EH78" i="4"/>
  <c r="EL78" i="4"/>
  <c r="ES78" i="4"/>
  <c r="ER78" i="4"/>
  <c r="EW78" i="4"/>
  <c r="FB78" i="4"/>
  <c r="EE78" i="4"/>
  <c r="EI78" i="4"/>
  <c r="EM78" i="4"/>
  <c r="EX78" i="4"/>
  <c r="EZ78" i="4"/>
  <c r="EJ78" i="4"/>
  <c r="EF78" i="4"/>
  <c r="EG78" i="4"/>
  <c r="EK78" i="4"/>
  <c r="EN78" i="4"/>
  <c r="ET78" i="4"/>
  <c r="EO78" i="4"/>
  <c r="D75" i="7"/>
  <c r="EU76" i="4"/>
  <c r="EY76" i="4"/>
  <c r="FC76" i="4"/>
  <c r="ES76" i="4"/>
  <c r="EX76" i="4"/>
  <c r="ED76" i="4"/>
  <c r="EH76" i="4"/>
  <c r="EL76" i="4"/>
  <c r="EV76" i="4"/>
  <c r="ET76" i="4"/>
  <c r="EZ76" i="4"/>
  <c r="EE76" i="4"/>
  <c r="EI76" i="4"/>
  <c r="EM76" i="4"/>
  <c r="FA76" i="4"/>
  <c r="FB76" i="4"/>
  <c r="EJ76" i="4"/>
  <c r="ER76" i="4"/>
  <c r="EN76" i="4"/>
  <c r="EW76" i="4"/>
  <c r="EO76" i="4"/>
  <c r="EK76" i="4"/>
  <c r="EF76" i="4"/>
  <c r="EG76" i="4"/>
  <c r="D73" i="7"/>
  <c r="EU74" i="4"/>
  <c r="EY74" i="4"/>
  <c r="FC74" i="4"/>
  <c r="EV74" i="4"/>
  <c r="FA74" i="4"/>
  <c r="ED74" i="4"/>
  <c r="EH74" i="4"/>
  <c r="EL74" i="4"/>
  <c r="EX74" i="4"/>
  <c r="ER74" i="4"/>
  <c r="EW74" i="4"/>
  <c r="FB74" i="4"/>
  <c r="EE74" i="4"/>
  <c r="EI74" i="4"/>
  <c r="EM74" i="4"/>
  <c r="ES74" i="4"/>
  <c r="EJ74" i="4"/>
  <c r="EF74" i="4"/>
  <c r="EK74" i="4"/>
  <c r="ET74" i="4"/>
  <c r="EN74" i="4"/>
  <c r="EZ74" i="4"/>
  <c r="EG74" i="4"/>
  <c r="EO74" i="4"/>
  <c r="D72" i="7"/>
  <c r="EU73" i="4"/>
  <c r="EY73" i="4"/>
  <c r="FC73" i="4"/>
  <c r="ER73" i="4"/>
  <c r="EW73" i="4"/>
  <c r="FB73" i="4"/>
  <c r="ED73" i="4"/>
  <c r="EH73" i="4"/>
  <c r="EL73" i="4"/>
  <c r="EZ73" i="4"/>
  <c r="ES73" i="4"/>
  <c r="EX73" i="4"/>
  <c r="EE73" i="4"/>
  <c r="EI73" i="4"/>
  <c r="EM73" i="4"/>
  <c r="ET73" i="4"/>
  <c r="EV73" i="4"/>
  <c r="EF73" i="4"/>
  <c r="EN73" i="4"/>
  <c r="EK73" i="4"/>
  <c r="FA73" i="4"/>
  <c r="EG73" i="4"/>
  <c r="EO73" i="4"/>
  <c r="EJ73" i="4"/>
  <c r="D70" i="7"/>
  <c r="EU71" i="4"/>
  <c r="EY71" i="4"/>
  <c r="FC71" i="4"/>
  <c r="ET71" i="4"/>
  <c r="EZ71" i="4"/>
  <c r="ED71" i="4"/>
  <c r="EH71" i="4"/>
  <c r="EL71" i="4"/>
  <c r="ER71" i="4"/>
  <c r="FB71" i="4"/>
  <c r="EV71" i="4"/>
  <c r="FA71" i="4"/>
  <c r="EE71" i="4"/>
  <c r="EI71" i="4"/>
  <c r="EM71" i="4"/>
  <c r="EW71" i="4"/>
  <c r="EX71" i="4"/>
  <c r="EF71" i="4"/>
  <c r="EN71" i="4"/>
  <c r="EJ71" i="4"/>
  <c r="ES71" i="4"/>
  <c r="EG71" i="4"/>
  <c r="EO71" i="4"/>
  <c r="EK71" i="4"/>
  <c r="D69" i="7"/>
  <c r="EU70" i="4"/>
  <c r="EY70" i="4"/>
  <c r="FC70" i="4"/>
  <c r="EV70" i="4"/>
  <c r="FA70" i="4"/>
  <c r="ED70" i="4"/>
  <c r="EH70" i="4"/>
  <c r="EL70" i="4"/>
  <c r="ES70" i="4"/>
  <c r="ER70" i="4"/>
  <c r="EW70" i="4"/>
  <c r="FB70" i="4"/>
  <c r="EE70" i="4"/>
  <c r="EI70" i="4"/>
  <c r="EM70" i="4"/>
  <c r="EX70" i="4"/>
  <c r="EJ70" i="4"/>
  <c r="EZ70" i="4"/>
  <c r="EF70" i="4"/>
  <c r="EG70" i="4"/>
  <c r="EO70" i="4"/>
  <c r="ET70" i="4"/>
  <c r="EK70" i="4"/>
  <c r="EN70" i="4"/>
  <c r="D67" i="7"/>
  <c r="EU68" i="4"/>
  <c r="EY68" i="4"/>
  <c r="FC68" i="4"/>
  <c r="ES68" i="4"/>
  <c r="EX68" i="4"/>
  <c r="ED68" i="4"/>
  <c r="EH68" i="4"/>
  <c r="EL68" i="4"/>
  <c r="EV68" i="4"/>
  <c r="ET68" i="4"/>
  <c r="EZ68" i="4"/>
  <c r="EE68" i="4"/>
  <c r="EI68" i="4"/>
  <c r="EM68" i="4"/>
  <c r="FA68" i="4"/>
  <c r="ER68" i="4"/>
  <c r="EJ68" i="4"/>
  <c r="EN68" i="4"/>
  <c r="EG68" i="4"/>
  <c r="EW68" i="4"/>
  <c r="EK68" i="4"/>
  <c r="FB68" i="4"/>
  <c r="EF68" i="4"/>
  <c r="EO68" i="4"/>
  <c r="D66" i="7"/>
  <c r="EU67" i="4"/>
  <c r="EY67" i="4"/>
  <c r="FC67" i="4"/>
  <c r="ET67" i="4"/>
  <c r="EZ67" i="4"/>
  <c r="ED67" i="4"/>
  <c r="EH67" i="4"/>
  <c r="EL67" i="4"/>
  <c r="EW67" i="4"/>
  <c r="EV67" i="4"/>
  <c r="FA67" i="4"/>
  <c r="EE67" i="4"/>
  <c r="EI67" i="4"/>
  <c r="EM67" i="4"/>
  <c r="ER67" i="4"/>
  <c r="FB67" i="4"/>
  <c r="EF67" i="4"/>
  <c r="EN67" i="4"/>
  <c r="ES67" i="4"/>
  <c r="EG67" i="4"/>
  <c r="EO67" i="4"/>
  <c r="EJ67" i="4"/>
  <c r="EX67" i="4"/>
  <c r="EK67" i="4"/>
  <c r="D65" i="7"/>
  <c r="EU66" i="4"/>
  <c r="EY66" i="4"/>
  <c r="FC66" i="4"/>
  <c r="EV66" i="4"/>
  <c r="FA66" i="4"/>
  <c r="ED66" i="4"/>
  <c r="EH66" i="4"/>
  <c r="EL66" i="4"/>
  <c r="EX66" i="4"/>
  <c r="ER66" i="4"/>
  <c r="EW66" i="4"/>
  <c r="FB66" i="4"/>
  <c r="EE66" i="4"/>
  <c r="EI66" i="4"/>
  <c r="EM66" i="4"/>
  <c r="ES66" i="4"/>
  <c r="ET66" i="4"/>
  <c r="EJ66" i="4"/>
  <c r="EN66" i="4"/>
  <c r="EO66" i="4"/>
  <c r="EZ66" i="4"/>
  <c r="EK66" i="4"/>
  <c r="EF66" i="4"/>
  <c r="EG66" i="4"/>
  <c r="D64" i="7"/>
  <c r="EU65" i="4"/>
  <c r="EY65" i="4"/>
  <c r="FC65" i="4"/>
  <c r="ER65" i="4"/>
  <c r="EW65" i="4"/>
  <c r="FB65" i="4"/>
  <c r="ED65" i="4"/>
  <c r="EH65" i="4"/>
  <c r="EL65" i="4"/>
  <c r="EZ65" i="4"/>
  <c r="ES65" i="4"/>
  <c r="EX65" i="4"/>
  <c r="EE65" i="4"/>
  <c r="EI65" i="4"/>
  <c r="EM65" i="4"/>
  <c r="ET65" i="4"/>
  <c r="EF65" i="4"/>
  <c r="EN65" i="4"/>
  <c r="EJ65" i="4"/>
  <c r="FA65" i="4"/>
  <c r="EK65" i="4"/>
  <c r="EG65" i="4"/>
  <c r="EO65" i="4"/>
  <c r="EV65" i="4"/>
  <c r="D63" i="7"/>
  <c r="EU64" i="4"/>
  <c r="EY64" i="4"/>
  <c r="FC64" i="4"/>
  <c r="ES64" i="4"/>
  <c r="EX64" i="4"/>
  <c r="ED64" i="4"/>
  <c r="EH64" i="4"/>
  <c r="EL64" i="4"/>
  <c r="FA64" i="4"/>
  <c r="ET64" i="4"/>
  <c r="EZ64" i="4"/>
  <c r="EE64" i="4"/>
  <c r="EI64" i="4"/>
  <c r="EM64" i="4"/>
  <c r="EV64" i="4"/>
  <c r="EW64" i="4"/>
  <c r="EJ64" i="4"/>
  <c r="EF64" i="4"/>
  <c r="FB64" i="4"/>
  <c r="EK64" i="4"/>
  <c r="EN64" i="4"/>
  <c r="ER64" i="4"/>
  <c r="EG64" i="4"/>
  <c r="EO64" i="4"/>
  <c r="D62" i="7"/>
  <c r="EU63" i="4"/>
  <c r="EY63" i="4"/>
  <c r="FC63" i="4"/>
  <c r="ET63" i="4"/>
  <c r="EZ63" i="4"/>
  <c r="ED63" i="4"/>
  <c r="EH63" i="4"/>
  <c r="EL63" i="4"/>
  <c r="EW63" i="4"/>
  <c r="EV63" i="4"/>
  <c r="FA63" i="4"/>
  <c r="EE63" i="4"/>
  <c r="EI63" i="4"/>
  <c r="EM63" i="4"/>
  <c r="ER63" i="4"/>
  <c r="FB63" i="4"/>
  <c r="EF63" i="4"/>
  <c r="EN63" i="4"/>
  <c r="EX63" i="4"/>
  <c r="EK63" i="4"/>
  <c r="ES63" i="4"/>
  <c r="EG63" i="4"/>
  <c r="EO63" i="4"/>
  <c r="EJ63" i="4"/>
  <c r="D61" i="7"/>
  <c r="EU62" i="4"/>
  <c r="EY62" i="4"/>
  <c r="FC62" i="4"/>
  <c r="EV62" i="4"/>
  <c r="FA62" i="4"/>
  <c r="ED62" i="4"/>
  <c r="EH62" i="4"/>
  <c r="EL62" i="4"/>
  <c r="EX62" i="4"/>
  <c r="ER62" i="4"/>
  <c r="EW62" i="4"/>
  <c r="FB62" i="4"/>
  <c r="EE62" i="4"/>
  <c r="EI62" i="4"/>
  <c r="EM62" i="4"/>
  <c r="ES62" i="4"/>
  <c r="EZ62" i="4"/>
  <c r="EJ62" i="4"/>
  <c r="EN62" i="4"/>
  <c r="ET62" i="4"/>
  <c r="EG62" i="4"/>
  <c r="EK62" i="4"/>
  <c r="EF62" i="4"/>
  <c r="EO62" i="4"/>
  <c r="D60" i="7"/>
  <c r="EU61" i="4"/>
  <c r="EY61" i="4"/>
  <c r="FC61" i="4"/>
  <c r="ER61" i="4"/>
  <c r="EW61" i="4"/>
  <c r="FB61" i="4"/>
  <c r="ED61" i="4"/>
  <c r="EH61" i="4"/>
  <c r="EL61" i="4"/>
  <c r="EZ61" i="4"/>
  <c r="ES61" i="4"/>
  <c r="EX61" i="4"/>
  <c r="EE61" i="4"/>
  <c r="EI61" i="4"/>
  <c r="EM61" i="4"/>
  <c r="ET61" i="4"/>
  <c r="EF61" i="4"/>
  <c r="EN61" i="4"/>
  <c r="EJ61" i="4"/>
  <c r="EV61" i="4"/>
  <c r="EG61" i="4"/>
  <c r="EO61" i="4"/>
  <c r="FA61" i="4"/>
  <c r="EK61" i="4"/>
  <c r="D59" i="7"/>
  <c r="EU60" i="4"/>
  <c r="EY60" i="4"/>
  <c r="FC60" i="4"/>
  <c r="ES60" i="4"/>
  <c r="EX60" i="4"/>
  <c r="ED60" i="4"/>
  <c r="EH60" i="4"/>
  <c r="EL60" i="4"/>
  <c r="FA60" i="4"/>
  <c r="ET60" i="4"/>
  <c r="EZ60" i="4"/>
  <c r="EE60" i="4"/>
  <c r="EI60" i="4"/>
  <c r="EM60" i="4"/>
  <c r="EV60" i="4"/>
  <c r="FB60" i="4"/>
  <c r="EJ60" i="4"/>
  <c r="ER60" i="4"/>
  <c r="EF60" i="4"/>
  <c r="EO60" i="4"/>
  <c r="EK60" i="4"/>
  <c r="EN60" i="4"/>
  <c r="EW60" i="4"/>
  <c r="EG60" i="4"/>
  <c r="D58" i="7"/>
  <c r="EU59" i="4"/>
  <c r="EY59" i="4"/>
  <c r="FC59" i="4"/>
  <c r="ET59" i="4"/>
  <c r="EZ59" i="4"/>
  <c r="ED59" i="4"/>
  <c r="EH59" i="4"/>
  <c r="EL59" i="4"/>
  <c r="ER59" i="4"/>
  <c r="FB59" i="4"/>
  <c r="EV59" i="4"/>
  <c r="FA59" i="4"/>
  <c r="EE59" i="4"/>
  <c r="EI59" i="4"/>
  <c r="EM59" i="4"/>
  <c r="EW59" i="4"/>
  <c r="ES59" i="4"/>
  <c r="EF59" i="4"/>
  <c r="EN59" i="4"/>
  <c r="EK59" i="4"/>
  <c r="EX59" i="4"/>
  <c r="EG59" i="4"/>
  <c r="EO59" i="4"/>
  <c r="EJ59" i="4"/>
  <c r="D57" i="7"/>
  <c r="EU58" i="4"/>
  <c r="EY58" i="4"/>
  <c r="FC58" i="4"/>
  <c r="EV58" i="4"/>
  <c r="FA58" i="4"/>
  <c r="ED58" i="4"/>
  <c r="EH58" i="4"/>
  <c r="EL58" i="4"/>
  <c r="ER58" i="4"/>
  <c r="EW58" i="4"/>
  <c r="FB58" i="4"/>
  <c r="EE58" i="4"/>
  <c r="EI58" i="4"/>
  <c r="EM58" i="4"/>
  <c r="ES58" i="4"/>
  <c r="EX58" i="4"/>
  <c r="EJ58" i="4"/>
  <c r="EF58" i="4"/>
  <c r="EN58" i="4"/>
  <c r="EZ58" i="4"/>
  <c r="EO58" i="4"/>
  <c r="EK58" i="4"/>
  <c r="ET58" i="4"/>
  <c r="EG58" i="4"/>
  <c r="D56" i="7"/>
  <c r="EU57" i="4"/>
  <c r="EY57" i="4"/>
  <c r="FC57" i="4"/>
  <c r="ER57" i="4"/>
  <c r="EW57" i="4"/>
  <c r="FB57" i="4"/>
  <c r="ED57" i="4"/>
  <c r="EH57" i="4"/>
  <c r="EL57" i="4"/>
  <c r="EZ57" i="4"/>
  <c r="ES57" i="4"/>
  <c r="EX57" i="4"/>
  <c r="EE57" i="4"/>
  <c r="EI57" i="4"/>
  <c r="EM57" i="4"/>
  <c r="ET57" i="4"/>
  <c r="EV57" i="4"/>
  <c r="EF57" i="4"/>
  <c r="EN57" i="4"/>
  <c r="EK57" i="4"/>
  <c r="FA57" i="4"/>
  <c r="EG57" i="4"/>
  <c r="EO57" i="4"/>
  <c r="EJ57" i="4"/>
  <c r="D55" i="7"/>
  <c r="EU56" i="4"/>
  <c r="EY56" i="4"/>
  <c r="FC56" i="4"/>
  <c r="ES56" i="4"/>
  <c r="EX56" i="4"/>
  <c r="ED56" i="4"/>
  <c r="EH56" i="4"/>
  <c r="EL56" i="4"/>
  <c r="FA56" i="4"/>
  <c r="ET56" i="4"/>
  <c r="EZ56" i="4"/>
  <c r="EE56" i="4"/>
  <c r="EI56" i="4"/>
  <c r="EM56" i="4"/>
  <c r="EV56" i="4"/>
  <c r="EJ56" i="4"/>
  <c r="EW56" i="4"/>
  <c r="EN56" i="4"/>
  <c r="EG56" i="4"/>
  <c r="ER56" i="4"/>
  <c r="EK56" i="4"/>
  <c r="EF56" i="4"/>
  <c r="FB56" i="4"/>
  <c r="EO56" i="4"/>
  <c r="D54" i="7"/>
  <c r="EU55" i="4"/>
  <c r="EY55" i="4"/>
  <c r="FC55" i="4"/>
  <c r="ET55" i="4"/>
  <c r="EZ55" i="4"/>
  <c r="ED55" i="4"/>
  <c r="EH55" i="4"/>
  <c r="EL55" i="4"/>
  <c r="ER55" i="4"/>
  <c r="FB55" i="4"/>
  <c r="EV55" i="4"/>
  <c r="FA55" i="4"/>
  <c r="EE55" i="4"/>
  <c r="EI55" i="4"/>
  <c r="EM55" i="4"/>
  <c r="EW55" i="4"/>
  <c r="EX55" i="4"/>
  <c r="EF55" i="4"/>
  <c r="EN55" i="4"/>
  <c r="EJ55" i="4"/>
  <c r="ES55" i="4"/>
  <c r="EG55" i="4"/>
  <c r="EO55" i="4"/>
  <c r="EK55" i="4"/>
  <c r="D53" i="7"/>
  <c r="EU54" i="4"/>
  <c r="EY54" i="4"/>
  <c r="FC54" i="4"/>
  <c r="EV54" i="4"/>
  <c r="FA54" i="4"/>
  <c r="ED54" i="4"/>
  <c r="EH54" i="4"/>
  <c r="EL54" i="4"/>
  <c r="ES54" i="4"/>
  <c r="ER54" i="4"/>
  <c r="EW54" i="4"/>
  <c r="FB54" i="4"/>
  <c r="EE54" i="4"/>
  <c r="EI54" i="4"/>
  <c r="EM54" i="4"/>
  <c r="EX54" i="4"/>
  <c r="EJ54" i="4"/>
  <c r="EF54" i="4"/>
  <c r="EO54" i="4"/>
  <c r="ET54" i="4"/>
  <c r="EK54" i="4"/>
  <c r="EZ54" i="4"/>
  <c r="EN54" i="4"/>
  <c r="EG54" i="4"/>
  <c r="D52" i="7"/>
  <c r="EU53" i="4"/>
  <c r="EY53" i="4"/>
  <c r="FC53" i="4"/>
  <c r="ER53" i="4"/>
  <c r="EW53" i="4"/>
  <c r="FB53" i="4"/>
  <c r="ED53" i="4"/>
  <c r="EH53" i="4"/>
  <c r="EL53" i="4"/>
  <c r="ET53" i="4"/>
  <c r="ES53" i="4"/>
  <c r="EX53" i="4"/>
  <c r="EE53" i="4"/>
  <c r="EI53" i="4"/>
  <c r="EM53" i="4"/>
  <c r="EZ53" i="4"/>
  <c r="FA53" i="4"/>
  <c r="EF53" i="4"/>
  <c r="EN53" i="4"/>
  <c r="EK53" i="4"/>
  <c r="EG53" i="4"/>
  <c r="EO53" i="4"/>
  <c r="EJ53" i="4"/>
  <c r="EV53" i="4"/>
  <c r="D51" i="7"/>
  <c r="EU52" i="4"/>
  <c r="EY52" i="4"/>
  <c r="FC52" i="4"/>
  <c r="ES52" i="4"/>
  <c r="EX52" i="4"/>
  <c r="ED52" i="4"/>
  <c r="EH52" i="4"/>
  <c r="EL52" i="4"/>
  <c r="EV52" i="4"/>
  <c r="ET52" i="4"/>
  <c r="EZ52" i="4"/>
  <c r="EE52" i="4"/>
  <c r="EI52" i="4"/>
  <c r="EM52" i="4"/>
  <c r="FA52" i="4"/>
  <c r="ER52" i="4"/>
  <c r="EJ52" i="4"/>
  <c r="FB52" i="4"/>
  <c r="EF52" i="4"/>
  <c r="EG52" i="4"/>
  <c r="EW52" i="4"/>
  <c r="EK52" i="4"/>
  <c r="EN52" i="4"/>
  <c r="EO52" i="4"/>
  <c r="D50" i="7"/>
  <c r="EU51" i="4"/>
  <c r="EY51" i="4"/>
  <c r="FC51" i="4"/>
  <c r="ET51" i="4"/>
  <c r="EZ51" i="4"/>
  <c r="ED51" i="4"/>
  <c r="EH51" i="4"/>
  <c r="EL51" i="4"/>
  <c r="EW51" i="4"/>
  <c r="EV51" i="4"/>
  <c r="FA51" i="4"/>
  <c r="EE51" i="4"/>
  <c r="EI51" i="4"/>
  <c r="EM51" i="4"/>
  <c r="ER51" i="4"/>
  <c r="FB51" i="4"/>
  <c r="EF51" i="4"/>
  <c r="EN51" i="4"/>
  <c r="EX51" i="4"/>
  <c r="EG51" i="4"/>
  <c r="EO51" i="4"/>
  <c r="ES51" i="4"/>
  <c r="EJ51" i="4"/>
  <c r="EK51" i="4"/>
  <c r="D49" i="7"/>
  <c r="EU50" i="4"/>
  <c r="EY50" i="4"/>
  <c r="FC50" i="4"/>
  <c r="EV50" i="4"/>
  <c r="FA50" i="4"/>
  <c r="ED50" i="4"/>
  <c r="EH50" i="4"/>
  <c r="EL50" i="4"/>
  <c r="EX50" i="4"/>
  <c r="ER50" i="4"/>
  <c r="EW50" i="4"/>
  <c r="FB50" i="4"/>
  <c r="EE50" i="4"/>
  <c r="EI50" i="4"/>
  <c r="EM50" i="4"/>
  <c r="ES50" i="4"/>
  <c r="ET50" i="4"/>
  <c r="EJ50" i="4"/>
  <c r="EN50" i="4"/>
  <c r="EG50" i="4"/>
  <c r="EO50" i="4"/>
  <c r="EZ50" i="4"/>
  <c r="EK50" i="4"/>
  <c r="EF50" i="4"/>
  <c r="D48" i="7"/>
  <c r="EU49" i="4"/>
  <c r="EY49" i="4"/>
  <c r="FC49" i="4"/>
  <c r="ER49" i="4"/>
  <c r="EW49" i="4"/>
  <c r="FB49" i="4"/>
  <c r="ED49" i="4"/>
  <c r="EH49" i="4"/>
  <c r="EL49" i="4"/>
  <c r="ET49" i="4"/>
  <c r="ES49" i="4"/>
  <c r="EX49" i="4"/>
  <c r="EE49" i="4"/>
  <c r="EI49" i="4"/>
  <c r="EM49" i="4"/>
  <c r="EZ49" i="4"/>
  <c r="EF49" i="4"/>
  <c r="EN49" i="4"/>
  <c r="EG49" i="4"/>
  <c r="EO49" i="4"/>
  <c r="EV49" i="4"/>
  <c r="EJ49" i="4"/>
  <c r="FA49" i="4"/>
  <c r="EK49" i="4"/>
  <c r="D47" i="7"/>
  <c r="EU48" i="4"/>
  <c r="EY48" i="4"/>
  <c r="FC48" i="4"/>
  <c r="ES48" i="4"/>
  <c r="EX48" i="4"/>
  <c r="ED48" i="4"/>
  <c r="EH48" i="4"/>
  <c r="EL48" i="4"/>
  <c r="EV48" i="4"/>
  <c r="ET48" i="4"/>
  <c r="EZ48" i="4"/>
  <c r="EE48" i="4"/>
  <c r="EI48" i="4"/>
  <c r="EM48" i="4"/>
  <c r="FA48" i="4"/>
  <c r="EW48" i="4"/>
  <c r="EJ48" i="4"/>
  <c r="EN48" i="4"/>
  <c r="ER48" i="4"/>
  <c r="EO48" i="4"/>
  <c r="FB48" i="4"/>
  <c r="EK48" i="4"/>
  <c r="EF48" i="4"/>
  <c r="EG48" i="4"/>
  <c r="D46" i="7"/>
  <c r="EU47" i="4"/>
  <c r="EY47" i="4"/>
  <c r="FC47" i="4"/>
  <c r="ET47" i="4"/>
  <c r="EZ47" i="4"/>
  <c r="ED47" i="4"/>
  <c r="EH47" i="4"/>
  <c r="EL47" i="4"/>
  <c r="EW47" i="4"/>
  <c r="EV47" i="4"/>
  <c r="FA47" i="4"/>
  <c r="EE47" i="4"/>
  <c r="EI47" i="4"/>
  <c r="EM47" i="4"/>
  <c r="ER47" i="4"/>
  <c r="FB47" i="4"/>
  <c r="EF47" i="4"/>
  <c r="EN47" i="4"/>
  <c r="EX47" i="4"/>
  <c r="EJ47" i="4"/>
  <c r="EK47" i="4"/>
  <c r="ES47" i="4"/>
  <c r="EG47" i="4"/>
  <c r="EO47" i="4"/>
  <c r="D45" i="7"/>
  <c r="EU46" i="4"/>
  <c r="EY46" i="4"/>
  <c r="FC46" i="4"/>
  <c r="EV46" i="4"/>
  <c r="FA46" i="4"/>
  <c r="ED46" i="4"/>
  <c r="EH46" i="4"/>
  <c r="EL46" i="4"/>
  <c r="EX46" i="4"/>
  <c r="ER46" i="4"/>
  <c r="EW46" i="4"/>
  <c r="FB46" i="4"/>
  <c r="EE46" i="4"/>
  <c r="EI46" i="4"/>
  <c r="EM46" i="4"/>
  <c r="ES46" i="4"/>
  <c r="EZ46" i="4"/>
  <c r="EJ46" i="4"/>
  <c r="EF46" i="4"/>
  <c r="EK46" i="4"/>
  <c r="EN46" i="4"/>
  <c r="ET46" i="4"/>
  <c r="EG46" i="4"/>
  <c r="EO46" i="4"/>
  <c r="D44" i="7"/>
  <c r="EU45" i="4"/>
  <c r="EY45" i="4"/>
  <c r="FC45" i="4"/>
  <c r="ER45" i="4"/>
  <c r="EW45" i="4"/>
  <c r="FB45" i="4"/>
  <c r="ED45" i="4"/>
  <c r="EH45" i="4"/>
  <c r="EL45" i="4"/>
  <c r="EZ45" i="4"/>
  <c r="ES45" i="4"/>
  <c r="EX45" i="4"/>
  <c r="EE45" i="4"/>
  <c r="EI45" i="4"/>
  <c r="EM45" i="4"/>
  <c r="ET45" i="4"/>
  <c r="EF45" i="4"/>
  <c r="EN45" i="4"/>
  <c r="EK45" i="4"/>
  <c r="EV45" i="4"/>
  <c r="EG45" i="4"/>
  <c r="EO45" i="4"/>
  <c r="FA45" i="4"/>
  <c r="EJ45" i="4"/>
  <c r="D43" i="7"/>
  <c r="EU44" i="4"/>
  <c r="EY44" i="4"/>
  <c r="FC44" i="4"/>
  <c r="ES44" i="4"/>
  <c r="EX44" i="4"/>
  <c r="ED44" i="4"/>
  <c r="EH44" i="4"/>
  <c r="EL44" i="4"/>
  <c r="FA44" i="4"/>
  <c r="ET44" i="4"/>
  <c r="EZ44" i="4"/>
  <c r="EE44" i="4"/>
  <c r="EI44" i="4"/>
  <c r="EM44" i="4"/>
  <c r="EV44" i="4"/>
  <c r="FB44" i="4"/>
  <c r="EJ44" i="4"/>
  <c r="ER44" i="4"/>
  <c r="EF44" i="4"/>
  <c r="EN44" i="4"/>
  <c r="EW44" i="4"/>
  <c r="EO44" i="4"/>
  <c r="EK44" i="4"/>
  <c r="EG44" i="4"/>
  <c r="D42" i="7"/>
  <c r="EU43" i="4"/>
  <c r="EY43" i="4"/>
  <c r="FC43" i="4"/>
  <c r="ET43" i="4"/>
  <c r="EZ43" i="4"/>
  <c r="ED43" i="4"/>
  <c r="EH43" i="4"/>
  <c r="EL43" i="4"/>
  <c r="ER43" i="4"/>
  <c r="FB43" i="4"/>
  <c r="EV43" i="4"/>
  <c r="FA43" i="4"/>
  <c r="EE43" i="4"/>
  <c r="EI43" i="4"/>
  <c r="EM43" i="4"/>
  <c r="EW43" i="4"/>
  <c r="ES43" i="4"/>
  <c r="EF43" i="4"/>
  <c r="EN43" i="4"/>
  <c r="EK43" i="4"/>
  <c r="EX43" i="4"/>
  <c r="EG43" i="4"/>
  <c r="EO43" i="4"/>
  <c r="EJ43" i="4"/>
  <c r="D41" i="7"/>
  <c r="EU42" i="4"/>
  <c r="EY42" i="4"/>
  <c r="FC42" i="4"/>
  <c r="EV42" i="4"/>
  <c r="FA42" i="4"/>
  <c r="ED42" i="4"/>
  <c r="EH42" i="4"/>
  <c r="EL42" i="4"/>
  <c r="ES42" i="4"/>
  <c r="ER42" i="4"/>
  <c r="EW42" i="4"/>
  <c r="FB42" i="4"/>
  <c r="EE42" i="4"/>
  <c r="EI42" i="4"/>
  <c r="EM42" i="4"/>
  <c r="EX42" i="4"/>
  <c r="EJ42" i="4"/>
  <c r="EN42" i="4"/>
  <c r="EG42" i="4"/>
  <c r="EK42" i="4"/>
  <c r="ET42" i="4"/>
  <c r="EF42" i="4"/>
  <c r="EZ42" i="4"/>
  <c r="EO42" i="4"/>
  <c r="D40" i="7"/>
  <c r="EU41" i="4"/>
  <c r="EY41" i="4"/>
  <c r="FC41" i="4"/>
  <c r="ER41" i="4"/>
  <c r="EW41" i="4"/>
  <c r="FB41" i="4"/>
  <c r="ED41" i="4"/>
  <c r="EH41" i="4"/>
  <c r="EL41" i="4"/>
  <c r="ET41" i="4"/>
  <c r="ES41" i="4"/>
  <c r="EX41" i="4"/>
  <c r="EE41" i="4"/>
  <c r="EI41" i="4"/>
  <c r="EM41" i="4"/>
  <c r="EZ41" i="4"/>
  <c r="EV41" i="4"/>
  <c r="EF41" i="4"/>
  <c r="EN41" i="4"/>
  <c r="EJ41" i="4"/>
  <c r="FA41" i="4"/>
  <c r="EG41" i="4"/>
  <c r="EO41" i="4"/>
  <c r="EK41" i="4"/>
  <c r="D39" i="7"/>
  <c r="EU40" i="4"/>
  <c r="EY40" i="4"/>
  <c r="FC40" i="4"/>
  <c r="ES40" i="4"/>
  <c r="EX40" i="4"/>
  <c r="ED40" i="4"/>
  <c r="EH40" i="4"/>
  <c r="EL40" i="4"/>
  <c r="EV40" i="4"/>
  <c r="ET40" i="4"/>
  <c r="EZ40" i="4"/>
  <c r="EE40" i="4"/>
  <c r="EI40" i="4"/>
  <c r="EM40" i="4"/>
  <c r="FA40" i="4"/>
  <c r="EJ40" i="4"/>
  <c r="EF40" i="4"/>
  <c r="FB40" i="4"/>
  <c r="EO40" i="4"/>
  <c r="ER40" i="4"/>
  <c r="EK40" i="4"/>
  <c r="EW40" i="4"/>
  <c r="EN40" i="4"/>
  <c r="EG40" i="4"/>
  <c r="D38" i="7"/>
  <c r="EU39" i="4"/>
  <c r="EY39" i="4"/>
  <c r="FC39" i="4"/>
  <c r="ET39" i="4"/>
  <c r="EZ39" i="4"/>
  <c r="ED39" i="4"/>
  <c r="EH39" i="4"/>
  <c r="EL39" i="4"/>
  <c r="EW39" i="4"/>
  <c r="EV39" i="4"/>
  <c r="FA39" i="4"/>
  <c r="EE39" i="4"/>
  <c r="EI39" i="4"/>
  <c r="EM39" i="4"/>
  <c r="ER39" i="4"/>
  <c r="FB39" i="4"/>
  <c r="EX39" i="4"/>
  <c r="EF39" i="4"/>
  <c r="EN39" i="4"/>
  <c r="EK39" i="4"/>
  <c r="EG39" i="4"/>
  <c r="EO39" i="4"/>
  <c r="EJ39" i="4"/>
  <c r="ES39" i="4"/>
  <c r="D37" i="7"/>
  <c r="EU38" i="4"/>
  <c r="EY38" i="4"/>
  <c r="FC38" i="4"/>
  <c r="EV38" i="4"/>
  <c r="FA38" i="4"/>
  <c r="ED38" i="4"/>
  <c r="EH38" i="4"/>
  <c r="EL38" i="4"/>
  <c r="EX38" i="4"/>
  <c r="ER38" i="4"/>
  <c r="EW38" i="4"/>
  <c r="FB38" i="4"/>
  <c r="EE38" i="4"/>
  <c r="EI38" i="4"/>
  <c r="EM38" i="4"/>
  <c r="ES38" i="4"/>
  <c r="EJ38" i="4"/>
  <c r="EZ38" i="4"/>
  <c r="EN38" i="4"/>
  <c r="EG38" i="4"/>
  <c r="ET38" i="4"/>
  <c r="EK38" i="4"/>
  <c r="EF38" i="4"/>
  <c r="EO38" i="4"/>
  <c r="D36" i="7"/>
  <c r="EU37" i="4"/>
  <c r="EY37" i="4"/>
  <c r="FC37" i="4"/>
  <c r="ER37" i="4"/>
  <c r="EW37" i="4"/>
  <c r="FB37" i="4"/>
  <c r="ED37" i="4"/>
  <c r="EH37" i="4"/>
  <c r="EL37" i="4"/>
  <c r="ET37" i="4"/>
  <c r="ES37" i="4"/>
  <c r="EX37" i="4"/>
  <c r="EE37" i="4"/>
  <c r="EI37" i="4"/>
  <c r="EM37" i="4"/>
  <c r="EZ37" i="4"/>
  <c r="FA37" i="4"/>
  <c r="EF37" i="4"/>
  <c r="EN37" i="4"/>
  <c r="EJ37" i="4"/>
  <c r="EV37" i="4"/>
  <c r="EK37" i="4"/>
  <c r="EG37" i="4"/>
  <c r="EO37" i="4"/>
  <c r="D35" i="7"/>
  <c r="EU36" i="4"/>
  <c r="EY36" i="4"/>
  <c r="FC36" i="4"/>
  <c r="ES36" i="4"/>
  <c r="EX36" i="4"/>
  <c r="ED36" i="4"/>
  <c r="EH36" i="4"/>
  <c r="EL36" i="4"/>
  <c r="EV36" i="4"/>
  <c r="ET36" i="4"/>
  <c r="EZ36" i="4"/>
  <c r="EE36" i="4"/>
  <c r="EI36" i="4"/>
  <c r="EM36" i="4"/>
  <c r="FA36" i="4"/>
  <c r="ER36" i="4"/>
  <c r="EJ36" i="4"/>
  <c r="EF36" i="4"/>
  <c r="EG36" i="4"/>
  <c r="EW36" i="4"/>
  <c r="EK36" i="4"/>
  <c r="FB36" i="4"/>
  <c r="EN36" i="4"/>
  <c r="EO36" i="4"/>
  <c r="D34" i="7"/>
  <c r="EU35" i="4"/>
  <c r="EY35" i="4"/>
  <c r="FC35" i="4"/>
  <c r="ET35" i="4"/>
  <c r="EZ35" i="4"/>
  <c r="ED35" i="4"/>
  <c r="EH35" i="4"/>
  <c r="EL35" i="4"/>
  <c r="ER35" i="4"/>
  <c r="FB35" i="4"/>
  <c r="EF35" i="4"/>
  <c r="EV35" i="4"/>
  <c r="FA35" i="4"/>
  <c r="EE35" i="4"/>
  <c r="EI35" i="4"/>
  <c r="EM35" i="4"/>
  <c r="EW35" i="4"/>
  <c r="EJ35" i="4"/>
  <c r="EN35" i="4"/>
  <c r="EK35" i="4"/>
  <c r="EO35" i="4"/>
  <c r="ES35" i="4"/>
  <c r="EG35" i="4"/>
  <c r="EX35" i="4"/>
  <c r="D33" i="7"/>
  <c r="EU34" i="4"/>
  <c r="EY34" i="4"/>
  <c r="FC34" i="4"/>
  <c r="EV34" i="4"/>
  <c r="FA34" i="4"/>
  <c r="ED34" i="4"/>
  <c r="EH34" i="4"/>
  <c r="EL34" i="4"/>
  <c r="EX34" i="4"/>
  <c r="EF34" i="4"/>
  <c r="ER34" i="4"/>
  <c r="EW34" i="4"/>
  <c r="FB34" i="4"/>
  <c r="EE34" i="4"/>
  <c r="EI34" i="4"/>
  <c r="EM34" i="4"/>
  <c r="ES34" i="4"/>
  <c r="EJ34" i="4"/>
  <c r="EN34" i="4"/>
  <c r="ET34" i="4"/>
  <c r="EK34" i="4"/>
  <c r="EZ34" i="4"/>
  <c r="EO34" i="4"/>
  <c r="EG34" i="4"/>
  <c r="D32" i="7"/>
  <c r="EU33" i="4"/>
  <c r="EY33" i="4"/>
  <c r="FC33" i="4"/>
  <c r="ER33" i="4"/>
  <c r="EW33" i="4"/>
  <c r="FB33" i="4"/>
  <c r="ED33" i="4"/>
  <c r="EH33" i="4"/>
  <c r="EL33" i="4"/>
  <c r="EZ33" i="4"/>
  <c r="EJ33" i="4"/>
  <c r="ES33" i="4"/>
  <c r="EX33" i="4"/>
  <c r="EE33" i="4"/>
  <c r="EI33" i="4"/>
  <c r="EM33" i="4"/>
  <c r="ET33" i="4"/>
  <c r="EF33" i="4"/>
  <c r="EN33" i="4"/>
  <c r="EG33" i="4"/>
  <c r="EO33" i="4"/>
  <c r="FA33" i="4"/>
  <c r="EK33" i="4"/>
  <c r="EV33" i="4"/>
  <c r="D31" i="7"/>
  <c r="EU32" i="4"/>
  <c r="EY32" i="4"/>
  <c r="FC32" i="4"/>
  <c r="ES32" i="4"/>
  <c r="EX32" i="4"/>
  <c r="ED32" i="4"/>
  <c r="EH32" i="4"/>
  <c r="EL32" i="4"/>
  <c r="FA32" i="4"/>
  <c r="EF32" i="4"/>
  <c r="EN32" i="4"/>
  <c r="ET32" i="4"/>
  <c r="EZ32" i="4"/>
  <c r="EE32" i="4"/>
  <c r="EI32" i="4"/>
  <c r="EM32" i="4"/>
  <c r="EV32" i="4"/>
  <c r="EJ32" i="4"/>
  <c r="EW32" i="4"/>
  <c r="EO32" i="4"/>
  <c r="FB32" i="4"/>
  <c r="EG32" i="4"/>
  <c r="EK32" i="4"/>
  <c r="ER32" i="4"/>
  <c r="D30" i="7"/>
  <c r="EU31" i="4"/>
  <c r="EY31" i="4"/>
  <c r="FC31" i="4"/>
  <c r="ET31" i="4"/>
  <c r="EZ31" i="4"/>
  <c r="ED31" i="4"/>
  <c r="EH31" i="4"/>
  <c r="EL31" i="4"/>
  <c r="ER31" i="4"/>
  <c r="FB31" i="4"/>
  <c r="EJ31" i="4"/>
  <c r="EV31" i="4"/>
  <c r="FA31" i="4"/>
  <c r="EE31" i="4"/>
  <c r="EI31" i="4"/>
  <c r="EM31" i="4"/>
  <c r="EW31" i="4"/>
  <c r="EF31" i="4"/>
  <c r="EN31" i="4"/>
  <c r="EO31" i="4"/>
  <c r="EG31" i="4"/>
  <c r="ES31" i="4"/>
  <c r="EX31" i="4"/>
  <c r="EK31" i="4"/>
  <c r="D29" i="7"/>
  <c r="EU30" i="4"/>
  <c r="EY30" i="4"/>
  <c r="FC30" i="4"/>
  <c r="EV30" i="4"/>
  <c r="FA30" i="4"/>
  <c r="ED30" i="4"/>
  <c r="EH30" i="4"/>
  <c r="EL30" i="4"/>
  <c r="ES30" i="4"/>
  <c r="EJ30" i="4"/>
  <c r="EN30" i="4"/>
  <c r="ER30" i="4"/>
  <c r="EW30" i="4"/>
  <c r="FB30" i="4"/>
  <c r="EE30" i="4"/>
  <c r="EI30" i="4"/>
  <c r="EM30" i="4"/>
  <c r="EX30" i="4"/>
  <c r="EF30" i="4"/>
  <c r="EZ30" i="4"/>
  <c r="EK30" i="4"/>
  <c r="ET30" i="4"/>
  <c r="EG30" i="4"/>
  <c r="EO30" i="4"/>
  <c r="D28" i="7"/>
  <c r="EU29" i="4"/>
  <c r="EY29" i="4"/>
  <c r="FC29" i="4"/>
  <c r="ER29" i="4"/>
  <c r="EW29" i="4"/>
  <c r="FB29" i="4"/>
  <c r="ED29" i="4"/>
  <c r="EH29" i="4"/>
  <c r="EL29" i="4"/>
  <c r="ET29" i="4"/>
  <c r="EF29" i="4"/>
  <c r="EN29" i="4"/>
  <c r="ES29" i="4"/>
  <c r="EX29" i="4"/>
  <c r="EE29" i="4"/>
  <c r="EI29" i="4"/>
  <c r="EM29" i="4"/>
  <c r="EZ29" i="4"/>
  <c r="EJ29" i="4"/>
  <c r="EG29" i="4"/>
  <c r="EV29" i="4"/>
  <c r="EK29" i="4"/>
  <c r="FA29" i="4"/>
  <c r="EO29" i="4"/>
  <c r="D27" i="7"/>
  <c r="EU28" i="4"/>
  <c r="EY28" i="4"/>
  <c r="FC28" i="4"/>
  <c r="ES28" i="4"/>
  <c r="EX28" i="4"/>
  <c r="ED28" i="4"/>
  <c r="EH28" i="4"/>
  <c r="EL28" i="4"/>
  <c r="EV28" i="4"/>
  <c r="EJ28" i="4"/>
  <c r="ET28" i="4"/>
  <c r="EZ28" i="4"/>
  <c r="EE28" i="4"/>
  <c r="EI28" i="4"/>
  <c r="EM28" i="4"/>
  <c r="FA28" i="4"/>
  <c r="EF28" i="4"/>
  <c r="EN28" i="4"/>
  <c r="FB28" i="4"/>
  <c r="EK28" i="4"/>
  <c r="EG28" i="4"/>
  <c r="ER28" i="4"/>
  <c r="EW28" i="4"/>
  <c r="EO28" i="4"/>
  <c r="D26" i="7"/>
  <c r="EU27" i="4"/>
  <c r="EY27" i="4"/>
  <c r="FC27" i="4"/>
  <c r="ET27" i="4"/>
  <c r="EZ27" i="4"/>
  <c r="ED27" i="4"/>
  <c r="EH27" i="4"/>
  <c r="EL27" i="4"/>
  <c r="EW27" i="4"/>
  <c r="EJ27" i="4"/>
  <c r="EN27" i="4"/>
  <c r="EV27" i="4"/>
  <c r="FA27" i="4"/>
  <c r="EE27" i="4"/>
  <c r="EI27" i="4"/>
  <c r="EM27" i="4"/>
  <c r="ER27" i="4"/>
  <c r="FB27" i="4"/>
  <c r="EF27" i="4"/>
  <c r="ES27" i="4"/>
  <c r="EO27" i="4"/>
  <c r="EK27" i="4"/>
  <c r="EX27" i="4"/>
  <c r="EG27" i="4"/>
  <c r="D25" i="7"/>
  <c r="EU26" i="4"/>
  <c r="EY26" i="4"/>
  <c r="FC26" i="4"/>
  <c r="EV26" i="4"/>
  <c r="FA26" i="4"/>
  <c r="ED26" i="4"/>
  <c r="EH26" i="4"/>
  <c r="EL26" i="4"/>
  <c r="EX26" i="4"/>
  <c r="EF26" i="4"/>
  <c r="EN26" i="4"/>
  <c r="ER26" i="4"/>
  <c r="EW26" i="4"/>
  <c r="FB26" i="4"/>
  <c r="EE26" i="4"/>
  <c r="EI26" i="4"/>
  <c r="EM26" i="4"/>
  <c r="ES26" i="4"/>
  <c r="EJ26" i="4"/>
  <c r="EK26" i="4"/>
  <c r="EZ26" i="4"/>
  <c r="EO26" i="4"/>
  <c r="ET26" i="4"/>
  <c r="EG26" i="4"/>
  <c r="D24" i="7"/>
  <c r="EU25" i="4"/>
  <c r="EY25" i="4"/>
  <c r="FC25" i="4"/>
  <c r="ER25" i="4"/>
  <c r="EW25" i="4"/>
  <c r="FB25" i="4"/>
  <c r="ED25" i="4"/>
  <c r="EH25" i="4"/>
  <c r="EL25" i="4"/>
  <c r="ET25" i="4"/>
  <c r="EZ25" i="4"/>
  <c r="EJ25" i="4"/>
  <c r="ES25" i="4"/>
  <c r="EX25" i="4"/>
  <c r="EE25" i="4"/>
  <c r="EI25" i="4"/>
  <c r="EM25" i="4"/>
  <c r="EF25" i="4"/>
  <c r="EN25" i="4"/>
  <c r="EV25" i="4"/>
  <c r="EG25" i="4"/>
  <c r="EO25" i="4"/>
  <c r="FA25" i="4"/>
  <c r="EK25" i="4"/>
  <c r="D23" i="7"/>
  <c r="EU24" i="4"/>
  <c r="EY24" i="4"/>
  <c r="FC24" i="4"/>
  <c r="ES24" i="4"/>
  <c r="EX24" i="4"/>
  <c r="ED24" i="4"/>
  <c r="EH24" i="4"/>
  <c r="EL24" i="4"/>
  <c r="EV24" i="4"/>
  <c r="EJ24" i="4"/>
  <c r="ET24" i="4"/>
  <c r="EZ24" i="4"/>
  <c r="EE24" i="4"/>
  <c r="EI24" i="4"/>
  <c r="EM24" i="4"/>
  <c r="FA24" i="4"/>
  <c r="EF24" i="4"/>
  <c r="EN24" i="4"/>
  <c r="EK24" i="4"/>
  <c r="EO24" i="4"/>
  <c r="ER24" i="4"/>
  <c r="EG24" i="4"/>
  <c r="EW24" i="4"/>
  <c r="FB24" i="4"/>
  <c r="D22" i="7"/>
  <c r="EU23" i="4"/>
  <c r="EY23" i="4"/>
  <c r="FC23" i="4"/>
  <c r="ET23" i="4"/>
  <c r="EZ23" i="4"/>
  <c r="ED23" i="4"/>
  <c r="EH23" i="4"/>
  <c r="EL23" i="4"/>
  <c r="EW23" i="4"/>
  <c r="EF23" i="4"/>
  <c r="EN23" i="4"/>
  <c r="EV23" i="4"/>
  <c r="FA23" i="4"/>
  <c r="EE23" i="4"/>
  <c r="EI23" i="4"/>
  <c r="EM23" i="4"/>
  <c r="ER23" i="4"/>
  <c r="FB23" i="4"/>
  <c r="EJ23" i="4"/>
  <c r="EX23" i="4"/>
  <c r="EO23" i="4"/>
  <c r="ES23" i="4"/>
  <c r="EG23" i="4"/>
  <c r="EK23" i="4"/>
  <c r="D21" i="7"/>
  <c r="EU22" i="4"/>
  <c r="EY22" i="4"/>
  <c r="FC22" i="4"/>
  <c r="EV22" i="4"/>
  <c r="FA22" i="4"/>
  <c r="ED22" i="4"/>
  <c r="EH22" i="4"/>
  <c r="EL22" i="4"/>
  <c r="EX22" i="4"/>
  <c r="EF22" i="4"/>
  <c r="EJ22" i="4"/>
  <c r="ER22" i="4"/>
  <c r="EW22" i="4"/>
  <c r="FB22" i="4"/>
  <c r="EE22" i="4"/>
  <c r="EI22" i="4"/>
  <c r="EM22" i="4"/>
  <c r="ES22" i="4"/>
  <c r="EN22" i="4"/>
  <c r="EK22" i="4"/>
  <c r="EG22" i="4"/>
  <c r="ET22" i="4"/>
  <c r="EO22" i="4"/>
  <c r="EZ22" i="4"/>
  <c r="D20" i="7"/>
  <c r="EU21" i="4"/>
  <c r="EY21" i="4"/>
  <c r="FC21" i="4"/>
  <c r="ER21" i="4"/>
  <c r="EW21" i="4"/>
  <c r="FB21" i="4"/>
  <c r="ED21" i="4"/>
  <c r="EH21" i="4"/>
  <c r="EL21" i="4"/>
  <c r="EZ21" i="4"/>
  <c r="EJ21" i="4"/>
  <c r="ES21" i="4"/>
  <c r="EX21" i="4"/>
  <c r="EE21" i="4"/>
  <c r="EI21" i="4"/>
  <c r="EM21" i="4"/>
  <c r="ET21" i="4"/>
  <c r="EF21" i="4"/>
  <c r="EN21" i="4"/>
  <c r="FA21" i="4"/>
  <c r="EG21" i="4"/>
  <c r="EO21" i="4"/>
  <c r="EK21" i="4"/>
  <c r="EV21" i="4"/>
  <c r="D19" i="7"/>
  <c r="EU20" i="4"/>
  <c r="EY20" i="4"/>
  <c r="FC20" i="4"/>
  <c r="ES20" i="4"/>
  <c r="EX20" i="4"/>
  <c r="ED20" i="4"/>
  <c r="EH20" i="4"/>
  <c r="EL20" i="4"/>
  <c r="EV20" i="4"/>
  <c r="FA20" i="4"/>
  <c r="EJ20" i="4"/>
  <c r="ET20" i="4"/>
  <c r="EZ20" i="4"/>
  <c r="EE20" i="4"/>
  <c r="EI20" i="4"/>
  <c r="EM20" i="4"/>
  <c r="EF20" i="4"/>
  <c r="EN20" i="4"/>
  <c r="ER20" i="4"/>
  <c r="FB20" i="4"/>
  <c r="EW20" i="4"/>
  <c r="EG20" i="4"/>
  <c r="EK20" i="4"/>
  <c r="EO20" i="4"/>
  <c r="D18" i="7"/>
  <c r="EU19" i="4"/>
  <c r="EY19" i="4"/>
  <c r="FC19" i="4"/>
  <c r="ET19" i="4"/>
  <c r="EZ19" i="4"/>
  <c r="ED19" i="4"/>
  <c r="EH19" i="4"/>
  <c r="EL19" i="4"/>
  <c r="ER19" i="4"/>
  <c r="EW19" i="4"/>
  <c r="EF19" i="4"/>
  <c r="EN19" i="4"/>
  <c r="EV19" i="4"/>
  <c r="FA19" i="4"/>
  <c r="EE19" i="4"/>
  <c r="EI19" i="4"/>
  <c r="EM19" i="4"/>
  <c r="FB19" i="4"/>
  <c r="EJ19" i="4"/>
  <c r="EO19" i="4"/>
  <c r="EX19" i="4"/>
  <c r="EK19" i="4"/>
  <c r="ES19" i="4"/>
  <c r="EG19" i="4"/>
  <c r="D17" i="7"/>
  <c r="EU18" i="4"/>
  <c r="EY18" i="4"/>
  <c r="FC18" i="4"/>
  <c r="EV18" i="4"/>
  <c r="FA18" i="4"/>
  <c r="ED18" i="4"/>
  <c r="EH18" i="4"/>
  <c r="EL18" i="4"/>
  <c r="ES18" i="4"/>
  <c r="EJ18" i="4"/>
  <c r="ER18" i="4"/>
  <c r="EW18" i="4"/>
  <c r="FB18" i="4"/>
  <c r="EE18" i="4"/>
  <c r="EI18" i="4"/>
  <c r="EM18" i="4"/>
  <c r="EX18" i="4"/>
  <c r="EF18" i="4"/>
  <c r="EN18" i="4"/>
  <c r="ET18" i="4"/>
  <c r="EK18" i="4"/>
  <c r="EZ18" i="4"/>
  <c r="EO18" i="4"/>
  <c r="EG18" i="4"/>
  <c r="D16" i="7"/>
  <c r="EU17" i="4"/>
  <c r="EY17" i="4"/>
  <c r="FC17" i="4"/>
  <c r="ER17" i="4"/>
  <c r="EW17" i="4"/>
  <c r="FB17" i="4"/>
  <c r="ED17" i="4"/>
  <c r="EH17" i="4"/>
  <c r="EL17" i="4"/>
  <c r="ET17" i="4"/>
  <c r="EF17" i="4"/>
  <c r="EN17" i="4"/>
  <c r="ES17" i="4"/>
  <c r="EX17" i="4"/>
  <c r="EE17" i="4"/>
  <c r="EI17" i="4"/>
  <c r="EM17" i="4"/>
  <c r="EZ17" i="4"/>
  <c r="EJ17" i="4"/>
  <c r="EG17" i="4"/>
  <c r="EO17" i="4"/>
  <c r="EK17" i="4"/>
  <c r="EV17" i="4"/>
  <c r="FA17" i="4"/>
  <c r="D15" i="7"/>
  <c r="EU16" i="4"/>
  <c r="EY16" i="4"/>
  <c r="FC16" i="4"/>
  <c r="ES16" i="4"/>
  <c r="EX16" i="4"/>
  <c r="ED16" i="4"/>
  <c r="EH16" i="4"/>
  <c r="EL16" i="4"/>
  <c r="FA16" i="4"/>
  <c r="EF16" i="4"/>
  <c r="ET16" i="4"/>
  <c r="EZ16" i="4"/>
  <c r="EE16" i="4"/>
  <c r="EI16" i="4"/>
  <c r="EM16" i="4"/>
  <c r="EV16" i="4"/>
  <c r="EJ16" i="4"/>
  <c r="EN16" i="4"/>
  <c r="EW16" i="4"/>
  <c r="FB16" i="4"/>
  <c r="EG16" i="4"/>
  <c r="EK16" i="4"/>
  <c r="ER16" i="4"/>
  <c r="EO16" i="4"/>
  <c r="D14" i="7"/>
  <c r="EU15" i="4"/>
  <c r="EY15" i="4"/>
  <c r="FC15" i="4"/>
  <c r="ET15" i="4"/>
  <c r="EZ15" i="4"/>
  <c r="ED15" i="4"/>
  <c r="EH15" i="4"/>
  <c r="EL15" i="4"/>
  <c r="FB15" i="4"/>
  <c r="EJ15" i="4"/>
  <c r="EV15" i="4"/>
  <c r="FA15" i="4"/>
  <c r="EE15" i="4"/>
  <c r="EI15" i="4"/>
  <c r="EM15" i="4"/>
  <c r="ER15" i="4"/>
  <c r="EW15" i="4"/>
  <c r="EF15" i="4"/>
  <c r="EN15" i="4"/>
  <c r="EO15" i="4"/>
  <c r="EK15" i="4"/>
  <c r="ES15" i="4"/>
  <c r="EX15" i="4"/>
  <c r="EG15" i="4"/>
  <c r="D13" i="7"/>
  <c r="EU14" i="4"/>
  <c r="EY14" i="4"/>
  <c r="FC14" i="4"/>
  <c r="EG14" i="4"/>
  <c r="EV14" i="4"/>
  <c r="FA14" i="4"/>
  <c r="EH14" i="4"/>
  <c r="EL14" i="4"/>
  <c r="ES14" i="4"/>
  <c r="EX14" i="4"/>
  <c r="EJ14" i="4"/>
  <c r="ER14" i="4"/>
  <c r="EW14" i="4"/>
  <c r="FB14" i="4"/>
  <c r="ED14" i="4"/>
  <c r="EI14" i="4"/>
  <c r="EM14" i="4"/>
  <c r="EE14" i="4"/>
  <c r="EN14" i="4"/>
  <c r="EZ14" i="4"/>
  <c r="EK14" i="4"/>
  <c r="ET14" i="4"/>
  <c r="EO14" i="4"/>
  <c r="EF14" i="4"/>
  <c r="D12" i="7"/>
  <c r="EU13" i="4"/>
  <c r="EY13" i="4"/>
  <c r="FC13" i="4"/>
  <c r="EG13" i="4"/>
  <c r="EK13" i="4"/>
  <c r="EO13" i="4"/>
  <c r="ER13" i="4"/>
  <c r="EW13" i="4"/>
  <c r="FB13" i="4"/>
  <c r="ED13" i="4"/>
  <c r="EI13" i="4"/>
  <c r="EN13" i="4"/>
  <c r="ET13" i="4"/>
  <c r="EZ13" i="4"/>
  <c r="EF13" i="4"/>
  <c r="EL13" i="4"/>
  <c r="ES13" i="4"/>
  <c r="EX13" i="4"/>
  <c r="EE13" i="4"/>
  <c r="EJ13" i="4"/>
  <c r="EM13" i="4"/>
  <c r="EV13" i="4"/>
  <c r="EH13" i="4"/>
  <c r="FA13" i="4"/>
  <c r="D11" i="7"/>
  <c r="EU12" i="4"/>
  <c r="EY12" i="4"/>
  <c r="FC12" i="4"/>
  <c r="EG12" i="4"/>
  <c r="EK12" i="4"/>
  <c r="EO12" i="4"/>
  <c r="ES12" i="4"/>
  <c r="EX12" i="4"/>
  <c r="EE12" i="4"/>
  <c r="EJ12" i="4"/>
  <c r="EV12" i="4"/>
  <c r="EH12" i="4"/>
  <c r="ET12" i="4"/>
  <c r="EZ12" i="4"/>
  <c r="EF12" i="4"/>
  <c r="EL12" i="4"/>
  <c r="FA12" i="4"/>
  <c r="EM12" i="4"/>
  <c r="FB12" i="4"/>
  <c r="EN12" i="4"/>
  <c r="EI12" i="4"/>
  <c r="ER12" i="4"/>
  <c r="ED12" i="4"/>
  <c r="EW12" i="4"/>
  <c r="D10" i="7"/>
  <c r="EU11" i="4"/>
  <c r="EY11" i="4"/>
  <c r="FC11" i="4"/>
  <c r="EG11" i="4"/>
  <c r="EK11" i="4"/>
  <c r="EO11" i="4"/>
  <c r="ET11" i="4"/>
  <c r="EZ11" i="4"/>
  <c r="EF11" i="4"/>
  <c r="EL11" i="4"/>
  <c r="ER11" i="4"/>
  <c r="EW11" i="4"/>
  <c r="FB11" i="4"/>
  <c r="EI11" i="4"/>
  <c r="EV11" i="4"/>
  <c r="FA11" i="4"/>
  <c r="EH11" i="4"/>
  <c r="EM11" i="4"/>
  <c r="ED11" i="4"/>
  <c r="EN11" i="4"/>
  <c r="ES11" i="4"/>
  <c r="EE11" i="4"/>
  <c r="EX11" i="4"/>
  <c r="EJ11" i="4"/>
  <c r="D9" i="7"/>
  <c r="EU10" i="4"/>
  <c r="EY10" i="4"/>
  <c r="FC10" i="4"/>
  <c r="EG10" i="4"/>
  <c r="EK10" i="4"/>
  <c r="EO10" i="4"/>
  <c r="EV10" i="4"/>
  <c r="FA10" i="4"/>
  <c r="EH10" i="4"/>
  <c r="EM10" i="4"/>
  <c r="ES10" i="4"/>
  <c r="EX10" i="4"/>
  <c r="EE10" i="4"/>
  <c r="ER10" i="4"/>
  <c r="EW10" i="4"/>
  <c r="FB10" i="4"/>
  <c r="ED10" i="4"/>
  <c r="EI10" i="4"/>
  <c r="EN10" i="4"/>
  <c r="EJ10" i="4"/>
  <c r="EF10" i="4"/>
  <c r="ET10" i="4"/>
  <c r="EZ10" i="4"/>
  <c r="EL10" i="4"/>
  <c r="D8" i="7"/>
  <c r="EU9" i="4"/>
  <c r="EY9" i="4"/>
  <c r="FC9" i="4"/>
  <c r="EG9" i="4"/>
  <c r="EK9" i="4"/>
  <c r="EO9" i="4"/>
  <c r="ER9" i="4"/>
  <c r="EW9" i="4"/>
  <c r="FB9" i="4"/>
  <c r="ED9" i="4"/>
  <c r="EI9" i="4"/>
  <c r="EN9" i="4"/>
  <c r="ET9" i="4"/>
  <c r="EZ9" i="4"/>
  <c r="EF9" i="4"/>
  <c r="ES9" i="4"/>
  <c r="EX9" i="4"/>
  <c r="EE9" i="4"/>
  <c r="EJ9" i="4"/>
  <c r="EL9" i="4"/>
  <c r="EV9" i="4"/>
  <c r="EH9" i="4"/>
  <c r="FA9" i="4"/>
  <c r="EM9" i="4"/>
  <c r="D7" i="7"/>
  <c r="EU8" i="4"/>
  <c r="EY8" i="4"/>
  <c r="FC8" i="4"/>
  <c r="EG8" i="4"/>
  <c r="EK8" i="4"/>
  <c r="EO8" i="4"/>
  <c r="ES8" i="4"/>
  <c r="EX8" i="4"/>
  <c r="EE8" i="4"/>
  <c r="EJ8" i="4"/>
  <c r="EV8" i="4"/>
  <c r="FA8" i="4"/>
  <c r="EH8" i="4"/>
  <c r="ET8" i="4"/>
  <c r="EZ8" i="4"/>
  <c r="EF8" i="4"/>
  <c r="EL8" i="4"/>
  <c r="EM8" i="4"/>
  <c r="EN8" i="4"/>
  <c r="ER8" i="4"/>
  <c r="ED8" i="4"/>
  <c r="EW8" i="4"/>
  <c r="EI8" i="4"/>
  <c r="FB8" i="4"/>
  <c r="D6" i="7"/>
  <c r="EU7" i="4"/>
  <c r="EY7" i="4"/>
  <c r="FC7" i="4"/>
  <c r="EG7" i="4"/>
  <c r="EK7" i="4"/>
  <c r="EO7" i="4"/>
  <c r="ET7" i="4"/>
  <c r="EZ7" i="4"/>
  <c r="EF7" i="4"/>
  <c r="EL7" i="4"/>
  <c r="ER7" i="4"/>
  <c r="EW7" i="4"/>
  <c r="FB7" i="4"/>
  <c r="EI7" i="4"/>
  <c r="EV7" i="4"/>
  <c r="FA7" i="4"/>
  <c r="EH7" i="4"/>
  <c r="EM7" i="4"/>
  <c r="ED7" i="4"/>
  <c r="EN7" i="4"/>
  <c r="EX7" i="4"/>
  <c r="EJ7" i="4"/>
  <c r="EE7" i="4"/>
  <c r="ES7" i="4"/>
  <c r="D5" i="7"/>
  <c r="EU6" i="4"/>
  <c r="EY6" i="4"/>
  <c r="FC6" i="4"/>
  <c r="EG6" i="4"/>
  <c r="EK6" i="4"/>
  <c r="EO6" i="4"/>
  <c r="EV6" i="4"/>
  <c r="FA6" i="4"/>
  <c r="EH6" i="4"/>
  <c r="EM6" i="4"/>
  <c r="ES6" i="4"/>
  <c r="EX6" i="4"/>
  <c r="EE6" i="4"/>
  <c r="ER6" i="4"/>
  <c r="EW6" i="4"/>
  <c r="FB6" i="4"/>
  <c r="ED6" i="4"/>
  <c r="EI6" i="4"/>
  <c r="EN6" i="4"/>
  <c r="EJ6" i="4"/>
  <c r="EL6" i="4"/>
  <c r="ET6" i="4"/>
  <c r="EF6" i="4"/>
  <c r="EZ6" i="4"/>
  <c r="D4" i="7"/>
  <c r="EU5" i="4"/>
  <c r="EY5" i="4"/>
  <c r="FC5" i="4"/>
  <c r="EG5" i="4"/>
  <c r="EK5" i="4"/>
  <c r="EO5" i="4"/>
  <c r="ER5" i="4"/>
  <c r="EW5" i="4"/>
  <c r="FB5" i="4"/>
  <c r="ED5" i="4"/>
  <c r="EI5" i="4"/>
  <c r="EN5" i="4"/>
  <c r="ET5" i="4"/>
  <c r="EZ5" i="4"/>
  <c r="EF5" i="4"/>
  <c r="ES5" i="4"/>
  <c r="EX5" i="4"/>
  <c r="EE5" i="4"/>
  <c r="EJ5" i="4"/>
  <c r="EL5" i="4"/>
  <c r="FA5" i="4"/>
  <c r="EM5" i="4"/>
  <c r="EV5" i="4"/>
  <c r="EH5" i="4"/>
  <c r="D3" i="7"/>
  <c r="EU4" i="4"/>
  <c r="EY4" i="4"/>
  <c r="FC4" i="4"/>
  <c r="EG4" i="4"/>
  <c r="EK4" i="4"/>
  <c r="EO4" i="4"/>
  <c r="ES4" i="4"/>
  <c r="EX4" i="4"/>
  <c r="EE4" i="4"/>
  <c r="EJ4" i="4"/>
  <c r="EV4" i="4"/>
  <c r="FA4" i="4"/>
  <c r="ET4" i="4"/>
  <c r="EZ4" i="4"/>
  <c r="EF4" i="4"/>
  <c r="EL4" i="4"/>
  <c r="EH4" i="4"/>
  <c r="EM4" i="4"/>
  <c r="ER4" i="4"/>
  <c r="ED4" i="4"/>
  <c r="EW4" i="4"/>
  <c r="EI4" i="4"/>
  <c r="FB4" i="4"/>
  <c r="EN4" i="4"/>
  <c r="D2" i="7"/>
  <c r="EV3" i="4"/>
  <c r="EZ3" i="4"/>
  <c r="ER3" i="4"/>
  <c r="EU3" i="4"/>
  <c r="FA3" i="4"/>
  <c r="EG3" i="4"/>
  <c r="EK3" i="4"/>
  <c r="EO3" i="4"/>
  <c r="ES3" i="4"/>
  <c r="FC3" i="4"/>
  <c r="EW3" i="4"/>
  <c r="FB3" i="4"/>
  <c r="EH3" i="4"/>
  <c r="EL3" i="4"/>
  <c r="ED3" i="4"/>
  <c r="EX3" i="4"/>
  <c r="EI3" i="4"/>
  <c r="ET3" i="4"/>
  <c r="EM3" i="4"/>
  <c r="EY3" i="4"/>
  <c r="EN3" i="4"/>
  <c r="EJ3" i="4"/>
  <c r="EE3" i="4"/>
  <c r="EF3" i="4"/>
  <c r="C97" i="7"/>
  <c r="GD98" i="4"/>
  <c r="GB98" i="4"/>
  <c r="GC98" i="4"/>
  <c r="GE98" i="4"/>
  <c r="FI98" i="4"/>
  <c r="FM98" i="4"/>
  <c r="FQ98" i="4"/>
  <c r="FK98" i="4"/>
  <c r="FO98" i="4"/>
  <c r="FH98" i="4"/>
  <c r="FL98" i="4"/>
  <c r="FP98" i="4"/>
  <c r="FJ98" i="4"/>
  <c r="FN98" i="4"/>
  <c r="FV96" i="4"/>
  <c r="FZ96" i="4"/>
  <c r="GD96" i="4"/>
  <c r="FT96" i="4"/>
  <c r="FY96" i="4"/>
  <c r="GE96" i="4"/>
  <c r="FU96" i="4"/>
  <c r="GB96" i="4"/>
  <c r="FX96" i="4"/>
  <c r="FI96" i="4"/>
  <c r="FM96" i="4"/>
  <c r="FQ96" i="4"/>
  <c r="FJ96" i="4"/>
  <c r="GC96" i="4"/>
  <c r="FG96" i="4"/>
  <c r="FK96" i="4"/>
  <c r="FO96" i="4"/>
  <c r="FW96" i="4"/>
  <c r="FH96" i="4"/>
  <c r="FL96" i="4"/>
  <c r="FP96" i="4"/>
  <c r="GA96" i="4"/>
  <c r="FF96" i="4"/>
  <c r="FN96" i="4"/>
  <c r="C94" i="7"/>
  <c r="FV95" i="4"/>
  <c r="FZ95" i="4"/>
  <c r="GD95" i="4"/>
  <c r="FX95" i="4"/>
  <c r="GC95" i="4"/>
  <c r="FU95" i="4"/>
  <c r="GA95" i="4"/>
  <c r="FW95" i="4"/>
  <c r="FI95" i="4"/>
  <c r="FM95" i="4"/>
  <c r="FQ95" i="4"/>
  <c r="FY95" i="4"/>
  <c r="FF95" i="4"/>
  <c r="FK95" i="4"/>
  <c r="FP95" i="4"/>
  <c r="FL95" i="4"/>
  <c r="GE95" i="4"/>
  <c r="FH95" i="4"/>
  <c r="FN95" i="4"/>
  <c r="FT95" i="4"/>
  <c r="FJ95" i="4"/>
  <c r="FO95" i="4"/>
  <c r="GB95" i="4"/>
  <c r="FG95" i="4"/>
  <c r="C93" i="7"/>
  <c r="FV94" i="4"/>
  <c r="FZ94" i="4"/>
  <c r="GD94" i="4"/>
  <c r="FT94" i="4"/>
  <c r="FY94" i="4"/>
  <c r="GE94" i="4"/>
  <c r="FW94" i="4"/>
  <c r="GB94" i="4"/>
  <c r="FX94" i="4"/>
  <c r="FI94" i="4"/>
  <c r="FM94" i="4"/>
  <c r="FQ94" i="4"/>
  <c r="FU94" i="4"/>
  <c r="FG94" i="4"/>
  <c r="FL94" i="4"/>
  <c r="FH94" i="4"/>
  <c r="GC94" i="4"/>
  <c r="FJ94" i="4"/>
  <c r="FO94" i="4"/>
  <c r="FF94" i="4"/>
  <c r="FK94" i="4"/>
  <c r="FP94" i="4"/>
  <c r="GA94" i="4"/>
  <c r="FN94" i="4"/>
  <c r="C92" i="7"/>
  <c r="FV93" i="4"/>
  <c r="FZ93" i="4"/>
  <c r="GD93" i="4"/>
  <c r="FU93" i="4"/>
  <c r="GA93" i="4"/>
  <c r="FX93" i="4"/>
  <c r="GC93" i="4"/>
  <c r="FY93" i="4"/>
  <c r="FI93" i="4"/>
  <c r="FM93" i="4"/>
  <c r="FQ93" i="4"/>
  <c r="FT93" i="4"/>
  <c r="FH93" i="4"/>
  <c r="FN93" i="4"/>
  <c r="FJ93" i="4"/>
  <c r="GB93" i="4"/>
  <c r="FF93" i="4"/>
  <c r="FK93" i="4"/>
  <c r="FP93" i="4"/>
  <c r="GE93" i="4"/>
  <c r="FG93" i="4"/>
  <c r="FL93" i="4"/>
  <c r="FW93" i="4"/>
  <c r="FO93" i="4"/>
  <c r="FV92" i="4"/>
  <c r="FZ92" i="4"/>
  <c r="GD92" i="4"/>
  <c r="FW92" i="4"/>
  <c r="GB92" i="4"/>
  <c r="FT92" i="4"/>
  <c r="FY92" i="4"/>
  <c r="GE92" i="4"/>
  <c r="GA92" i="4"/>
  <c r="FI92" i="4"/>
  <c r="FM92" i="4"/>
  <c r="FQ92" i="4"/>
  <c r="FJ92" i="4"/>
  <c r="FO92" i="4"/>
  <c r="FF92" i="4"/>
  <c r="FX92" i="4"/>
  <c r="FG92" i="4"/>
  <c r="FL92" i="4"/>
  <c r="GC92" i="4"/>
  <c r="FH92" i="4"/>
  <c r="FN92" i="4"/>
  <c r="FU92" i="4"/>
  <c r="FK92" i="4"/>
  <c r="FP92" i="4"/>
  <c r="C90" i="7"/>
  <c r="FV91" i="4"/>
  <c r="FZ91" i="4"/>
  <c r="GD91" i="4"/>
  <c r="FX91" i="4"/>
  <c r="GC91" i="4"/>
  <c r="FU91" i="4"/>
  <c r="GA91" i="4"/>
  <c r="GB91" i="4"/>
  <c r="FI91" i="4"/>
  <c r="FM91" i="4"/>
  <c r="FQ91" i="4"/>
  <c r="GE91" i="4"/>
  <c r="FF91" i="4"/>
  <c r="FK91" i="4"/>
  <c r="FP91" i="4"/>
  <c r="FW91" i="4"/>
  <c r="FH91" i="4"/>
  <c r="FN91" i="4"/>
  <c r="FY91" i="4"/>
  <c r="FJ91" i="4"/>
  <c r="FO91" i="4"/>
  <c r="FT91" i="4"/>
  <c r="FG91" i="4"/>
  <c r="FL91" i="4"/>
  <c r="C89" i="7"/>
  <c r="FV90" i="4"/>
  <c r="FZ90" i="4"/>
  <c r="GD90" i="4"/>
  <c r="FT90" i="4"/>
  <c r="FY90" i="4"/>
  <c r="GE90" i="4"/>
  <c r="FW90" i="4"/>
  <c r="GB90" i="4"/>
  <c r="GC90" i="4"/>
  <c r="FI90" i="4"/>
  <c r="FM90" i="4"/>
  <c r="FQ90" i="4"/>
  <c r="GA90" i="4"/>
  <c r="FG90" i="4"/>
  <c r="FL90" i="4"/>
  <c r="FN90" i="4"/>
  <c r="FU90" i="4"/>
  <c r="FJ90" i="4"/>
  <c r="FO90" i="4"/>
  <c r="FX90" i="4"/>
  <c r="FF90" i="4"/>
  <c r="FK90" i="4"/>
  <c r="FP90" i="4"/>
  <c r="FH90" i="4"/>
  <c r="C88" i="7"/>
  <c r="FV89" i="4"/>
  <c r="FZ89" i="4"/>
  <c r="GD89" i="4"/>
  <c r="FU89" i="4"/>
  <c r="GA89" i="4"/>
  <c r="FX89" i="4"/>
  <c r="GC89" i="4"/>
  <c r="FT89" i="4"/>
  <c r="GE89" i="4"/>
  <c r="FI89" i="4"/>
  <c r="FM89" i="4"/>
  <c r="FQ89" i="4"/>
  <c r="FY89" i="4"/>
  <c r="FH89" i="4"/>
  <c r="FN89" i="4"/>
  <c r="FJ89" i="4"/>
  <c r="FF89" i="4"/>
  <c r="FK89" i="4"/>
  <c r="FP89" i="4"/>
  <c r="FW89" i="4"/>
  <c r="FG89" i="4"/>
  <c r="FL89" i="4"/>
  <c r="GB89" i="4"/>
  <c r="FO89" i="4"/>
  <c r="FV88" i="4"/>
  <c r="FZ88" i="4"/>
  <c r="GD88" i="4"/>
  <c r="FW88" i="4"/>
  <c r="GB88" i="4"/>
  <c r="FT88" i="4"/>
  <c r="FY88" i="4"/>
  <c r="GE88" i="4"/>
  <c r="FU88" i="4"/>
  <c r="FI88" i="4"/>
  <c r="FM88" i="4"/>
  <c r="FQ88" i="4"/>
  <c r="FX88" i="4"/>
  <c r="FJ88" i="4"/>
  <c r="FO88" i="4"/>
  <c r="FK88" i="4"/>
  <c r="GC88" i="4"/>
  <c r="FG88" i="4"/>
  <c r="FL88" i="4"/>
  <c r="FH88" i="4"/>
  <c r="FN88" i="4"/>
  <c r="GA88" i="4"/>
  <c r="FF88" i="4"/>
  <c r="FP88" i="4"/>
  <c r="C86" i="7"/>
  <c r="FV87" i="4"/>
  <c r="FZ87" i="4"/>
  <c r="GD87" i="4"/>
  <c r="FX87" i="4"/>
  <c r="GC87" i="4"/>
  <c r="FU87" i="4"/>
  <c r="GA87" i="4"/>
  <c r="FW87" i="4"/>
  <c r="FI87" i="4"/>
  <c r="FM87" i="4"/>
  <c r="FQ87" i="4"/>
  <c r="FT87" i="4"/>
  <c r="FF87" i="4"/>
  <c r="FK87" i="4"/>
  <c r="FP87" i="4"/>
  <c r="FG87" i="4"/>
  <c r="GB87" i="4"/>
  <c r="FH87" i="4"/>
  <c r="FN87" i="4"/>
  <c r="GE87" i="4"/>
  <c r="FJ87" i="4"/>
  <c r="FO87" i="4"/>
  <c r="FY87" i="4"/>
  <c r="FL87" i="4"/>
  <c r="C85" i="7"/>
  <c r="FV86" i="4"/>
  <c r="FZ86" i="4"/>
  <c r="GD86" i="4"/>
  <c r="FT86" i="4"/>
  <c r="FY86" i="4"/>
  <c r="GE86" i="4"/>
  <c r="FW86" i="4"/>
  <c r="GB86" i="4"/>
  <c r="FX86" i="4"/>
  <c r="FI86" i="4"/>
  <c r="FM86" i="4"/>
  <c r="FQ86" i="4"/>
  <c r="FG86" i="4"/>
  <c r="FL86" i="4"/>
  <c r="GA86" i="4"/>
  <c r="FJ86" i="4"/>
  <c r="FO86" i="4"/>
  <c r="GC86" i="4"/>
  <c r="FF86" i="4"/>
  <c r="FK86" i="4"/>
  <c r="FP86" i="4"/>
  <c r="FU86" i="4"/>
  <c r="FH86" i="4"/>
  <c r="FN86" i="4"/>
  <c r="C84" i="7"/>
  <c r="FV85" i="4"/>
  <c r="FZ85" i="4"/>
  <c r="GD85" i="4"/>
  <c r="FU85" i="4"/>
  <c r="GA85" i="4"/>
  <c r="FX85" i="4"/>
  <c r="GC85" i="4"/>
  <c r="FY85" i="4"/>
  <c r="FI85" i="4"/>
  <c r="FM85" i="4"/>
  <c r="FQ85" i="4"/>
  <c r="GE85" i="4"/>
  <c r="FH85" i="4"/>
  <c r="FN85" i="4"/>
  <c r="FJ85" i="4"/>
  <c r="FW85" i="4"/>
  <c r="FF85" i="4"/>
  <c r="FK85" i="4"/>
  <c r="FP85" i="4"/>
  <c r="GB85" i="4"/>
  <c r="FG85" i="4"/>
  <c r="FL85" i="4"/>
  <c r="FT85" i="4"/>
  <c r="FO85" i="4"/>
  <c r="FV84" i="4"/>
  <c r="FZ84" i="4"/>
  <c r="GD84" i="4"/>
  <c r="FW84" i="4"/>
  <c r="GB84" i="4"/>
  <c r="FT84" i="4"/>
  <c r="FY84" i="4"/>
  <c r="GE84" i="4"/>
  <c r="GA84" i="4"/>
  <c r="FI84" i="4"/>
  <c r="FM84" i="4"/>
  <c r="FQ84" i="4"/>
  <c r="GC84" i="4"/>
  <c r="FJ84" i="4"/>
  <c r="FO84" i="4"/>
  <c r="FF84" i="4"/>
  <c r="FU84" i="4"/>
  <c r="FG84" i="4"/>
  <c r="FL84" i="4"/>
  <c r="FX84" i="4"/>
  <c r="FH84" i="4"/>
  <c r="FN84" i="4"/>
  <c r="FK84" i="4"/>
  <c r="FP84" i="4"/>
  <c r="C82" i="7"/>
  <c r="FV83" i="4"/>
  <c r="FZ83" i="4"/>
  <c r="GD83" i="4"/>
  <c r="FX83" i="4"/>
  <c r="GC83" i="4"/>
  <c r="FU83" i="4"/>
  <c r="GA83" i="4"/>
  <c r="GB83" i="4"/>
  <c r="FI83" i="4"/>
  <c r="FM83" i="4"/>
  <c r="FQ83" i="4"/>
  <c r="FY83" i="4"/>
  <c r="FF83" i="4"/>
  <c r="FK83" i="4"/>
  <c r="FP83" i="4"/>
  <c r="FT83" i="4"/>
  <c r="FH83" i="4"/>
  <c r="FN83" i="4"/>
  <c r="FW83" i="4"/>
  <c r="FJ83" i="4"/>
  <c r="FO83" i="4"/>
  <c r="GE83" i="4"/>
  <c r="FG83" i="4"/>
  <c r="FL83" i="4"/>
  <c r="C81" i="7"/>
  <c r="FV82" i="4"/>
  <c r="FZ82" i="4"/>
  <c r="GD82" i="4"/>
  <c r="FT82" i="4"/>
  <c r="FY82" i="4"/>
  <c r="GE82" i="4"/>
  <c r="FW82" i="4"/>
  <c r="GB82" i="4"/>
  <c r="GC82" i="4"/>
  <c r="FI82" i="4"/>
  <c r="FM82" i="4"/>
  <c r="FQ82" i="4"/>
  <c r="FX82" i="4"/>
  <c r="FG82" i="4"/>
  <c r="FL82" i="4"/>
  <c r="FN82" i="4"/>
  <c r="FJ82" i="4"/>
  <c r="FO82" i="4"/>
  <c r="FU82" i="4"/>
  <c r="FF82" i="4"/>
  <c r="FK82" i="4"/>
  <c r="FP82" i="4"/>
  <c r="GA82" i="4"/>
  <c r="FH82" i="4"/>
  <c r="C80" i="7"/>
  <c r="FV81" i="4"/>
  <c r="FZ81" i="4"/>
  <c r="GD81" i="4"/>
  <c r="FU81" i="4"/>
  <c r="GA81" i="4"/>
  <c r="FX81" i="4"/>
  <c r="GC81" i="4"/>
  <c r="FT81" i="4"/>
  <c r="GE81" i="4"/>
  <c r="FI81" i="4"/>
  <c r="FM81" i="4"/>
  <c r="FQ81" i="4"/>
  <c r="FW81" i="4"/>
  <c r="FH81" i="4"/>
  <c r="FN81" i="4"/>
  <c r="FJ81" i="4"/>
  <c r="GB81" i="4"/>
  <c r="FF81" i="4"/>
  <c r="FK81" i="4"/>
  <c r="FP81" i="4"/>
  <c r="FG81" i="4"/>
  <c r="FL81" i="4"/>
  <c r="FY81" i="4"/>
  <c r="FO81" i="4"/>
  <c r="FV80" i="4"/>
  <c r="FZ80" i="4"/>
  <c r="GD80" i="4"/>
  <c r="FW80" i="4"/>
  <c r="GB80" i="4"/>
  <c r="FT80" i="4"/>
  <c r="FY80" i="4"/>
  <c r="GE80" i="4"/>
  <c r="FU80" i="4"/>
  <c r="FI80" i="4"/>
  <c r="FM80" i="4"/>
  <c r="FQ80" i="4"/>
  <c r="FJ80" i="4"/>
  <c r="FO80" i="4"/>
  <c r="FK80" i="4"/>
  <c r="GA80" i="4"/>
  <c r="FG80" i="4"/>
  <c r="FL80" i="4"/>
  <c r="GC80" i="4"/>
  <c r="FH80" i="4"/>
  <c r="FN80" i="4"/>
  <c r="FX80" i="4"/>
  <c r="FF80" i="4"/>
  <c r="FP80" i="4"/>
  <c r="C78" i="7"/>
  <c r="FV79" i="4"/>
  <c r="FZ79" i="4"/>
  <c r="GD79" i="4"/>
  <c r="FX79" i="4"/>
  <c r="GC79" i="4"/>
  <c r="FU79" i="4"/>
  <c r="GA79" i="4"/>
  <c r="FW79" i="4"/>
  <c r="FI79" i="4"/>
  <c r="FM79" i="4"/>
  <c r="FQ79" i="4"/>
  <c r="GE79" i="4"/>
  <c r="FF79" i="4"/>
  <c r="FK79" i="4"/>
  <c r="FP79" i="4"/>
  <c r="FL79" i="4"/>
  <c r="FY79" i="4"/>
  <c r="FH79" i="4"/>
  <c r="FN79" i="4"/>
  <c r="GB79" i="4"/>
  <c r="FJ79" i="4"/>
  <c r="FO79" i="4"/>
  <c r="FT79" i="4"/>
  <c r="FG79" i="4"/>
  <c r="C77" i="7"/>
  <c r="FV78" i="4"/>
  <c r="FZ78" i="4"/>
  <c r="GD78" i="4"/>
  <c r="FT78" i="4"/>
  <c r="FY78" i="4"/>
  <c r="GE78" i="4"/>
  <c r="FW78" i="4"/>
  <c r="GB78" i="4"/>
  <c r="FX78" i="4"/>
  <c r="FI78" i="4"/>
  <c r="FM78" i="4"/>
  <c r="FQ78" i="4"/>
  <c r="GC78" i="4"/>
  <c r="FG78" i="4"/>
  <c r="FL78" i="4"/>
  <c r="FH78" i="4"/>
  <c r="FU78" i="4"/>
  <c r="FJ78" i="4"/>
  <c r="FO78" i="4"/>
  <c r="GA78" i="4"/>
  <c r="FF78" i="4"/>
  <c r="FK78" i="4"/>
  <c r="FP78" i="4"/>
  <c r="FN78" i="4"/>
  <c r="C76" i="7"/>
  <c r="FV77" i="4"/>
  <c r="FZ77" i="4"/>
  <c r="GD77" i="4"/>
  <c r="FU77" i="4"/>
  <c r="GA77" i="4"/>
  <c r="FX77" i="4"/>
  <c r="GC77" i="4"/>
  <c r="FY77" i="4"/>
  <c r="FI77" i="4"/>
  <c r="FM77" i="4"/>
  <c r="FQ77" i="4"/>
  <c r="GB77" i="4"/>
  <c r="FH77" i="4"/>
  <c r="FN77" i="4"/>
  <c r="FJ77" i="4"/>
  <c r="FT77" i="4"/>
  <c r="FF77" i="4"/>
  <c r="FK77" i="4"/>
  <c r="FP77" i="4"/>
  <c r="FW77" i="4"/>
  <c r="FG77" i="4"/>
  <c r="FL77" i="4"/>
  <c r="GE77" i="4"/>
  <c r="FO77" i="4"/>
  <c r="C75" i="7"/>
  <c r="FV76" i="4"/>
  <c r="FZ76" i="4"/>
  <c r="GD76" i="4"/>
  <c r="FW76" i="4"/>
  <c r="GB76" i="4"/>
  <c r="FT76" i="4"/>
  <c r="FY76" i="4"/>
  <c r="GE76" i="4"/>
  <c r="GA76" i="4"/>
  <c r="FI76" i="4"/>
  <c r="FM76" i="4"/>
  <c r="FQ76" i="4"/>
  <c r="FX76" i="4"/>
  <c r="FJ76" i="4"/>
  <c r="FO76" i="4"/>
  <c r="FF76" i="4"/>
  <c r="FG76" i="4"/>
  <c r="FL76" i="4"/>
  <c r="FU76" i="4"/>
  <c r="FH76" i="4"/>
  <c r="FN76" i="4"/>
  <c r="GC76" i="4"/>
  <c r="FK76" i="4"/>
  <c r="FP76" i="4"/>
  <c r="C74" i="7"/>
  <c r="FV75" i="4"/>
  <c r="FZ75" i="4"/>
  <c r="GD75" i="4"/>
  <c r="FX75" i="4"/>
  <c r="GC75" i="4"/>
  <c r="FU75" i="4"/>
  <c r="GA75" i="4"/>
  <c r="GB75" i="4"/>
  <c r="FI75" i="4"/>
  <c r="FM75" i="4"/>
  <c r="FQ75" i="4"/>
  <c r="FW75" i="4"/>
  <c r="FF75" i="4"/>
  <c r="FK75" i="4"/>
  <c r="FP75" i="4"/>
  <c r="GE75" i="4"/>
  <c r="FH75" i="4"/>
  <c r="FN75" i="4"/>
  <c r="FT75" i="4"/>
  <c r="FJ75" i="4"/>
  <c r="FO75" i="4"/>
  <c r="FY75" i="4"/>
  <c r="FG75" i="4"/>
  <c r="FL75" i="4"/>
  <c r="C73" i="7"/>
  <c r="FV74" i="4"/>
  <c r="FZ74" i="4"/>
  <c r="GD74" i="4"/>
  <c r="FT74" i="4"/>
  <c r="FY74" i="4"/>
  <c r="GE74" i="4"/>
  <c r="FW74" i="4"/>
  <c r="GB74" i="4"/>
  <c r="GC74" i="4"/>
  <c r="FI74" i="4"/>
  <c r="FM74" i="4"/>
  <c r="FQ74" i="4"/>
  <c r="FU74" i="4"/>
  <c r="FG74" i="4"/>
  <c r="FL74" i="4"/>
  <c r="FN74" i="4"/>
  <c r="GA74" i="4"/>
  <c r="FJ74" i="4"/>
  <c r="FO74" i="4"/>
  <c r="FF74" i="4"/>
  <c r="FK74" i="4"/>
  <c r="FP74" i="4"/>
  <c r="FX74" i="4"/>
  <c r="FH74" i="4"/>
  <c r="C72" i="7"/>
  <c r="FV73" i="4"/>
  <c r="FZ73" i="4"/>
  <c r="GD73" i="4"/>
  <c r="FX73" i="4"/>
  <c r="GC73" i="4"/>
  <c r="FY73" i="4"/>
  <c r="FU73" i="4"/>
  <c r="GB73" i="4"/>
  <c r="GE73" i="4"/>
  <c r="FI73" i="4"/>
  <c r="FM73" i="4"/>
  <c r="FQ73" i="4"/>
  <c r="FH73" i="4"/>
  <c r="FN73" i="4"/>
  <c r="FJ73" i="4"/>
  <c r="FW73" i="4"/>
  <c r="FF73" i="4"/>
  <c r="FK73" i="4"/>
  <c r="FP73" i="4"/>
  <c r="GA73" i="4"/>
  <c r="FG73" i="4"/>
  <c r="FL73" i="4"/>
  <c r="FT73" i="4"/>
  <c r="FO73" i="4"/>
  <c r="C71" i="7"/>
  <c r="FV72" i="4"/>
  <c r="FZ72" i="4"/>
  <c r="GD72" i="4"/>
  <c r="FT72" i="4"/>
  <c r="FY72" i="4"/>
  <c r="GE72" i="4"/>
  <c r="FW72" i="4"/>
  <c r="GC72" i="4"/>
  <c r="GA72" i="4"/>
  <c r="GB72" i="4"/>
  <c r="FI72" i="4"/>
  <c r="FM72" i="4"/>
  <c r="FQ72" i="4"/>
  <c r="FX72" i="4"/>
  <c r="FJ72" i="4"/>
  <c r="FO72" i="4"/>
  <c r="FK72" i="4"/>
  <c r="FG72" i="4"/>
  <c r="FL72" i="4"/>
  <c r="FU72" i="4"/>
  <c r="FH72" i="4"/>
  <c r="FN72" i="4"/>
  <c r="FF72" i="4"/>
  <c r="FP72" i="4"/>
  <c r="C70" i="7"/>
  <c r="FV71" i="4"/>
  <c r="FZ71" i="4"/>
  <c r="GD71" i="4"/>
  <c r="FU71" i="4"/>
  <c r="GA71" i="4"/>
  <c r="FT71" i="4"/>
  <c r="GB71" i="4"/>
  <c r="FX71" i="4"/>
  <c r="GE71" i="4"/>
  <c r="FY71" i="4"/>
  <c r="FI71" i="4"/>
  <c r="FM71" i="4"/>
  <c r="FQ71" i="4"/>
  <c r="FF71" i="4"/>
  <c r="FK71" i="4"/>
  <c r="FP71" i="4"/>
  <c r="FW71" i="4"/>
  <c r="FL71" i="4"/>
  <c r="GC71" i="4"/>
  <c r="FH71" i="4"/>
  <c r="FN71" i="4"/>
  <c r="FJ71" i="4"/>
  <c r="FO71" i="4"/>
  <c r="FG71" i="4"/>
  <c r="C69" i="7"/>
  <c r="FV70" i="4"/>
  <c r="FZ70" i="4"/>
  <c r="GD70" i="4"/>
  <c r="FW70" i="4"/>
  <c r="GB70" i="4"/>
  <c r="FY70" i="4"/>
  <c r="FU70" i="4"/>
  <c r="GC70" i="4"/>
  <c r="FX70" i="4"/>
  <c r="FI70" i="4"/>
  <c r="FM70" i="4"/>
  <c r="FQ70" i="4"/>
  <c r="GE70" i="4"/>
  <c r="FG70" i="4"/>
  <c r="FL70" i="4"/>
  <c r="FN70" i="4"/>
  <c r="FT70" i="4"/>
  <c r="FJ70" i="4"/>
  <c r="FO70" i="4"/>
  <c r="GA70" i="4"/>
  <c r="FF70" i="4"/>
  <c r="FK70" i="4"/>
  <c r="FP70" i="4"/>
  <c r="FH70" i="4"/>
  <c r="C68" i="7"/>
  <c r="FV69" i="4"/>
  <c r="FZ69" i="4"/>
  <c r="GD69" i="4"/>
  <c r="FX69" i="4"/>
  <c r="GC69" i="4"/>
  <c r="FW69" i="4"/>
  <c r="GE69" i="4"/>
  <c r="FT69" i="4"/>
  <c r="GA69" i="4"/>
  <c r="FU69" i="4"/>
  <c r="FI69" i="4"/>
  <c r="FM69" i="4"/>
  <c r="FQ69" i="4"/>
  <c r="FY69" i="4"/>
  <c r="FH69" i="4"/>
  <c r="FN69" i="4"/>
  <c r="GB69" i="4"/>
  <c r="FJ69" i="4"/>
  <c r="FF69" i="4"/>
  <c r="FK69" i="4"/>
  <c r="FP69" i="4"/>
  <c r="FG69" i="4"/>
  <c r="FL69" i="4"/>
  <c r="FO69" i="4"/>
  <c r="C67" i="7"/>
  <c r="FV68" i="4"/>
  <c r="FZ68" i="4"/>
  <c r="GD68" i="4"/>
  <c r="FT68" i="4"/>
  <c r="FY68" i="4"/>
  <c r="GE68" i="4"/>
  <c r="FU68" i="4"/>
  <c r="GB68" i="4"/>
  <c r="FX68" i="4"/>
  <c r="FI68" i="4"/>
  <c r="FM68" i="4"/>
  <c r="FQ68" i="4"/>
  <c r="FJ68" i="4"/>
  <c r="FO68" i="4"/>
  <c r="FW68" i="4"/>
  <c r="FF68" i="4"/>
  <c r="GA68" i="4"/>
  <c r="FG68" i="4"/>
  <c r="FL68" i="4"/>
  <c r="GC68" i="4"/>
  <c r="FH68" i="4"/>
  <c r="FN68" i="4"/>
  <c r="FK68" i="4"/>
  <c r="FP68" i="4"/>
  <c r="C66" i="7"/>
  <c r="FV67" i="4"/>
  <c r="FZ67" i="4"/>
  <c r="GD67" i="4"/>
  <c r="FU67" i="4"/>
  <c r="GA67" i="4"/>
  <c r="FY67" i="4"/>
  <c r="FW67" i="4"/>
  <c r="GC67" i="4"/>
  <c r="GE67" i="4"/>
  <c r="FI67" i="4"/>
  <c r="FM67" i="4"/>
  <c r="FQ67" i="4"/>
  <c r="GB67" i="4"/>
  <c r="FF67" i="4"/>
  <c r="FK67" i="4"/>
  <c r="FP67" i="4"/>
  <c r="FT67" i="4"/>
  <c r="FH67" i="4"/>
  <c r="FN67" i="4"/>
  <c r="FX67" i="4"/>
  <c r="FJ67" i="4"/>
  <c r="FO67" i="4"/>
  <c r="FG67" i="4"/>
  <c r="FL67" i="4"/>
  <c r="C65" i="7"/>
  <c r="FV66" i="4"/>
  <c r="FZ66" i="4"/>
  <c r="GD66" i="4"/>
  <c r="FW66" i="4"/>
  <c r="GB66" i="4"/>
  <c r="FX66" i="4"/>
  <c r="GE66" i="4"/>
  <c r="FT66" i="4"/>
  <c r="GA66" i="4"/>
  <c r="GC66" i="4"/>
  <c r="FI66" i="4"/>
  <c r="FM66" i="4"/>
  <c r="FQ66" i="4"/>
  <c r="FU66" i="4"/>
  <c r="FG66" i="4"/>
  <c r="FL66" i="4"/>
  <c r="FY66" i="4"/>
  <c r="FN66" i="4"/>
  <c r="FJ66" i="4"/>
  <c r="FO66" i="4"/>
  <c r="FF66" i="4"/>
  <c r="FK66" i="4"/>
  <c r="FP66" i="4"/>
  <c r="FH66" i="4"/>
  <c r="C64" i="7"/>
  <c r="FV65" i="4"/>
  <c r="FZ65" i="4"/>
  <c r="GD65" i="4"/>
  <c r="FX65" i="4"/>
  <c r="GC65" i="4"/>
  <c r="FU65" i="4"/>
  <c r="GB65" i="4"/>
  <c r="FY65" i="4"/>
  <c r="GA65" i="4"/>
  <c r="FI65" i="4"/>
  <c r="FM65" i="4"/>
  <c r="FQ65" i="4"/>
  <c r="FH65" i="4"/>
  <c r="FN65" i="4"/>
  <c r="FT65" i="4"/>
  <c r="FJ65" i="4"/>
  <c r="FW65" i="4"/>
  <c r="FF65" i="4"/>
  <c r="FK65" i="4"/>
  <c r="FP65" i="4"/>
  <c r="GE65" i="4"/>
  <c r="FG65" i="4"/>
  <c r="FL65" i="4"/>
  <c r="FO65" i="4"/>
  <c r="C63" i="7"/>
  <c r="FV64" i="4"/>
  <c r="FZ64" i="4"/>
  <c r="GD64" i="4"/>
  <c r="FT64" i="4"/>
  <c r="FY64" i="4"/>
  <c r="GE64" i="4"/>
  <c r="GA64" i="4"/>
  <c r="FW64" i="4"/>
  <c r="GC64" i="4"/>
  <c r="FX64" i="4"/>
  <c r="FI64" i="4"/>
  <c r="FM64" i="4"/>
  <c r="FQ64" i="4"/>
  <c r="GB64" i="4"/>
  <c r="FJ64" i="4"/>
  <c r="FO64" i="4"/>
  <c r="FF64" i="4"/>
  <c r="FG64" i="4"/>
  <c r="FL64" i="4"/>
  <c r="FU64" i="4"/>
  <c r="FH64" i="4"/>
  <c r="FN64" i="4"/>
  <c r="FK64" i="4"/>
  <c r="FP64" i="4"/>
  <c r="C62" i="7"/>
  <c r="FV63" i="4"/>
  <c r="FZ63" i="4"/>
  <c r="GD63" i="4"/>
  <c r="FU63" i="4"/>
  <c r="GA63" i="4"/>
  <c r="FX63" i="4"/>
  <c r="GE63" i="4"/>
  <c r="FT63" i="4"/>
  <c r="GB63" i="4"/>
  <c r="FW63" i="4"/>
  <c r="FI63" i="4"/>
  <c r="FM63" i="4"/>
  <c r="FQ63" i="4"/>
  <c r="FF63" i="4"/>
  <c r="FK63" i="4"/>
  <c r="FP63" i="4"/>
  <c r="FY63" i="4"/>
  <c r="FG63" i="4"/>
  <c r="GC63" i="4"/>
  <c r="FH63" i="4"/>
  <c r="FN63" i="4"/>
  <c r="FJ63" i="4"/>
  <c r="FO63" i="4"/>
  <c r="FL63" i="4"/>
  <c r="C61" i="7"/>
  <c r="FV62" i="4"/>
  <c r="FZ62" i="4"/>
  <c r="GD62" i="4"/>
  <c r="FW62" i="4"/>
  <c r="GB62" i="4"/>
  <c r="FU62" i="4"/>
  <c r="GC62" i="4"/>
  <c r="FY62" i="4"/>
  <c r="FT62" i="4"/>
  <c r="FI62" i="4"/>
  <c r="FM62" i="4"/>
  <c r="FQ62" i="4"/>
  <c r="GE62" i="4"/>
  <c r="FG62" i="4"/>
  <c r="FL62" i="4"/>
  <c r="FH62" i="4"/>
  <c r="FX62" i="4"/>
  <c r="FJ62" i="4"/>
  <c r="FO62" i="4"/>
  <c r="GA62" i="4"/>
  <c r="FF62" i="4"/>
  <c r="FK62" i="4"/>
  <c r="FP62" i="4"/>
  <c r="FN62" i="4"/>
  <c r="C60" i="7"/>
  <c r="FV61" i="4"/>
  <c r="FZ61" i="4"/>
  <c r="GD61" i="4"/>
  <c r="FX61" i="4"/>
  <c r="GC61" i="4"/>
  <c r="FT61" i="4"/>
  <c r="GA61" i="4"/>
  <c r="FW61" i="4"/>
  <c r="GE61" i="4"/>
  <c r="FI61" i="4"/>
  <c r="FM61" i="4"/>
  <c r="FQ61" i="4"/>
  <c r="FY61" i="4"/>
  <c r="FH61" i="4"/>
  <c r="FN61" i="4"/>
  <c r="GB61" i="4"/>
  <c r="FF61" i="4"/>
  <c r="FK61" i="4"/>
  <c r="FP61" i="4"/>
  <c r="FU61" i="4"/>
  <c r="FG61" i="4"/>
  <c r="FL61" i="4"/>
  <c r="FJ61" i="4"/>
  <c r="FO61" i="4"/>
  <c r="C59" i="7"/>
  <c r="FV60" i="4"/>
  <c r="FZ60" i="4"/>
  <c r="GD60" i="4"/>
  <c r="FT60" i="4"/>
  <c r="FY60" i="4"/>
  <c r="GE60" i="4"/>
  <c r="FX60" i="4"/>
  <c r="FU60" i="4"/>
  <c r="GB60" i="4"/>
  <c r="GC60" i="4"/>
  <c r="FI60" i="4"/>
  <c r="FM60" i="4"/>
  <c r="FQ60" i="4"/>
  <c r="FJ60" i="4"/>
  <c r="FO60" i="4"/>
  <c r="FW60" i="4"/>
  <c r="FF60" i="4"/>
  <c r="FP60" i="4"/>
  <c r="GA60" i="4"/>
  <c r="FG60" i="4"/>
  <c r="FL60" i="4"/>
  <c r="FH60" i="4"/>
  <c r="FN60" i="4"/>
  <c r="FK60" i="4"/>
  <c r="C58" i="7"/>
  <c r="FV59" i="4"/>
  <c r="FZ59" i="4"/>
  <c r="GD59" i="4"/>
  <c r="FU59" i="4"/>
  <c r="GA59" i="4"/>
  <c r="FW59" i="4"/>
  <c r="GC59" i="4"/>
  <c r="FY59" i="4"/>
  <c r="GB59" i="4"/>
  <c r="FI59" i="4"/>
  <c r="FM59" i="4"/>
  <c r="FQ59" i="4"/>
  <c r="GE59" i="4"/>
  <c r="FF59" i="4"/>
  <c r="FK59" i="4"/>
  <c r="FP59" i="4"/>
  <c r="FT59" i="4"/>
  <c r="FH59" i="4"/>
  <c r="FN59" i="4"/>
  <c r="FX59" i="4"/>
  <c r="FJ59" i="4"/>
  <c r="FO59" i="4"/>
  <c r="FG59" i="4"/>
  <c r="FL59" i="4"/>
  <c r="C57" i="7"/>
  <c r="FV58" i="4"/>
  <c r="FZ58" i="4"/>
  <c r="GD58" i="4"/>
  <c r="FW58" i="4"/>
  <c r="GB58" i="4"/>
  <c r="FT58" i="4"/>
  <c r="GA58" i="4"/>
  <c r="FX58" i="4"/>
  <c r="GE58" i="4"/>
  <c r="FY58" i="4"/>
  <c r="FI58" i="4"/>
  <c r="FM58" i="4"/>
  <c r="FQ58" i="4"/>
  <c r="FU58" i="4"/>
  <c r="FG58" i="4"/>
  <c r="FL58" i="4"/>
  <c r="GC58" i="4"/>
  <c r="FN58" i="4"/>
  <c r="FJ58" i="4"/>
  <c r="FO58" i="4"/>
  <c r="FF58" i="4"/>
  <c r="FK58" i="4"/>
  <c r="FP58" i="4"/>
  <c r="FH58" i="4"/>
  <c r="C56" i="7"/>
  <c r="FV57" i="4"/>
  <c r="FZ57" i="4"/>
  <c r="GD57" i="4"/>
  <c r="FX57" i="4"/>
  <c r="GC57" i="4"/>
  <c r="FY57" i="4"/>
  <c r="FU57" i="4"/>
  <c r="GB57" i="4"/>
  <c r="FW57" i="4"/>
  <c r="FI57" i="4"/>
  <c r="FM57" i="4"/>
  <c r="FQ57" i="4"/>
  <c r="FH57" i="4"/>
  <c r="FN57" i="4"/>
  <c r="FT57" i="4"/>
  <c r="FO57" i="4"/>
  <c r="GA57" i="4"/>
  <c r="FF57" i="4"/>
  <c r="FK57" i="4"/>
  <c r="FP57" i="4"/>
  <c r="GE57" i="4"/>
  <c r="FG57" i="4"/>
  <c r="FL57" i="4"/>
  <c r="FJ57" i="4"/>
  <c r="C55" i="7"/>
  <c r="FV56" i="4"/>
  <c r="FZ56" i="4"/>
  <c r="GD56" i="4"/>
  <c r="FT56" i="4"/>
  <c r="FY56" i="4"/>
  <c r="GE56" i="4"/>
  <c r="FW56" i="4"/>
  <c r="GC56" i="4"/>
  <c r="GA56" i="4"/>
  <c r="FU56" i="4"/>
  <c r="FI56" i="4"/>
  <c r="FM56" i="4"/>
  <c r="FQ56" i="4"/>
  <c r="GB56" i="4"/>
  <c r="FJ56" i="4"/>
  <c r="FO56" i="4"/>
  <c r="FF56" i="4"/>
  <c r="FP56" i="4"/>
  <c r="FG56" i="4"/>
  <c r="FL56" i="4"/>
  <c r="FX56" i="4"/>
  <c r="FH56" i="4"/>
  <c r="FN56" i="4"/>
  <c r="FK56" i="4"/>
  <c r="C54" i="7"/>
  <c r="FV55" i="4"/>
  <c r="FZ55" i="4"/>
  <c r="GD55" i="4"/>
  <c r="FU55" i="4"/>
  <c r="GA55" i="4"/>
  <c r="FT55" i="4"/>
  <c r="GB55" i="4"/>
  <c r="FX55" i="4"/>
  <c r="GE55" i="4"/>
  <c r="FI55" i="4"/>
  <c r="FM55" i="4"/>
  <c r="FQ55" i="4"/>
  <c r="FW55" i="4"/>
  <c r="FF55" i="4"/>
  <c r="FK55" i="4"/>
  <c r="FP55" i="4"/>
  <c r="FY55" i="4"/>
  <c r="GC55" i="4"/>
  <c r="FH55" i="4"/>
  <c r="FN55" i="4"/>
  <c r="FJ55" i="4"/>
  <c r="FO55" i="4"/>
  <c r="FG55" i="4"/>
  <c r="FL55" i="4"/>
  <c r="C53" i="7"/>
  <c r="FV54" i="4"/>
  <c r="FZ54" i="4"/>
  <c r="GD54" i="4"/>
  <c r="FW54" i="4"/>
  <c r="GB54" i="4"/>
  <c r="FY54" i="4"/>
  <c r="FU54" i="4"/>
  <c r="GC54" i="4"/>
  <c r="GE54" i="4"/>
  <c r="FI54" i="4"/>
  <c r="FM54" i="4"/>
  <c r="FQ54" i="4"/>
  <c r="FG54" i="4"/>
  <c r="FL54" i="4"/>
  <c r="FT54" i="4"/>
  <c r="FN54" i="4"/>
  <c r="FX54" i="4"/>
  <c r="FJ54" i="4"/>
  <c r="FO54" i="4"/>
  <c r="GA54" i="4"/>
  <c r="FF54" i="4"/>
  <c r="FK54" i="4"/>
  <c r="FP54" i="4"/>
  <c r="FH54" i="4"/>
  <c r="C52" i="7"/>
  <c r="FV53" i="4"/>
  <c r="FZ53" i="4"/>
  <c r="GD53" i="4"/>
  <c r="FX53" i="4"/>
  <c r="GC53" i="4"/>
  <c r="FW53" i="4"/>
  <c r="GE53" i="4"/>
  <c r="FT53" i="4"/>
  <c r="GA53" i="4"/>
  <c r="GB53" i="4"/>
  <c r="FI53" i="4"/>
  <c r="FM53" i="4"/>
  <c r="FQ53" i="4"/>
  <c r="FY53" i="4"/>
  <c r="FH53" i="4"/>
  <c r="FN53" i="4"/>
  <c r="FO53" i="4"/>
  <c r="FF53" i="4"/>
  <c r="FK53" i="4"/>
  <c r="FP53" i="4"/>
  <c r="FU53" i="4"/>
  <c r="FG53" i="4"/>
  <c r="FL53" i="4"/>
  <c r="FJ53" i="4"/>
  <c r="C51" i="7"/>
  <c r="FV52" i="4"/>
  <c r="FZ52" i="4"/>
  <c r="GD52" i="4"/>
  <c r="FT52" i="4"/>
  <c r="FY52" i="4"/>
  <c r="GE52" i="4"/>
  <c r="FU52" i="4"/>
  <c r="GB52" i="4"/>
  <c r="FX52" i="4"/>
  <c r="GA52" i="4"/>
  <c r="FI52" i="4"/>
  <c r="FM52" i="4"/>
  <c r="FQ52" i="4"/>
  <c r="FJ52" i="4"/>
  <c r="FO52" i="4"/>
  <c r="FW52" i="4"/>
  <c r="FP52" i="4"/>
  <c r="GC52" i="4"/>
  <c r="FG52" i="4"/>
  <c r="FL52" i="4"/>
  <c r="FH52" i="4"/>
  <c r="FN52" i="4"/>
  <c r="FF52" i="4"/>
  <c r="FK52" i="4"/>
  <c r="C50" i="7"/>
  <c r="FV51" i="4"/>
  <c r="FZ51" i="4"/>
  <c r="GD51" i="4"/>
  <c r="FU51" i="4"/>
  <c r="GA51" i="4"/>
  <c r="FY51" i="4"/>
  <c r="FW51" i="4"/>
  <c r="GC51" i="4"/>
  <c r="FX51" i="4"/>
  <c r="FI51" i="4"/>
  <c r="FM51" i="4"/>
  <c r="FQ51" i="4"/>
  <c r="GE51" i="4"/>
  <c r="FF51" i="4"/>
  <c r="FK51" i="4"/>
  <c r="FP51" i="4"/>
  <c r="FL51" i="4"/>
  <c r="FT51" i="4"/>
  <c r="FH51" i="4"/>
  <c r="FN51" i="4"/>
  <c r="GB51" i="4"/>
  <c r="FJ51" i="4"/>
  <c r="FO51" i="4"/>
  <c r="FG51" i="4"/>
  <c r="C49" i="7"/>
  <c r="FV50" i="4"/>
  <c r="FZ50" i="4"/>
  <c r="GD50" i="4"/>
  <c r="FW50" i="4"/>
  <c r="GB50" i="4"/>
  <c r="FX50" i="4"/>
  <c r="GE50" i="4"/>
  <c r="FT50" i="4"/>
  <c r="GA50" i="4"/>
  <c r="FU50" i="4"/>
  <c r="FI50" i="4"/>
  <c r="FM50" i="4"/>
  <c r="FQ50" i="4"/>
  <c r="FY50" i="4"/>
  <c r="FG50" i="4"/>
  <c r="FL50" i="4"/>
  <c r="GC50" i="4"/>
  <c r="FN50" i="4"/>
  <c r="FJ50" i="4"/>
  <c r="FO50" i="4"/>
  <c r="FF50" i="4"/>
  <c r="FK50" i="4"/>
  <c r="FP50" i="4"/>
  <c r="FH50" i="4"/>
  <c r="C48" i="7"/>
  <c r="FV49" i="4"/>
  <c r="FZ49" i="4"/>
  <c r="GD49" i="4"/>
  <c r="FX49" i="4"/>
  <c r="GC49" i="4"/>
  <c r="FU49" i="4"/>
  <c r="GB49" i="4"/>
  <c r="FY49" i="4"/>
  <c r="FT49" i="4"/>
  <c r="FI49" i="4"/>
  <c r="FM49" i="4"/>
  <c r="FQ49" i="4"/>
  <c r="FH49" i="4"/>
  <c r="FN49" i="4"/>
  <c r="FW49" i="4"/>
  <c r="FJ49" i="4"/>
  <c r="GA49" i="4"/>
  <c r="FF49" i="4"/>
  <c r="FK49" i="4"/>
  <c r="FP49" i="4"/>
  <c r="GE49" i="4"/>
  <c r="FG49" i="4"/>
  <c r="FL49" i="4"/>
  <c r="FO49" i="4"/>
  <c r="C47" i="7"/>
  <c r="FV48" i="4"/>
  <c r="FZ48" i="4"/>
  <c r="GD48" i="4"/>
  <c r="FT48" i="4"/>
  <c r="FY48" i="4"/>
  <c r="GE48" i="4"/>
  <c r="GA48" i="4"/>
  <c r="FW48" i="4"/>
  <c r="GC48" i="4"/>
  <c r="FI48" i="4"/>
  <c r="FM48" i="4"/>
  <c r="FQ48" i="4"/>
  <c r="GB48" i="4"/>
  <c r="FJ48" i="4"/>
  <c r="FO48" i="4"/>
  <c r="FF48" i="4"/>
  <c r="FU48" i="4"/>
  <c r="FG48" i="4"/>
  <c r="FL48" i="4"/>
  <c r="FX48" i="4"/>
  <c r="FH48" i="4"/>
  <c r="FN48" i="4"/>
  <c r="FK48" i="4"/>
  <c r="FP48" i="4"/>
  <c r="C46" i="7"/>
  <c r="FV47" i="4"/>
  <c r="FZ47" i="4"/>
  <c r="GD47" i="4"/>
  <c r="FU47" i="4"/>
  <c r="GA47" i="4"/>
  <c r="FX47" i="4"/>
  <c r="GE47" i="4"/>
  <c r="FT47" i="4"/>
  <c r="GB47" i="4"/>
  <c r="GC47" i="4"/>
  <c r="FI47" i="4"/>
  <c r="FM47" i="4"/>
  <c r="FQ47" i="4"/>
  <c r="FW47" i="4"/>
  <c r="FF47" i="4"/>
  <c r="FK47" i="4"/>
  <c r="FP47" i="4"/>
  <c r="FY47" i="4"/>
  <c r="FG47" i="4"/>
  <c r="FH47" i="4"/>
  <c r="FN47" i="4"/>
  <c r="FJ47" i="4"/>
  <c r="FO47" i="4"/>
  <c r="FL47" i="4"/>
  <c r="C45" i="7"/>
  <c r="FV46" i="4"/>
  <c r="FZ46" i="4"/>
  <c r="GD46" i="4"/>
  <c r="FW46" i="4"/>
  <c r="GB46" i="4"/>
  <c r="FU46" i="4"/>
  <c r="GC46" i="4"/>
  <c r="FY46" i="4"/>
  <c r="GA46" i="4"/>
  <c r="FI46" i="4"/>
  <c r="FM46" i="4"/>
  <c r="FQ46" i="4"/>
  <c r="FG46" i="4"/>
  <c r="FL46" i="4"/>
  <c r="FT46" i="4"/>
  <c r="FX46" i="4"/>
  <c r="FJ46" i="4"/>
  <c r="FO46" i="4"/>
  <c r="GE46" i="4"/>
  <c r="FF46" i="4"/>
  <c r="FK46" i="4"/>
  <c r="FP46" i="4"/>
  <c r="FH46" i="4"/>
  <c r="FN46" i="4"/>
  <c r="C44" i="7"/>
  <c r="FV45" i="4"/>
  <c r="FZ45" i="4"/>
  <c r="GD45" i="4"/>
  <c r="FX45" i="4"/>
  <c r="GC45" i="4"/>
  <c r="FT45" i="4"/>
  <c r="GA45" i="4"/>
  <c r="FW45" i="4"/>
  <c r="GE45" i="4"/>
  <c r="FY45" i="4"/>
  <c r="FI45" i="4"/>
  <c r="FM45" i="4"/>
  <c r="FQ45" i="4"/>
  <c r="GB45" i="4"/>
  <c r="FH45" i="4"/>
  <c r="FN45" i="4"/>
  <c r="FO45" i="4"/>
  <c r="FF45" i="4"/>
  <c r="FK45" i="4"/>
  <c r="FP45" i="4"/>
  <c r="FU45" i="4"/>
  <c r="FG45" i="4"/>
  <c r="FL45" i="4"/>
  <c r="FJ45" i="4"/>
  <c r="C43" i="7"/>
  <c r="FV44" i="4"/>
  <c r="FZ44" i="4"/>
  <c r="GD44" i="4"/>
  <c r="FT44" i="4"/>
  <c r="FY44" i="4"/>
  <c r="GE44" i="4"/>
  <c r="FX44" i="4"/>
  <c r="FU44" i="4"/>
  <c r="GB44" i="4"/>
  <c r="FW44" i="4"/>
  <c r="FI44" i="4"/>
  <c r="FM44" i="4"/>
  <c r="FQ44" i="4"/>
  <c r="FJ44" i="4"/>
  <c r="FO44" i="4"/>
  <c r="GA44" i="4"/>
  <c r="FP44" i="4"/>
  <c r="GC44" i="4"/>
  <c r="FG44" i="4"/>
  <c r="FL44" i="4"/>
  <c r="FH44" i="4"/>
  <c r="FN44" i="4"/>
  <c r="FF44" i="4"/>
  <c r="FK44" i="4"/>
  <c r="C42" i="7"/>
  <c r="FV43" i="4"/>
  <c r="FZ43" i="4"/>
  <c r="GD43" i="4"/>
  <c r="FU43" i="4"/>
  <c r="GA43" i="4"/>
  <c r="FW43" i="4"/>
  <c r="GC43" i="4"/>
  <c r="FY43" i="4"/>
  <c r="FT43" i="4"/>
  <c r="FI43" i="4"/>
  <c r="FM43" i="4"/>
  <c r="FQ43" i="4"/>
  <c r="GE43" i="4"/>
  <c r="FF43" i="4"/>
  <c r="FK43" i="4"/>
  <c r="FP43" i="4"/>
  <c r="FL43" i="4"/>
  <c r="FX43" i="4"/>
  <c r="FH43" i="4"/>
  <c r="FN43" i="4"/>
  <c r="GB43" i="4"/>
  <c r="FJ43" i="4"/>
  <c r="FO43" i="4"/>
  <c r="FG43" i="4"/>
  <c r="C41" i="7"/>
  <c r="FV42" i="4"/>
  <c r="FZ42" i="4"/>
  <c r="GD42" i="4"/>
  <c r="FW42" i="4"/>
  <c r="GB42" i="4"/>
  <c r="FT42" i="4"/>
  <c r="GA42" i="4"/>
  <c r="FX42" i="4"/>
  <c r="GE42" i="4"/>
  <c r="FI42" i="4"/>
  <c r="FM42" i="4"/>
  <c r="FQ42" i="4"/>
  <c r="FY42" i="4"/>
  <c r="FG42" i="4"/>
  <c r="FL42" i="4"/>
  <c r="GC42" i="4"/>
  <c r="FN42" i="4"/>
  <c r="FJ42" i="4"/>
  <c r="FO42" i="4"/>
  <c r="FU42" i="4"/>
  <c r="FF42" i="4"/>
  <c r="FK42" i="4"/>
  <c r="FP42" i="4"/>
  <c r="FH42" i="4"/>
  <c r="C40" i="7"/>
  <c r="FV41" i="4"/>
  <c r="FZ41" i="4"/>
  <c r="GD41" i="4"/>
  <c r="FX41" i="4"/>
  <c r="GC41" i="4"/>
  <c r="FY41" i="4"/>
  <c r="FU41" i="4"/>
  <c r="GB41" i="4"/>
  <c r="GE41" i="4"/>
  <c r="FI41" i="4"/>
  <c r="FM41" i="4"/>
  <c r="FQ41" i="4"/>
  <c r="FT41" i="4"/>
  <c r="FH41" i="4"/>
  <c r="FN41" i="4"/>
  <c r="FW41" i="4"/>
  <c r="FJ41" i="4"/>
  <c r="GA41" i="4"/>
  <c r="FF41" i="4"/>
  <c r="FK41" i="4"/>
  <c r="FP41" i="4"/>
  <c r="FG41" i="4"/>
  <c r="FL41" i="4"/>
  <c r="FO41" i="4"/>
  <c r="C39" i="7"/>
  <c r="FV40" i="4"/>
  <c r="FZ40" i="4"/>
  <c r="GD40" i="4"/>
  <c r="FT40" i="4"/>
  <c r="FY40" i="4"/>
  <c r="GE40" i="4"/>
  <c r="FW40" i="4"/>
  <c r="GC40" i="4"/>
  <c r="GA40" i="4"/>
  <c r="FH40" i="4"/>
  <c r="GB40" i="4"/>
  <c r="FI40" i="4"/>
  <c r="FM40" i="4"/>
  <c r="FQ40" i="4"/>
  <c r="FJ40" i="4"/>
  <c r="FO40" i="4"/>
  <c r="FK40" i="4"/>
  <c r="FU40" i="4"/>
  <c r="FF40" i="4"/>
  <c r="FL40" i="4"/>
  <c r="FX40" i="4"/>
  <c r="FG40" i="4"/>
  <c r="FN40" i="4"/>
  <c r="FP40" i="4"/>
  <c r="C38" i="7"/>
  <c r="FW39" i="4"/>
  <c r="FU39" i="4"/>
  <c r="FZ39" i="4"/>
  <c r="GD39" i="4"/>
  <c r="FT39" i="4"/>
  <c r="GA39" i="4"/>
  <c r="GB39" i="4"/>
  <c r="FX39" i="4"/>
  <c r="GE39" i="4"/>
  <c r="FH39" i="4"/>
  <c r="FL39" i="4"/>
  <c r="FP39" i="4"/>
  <c r="FY39" i="4"/>
  <c r="FJ39" i="4"/>
  <c r="FO39" i="4"/>
  <c r="FV39" i="4"/>
  <c r="FG39" i="4"/>
  <c r="FN39" i="4"/>
  <c r="GC39" i="4"/>
  <c r="FK39" i="4"/>
  <c r="FF39" i="4"/>
  <c r="FM39" i="4"/>
  <c r="FI39" i="4"/>
  <c r="FQ39" i="4"/>
  <c r="C37" i="7"/>
  <c r="FW38" i="4"/>
  <c r="GA38" i="4"/>
  <c r="GE38" i="4"/>
  <c r="FV38" i="4"/>
  <c r="GB38" i="4"/>
  <c r="FY38" i="4"/>
  <c r="FU38" i="4"/>
  <c r="GD38" i="4"/>
  <c r="FZ38" i="4"/>
  <c r="FH38" i="4"/>
  <c r="FL38" i="4"/>
  <c r="FP38" i="4"/>
  <c r="FT38" i="4"/>
  <c r="FF38" i="4"/>
  <c r="FK38" i="4"/>
  <c r="FQ38" i="4"/>
  <c r="FM38" i="4"/>
  <c r="FN38" i="4"/>
  <c r="FX38" i="4"/>
  <c r="FI38" i="4"/>
  <c r="FO38" i="4"/>
  <c r="GC38" i="4"/>
  <c r="FJ38" i="4"/>
  <c r="FG38" i="4"/>
  <c r="C36" i="7"/>
  <c r="FW37" i="4"/>
  <c r="GA37" i="4"/>
  <c r="GE37" i="4"/>
  <c r="FX37" i="4"/>
  <c r="GC37" i="4"/>
  <c r="FV37" i="4"/>
  <c r="GD37" i="4"/>
  <c r="FY37" i="4"/>
  <c r="FT37" i="4"/>
  <c r="GB37" i="4"/>
  <c r="FH37" i="4"/>
  <c r="FL37" i="4"/>
  <c r="FP37" i="4"/>
  <c r="FG37" i="4"/>
  <c r="FM37" i="4"/>
  <c r="FU37" i="4"/>
  <c r="FJ37" i="4"/>
  <c r="FQ37" i="4"/>
  <c r="FZ37" i="4"/>
  <c r="FK37" i="4"/>
  <c r="FF37" i="4"/>
  <c r="FN37" i="4"/>
  <c r="FI37" i="4"/>
  <c r="FO37" i="4"/>
  <c r="C35" i="7"/>
  <c r="FW36" i="4"/>
  <c r="GA36" i="4"/>
  <c r="GE36" i="4"/>
  <c r="FT36" i="4"/>
  <c r="FY36" i="4"/>
  <c r="GD36" i="4"/>
  <c r="FU36" i="4"/>
  <c r="GB36" i="4"/>
  <c r="FZ36" i="4"/>
  <c r="FV36" i="4"/>
  <c r="FH36" i="4"/>
  <c r="FL36" i="4"/>
  <c r="FP36" i="4"/>
  <c r="FX36" i="4"/>
  <c r="FI36" i="4"/>
  <c r="FN36" i="4"/>
  <c r="FG36" i="4"/>
  <c r="FO36" i="4"/>
  <c r="FK36" i="4"/>
  <c r="GC36" i="4"/>
  <c r="FF36" i="4"/>
  <c r="FM36" i="4"/>
  <c r="FJ36" i="4"/>
  <c r="FQ36" i="4"/>
  <c r="C34" i="7"/>
  <c r="FW35" i="4"/>
  <c r="GA35" i="4"/>
  <c r="GE35" i="4"/>
  <c r="FU35" i="4"/>
  <c r="FZ35" i="4"/>
  <c r="FY35" i="4"/>
  <c r="FT35" i="4"/>
  <c r="GC35" i="4"/>
  <c r="FX35" i="4"/>
  <c r="FH35" i="4"/>
  <c r="FL35" i="4"/>
  <c r="FP35" i="4"/>
  <c r="FJ35" i="4"/>
  <c r="FO35" i="4"/>
  <c r="FV35" i="4"/>
  <c r="FF35" i="4"/>
  <c r="FM35" i="4"/>
  <c r="GB35" i="4"/>
  <c r="FN35" i="4"/>
  <c r="GD35" i="4"/>
  <c r="FI35" i="4"/>
  <c r="FQ35" i="4"/>
  <c r="FK35" i="4"/>
  <c r="FG35" i="4"/>
  <c r="C33" i="7"/>
  <c r="FW34" i="4"/>
  <c r="GA34" i="4"/>
  <c r="GE34" i="4"/>
  <c r="FV34" i="4"/>
  <c r="GB34" i="4"/>
  <c r="FX34" i="4"/>
  <c r="GD34" i="4"/>
  <c r="FU34" i="4"/>
  <c r="FZ34" i="4"/>
  <c r="FH34" i="4"/>
  <c r="FL34" i="4"/>
  <c r="FP34" i="4"/>
  <c r="GC34" i="4"/>
  <c r="FF34" i="4"/>
  <c r="FK34" i="4"/>
  <c r="FQ34" i="4"/>
  <c r="FJ34" i="4"/>
  <c r="FT34" i="4"/>
  <c r="FG34" i="4"/>
  <c r="FN34" i="4"/>
  <c r="FY34" i="4"/>
  <c r="FI34" i="4"/>
  <c r="FO34" i="4"/>
  <c r="FM34" i="4"/>
  <c r="C32" i="7"/>
  <c r="FW33" i="4"/>
  <c r="GA33" i="4"/>
  <c r="GE33" i="4"/>
  <c r="FX33" i="4"/>
  <c r="GC33" i="4"/>
  <c r="FU33" i="4"/>
  <c r="GB33" i="4"/>
  <c r="FY33" i="4"/>
  <c r="FT33" i="4"/>
  <c r="GD33" i="4"/>
  <c r="FH33" i="4"/>
  <c r="FL33" i="4"/>
  <c r="FP33" i="4"/>
  <c r="FV33" i="4"/>
  <c r="FG33" i="4"/>
  <c r="FM33" i="4"/>
  <c r="FI33" i="4"/>
  <c r="FO33" i="4"/>
  <c r="FZ33" i="4"/>
  <c r="FQ33" i="4"/>
  <c r="FK33" i="4"/>
  <c r="FF33" i="4"/>
  <c r="FN33" i="4"/>
  <c r="FJ33" i="4"/>
  <c r="C31" i="7"/>
  <c r="FW32" i="4"/>
  <c r="GA32" i="4"/>
  <c r="GE32" i="4"/>
  <c r="FT32" i="4"/>
  <c r="FY32" i="4"/>
  <c r="GD32" i="4"/>
  <c r="FZ32" i="4"/>
  <c r="GB32" i="4"/>
  <c r="FV32" i="4"/>
  <c r="FH32" i="4"/>
  <c r="FL32" i="4"/>
  <c r="FP32" i="4"/>
  <c r="FI32" i="4"/>
  <c r="FN32" i="4"/>
  <c r="GC32" i="4"/>
  <c r="FF32" i="4"/>
  <c r="FM32" i="4"/>
  <c r="FG32" i="4"/>
  <c r="FU32" i="4"/>
  <c r="FJ32" i="4"/>
  <c r="FQ32" i="4"/>
  <c r="FX32" i="4"/>
  <c r="FK32" i="4"/>
  <c r="FO32" i="4"/>
  <c r="C30" i="7"/>
  <c r="FW31" i="4"/>
  <c r="GA31" i="4"/>
  <c r="GE31" i="4"/>
  <c r="FU31" i="4"/>
  <c r="FZ31" i="4"/>
  <c r="FX31" i="4"/>
  <c r="GD31" i="4"/>
  <c r="FT31" i="4"/>
  <c r="GC31" i="4"/>
  <c r="FY31" i="4"/>
  <c r="FH31" i="4"/>
  <c r="FL31" i="4"/>
  <c r="FP31" i="4"/>
  <c r="GB31" i="4"/>
  <c r="FJ31" i="4"/>
  <c r="FO31" i="4"/>
  <c r="FK31" i="4"/>
  <c r="FV31" i="4"/>
  <c r="FF31" i="4"/>
  <c r="FG31" i="4"/>
  <c r="FN31" i="4"/>
  <c r="FI31" i="4"/>
  <c r="FQ31" i="4"/>
  <c r="FM31" i="4"/>
  <c r="C29" i="7"/>
  <c r="FW30" i="4"/>
  <c r="GA30" i="4"/>
  <c r="GE30" i="4"/>
  <c r="FV30" i="4"/>
  <c r="GB30" i="4"/>
  <c r="FU30" i="4"/>
  <c r="GC30" i="4"/>
  <c r="FX30" i="4"/>
  <c r="FZ30" i="4"/>
  <c r="FH30" i="4"/>
  <c r="FL30" i="4"/>
  <c r="FP30" i="4"/>
  <c r="FT30" i="4"/>
  <c r="FF30" i="4"/>
  <c r="FK30" i="4"/>
  <c r="FQ30" i="4"/>
  <c r="GD30" i="4"/>
  <c r="FI30" i="4"/>
  <c r="FO30" i="4"/>
  <c r="FM30" i="4"/>
  <c r="FY30" i="4"/>
  <c r="FG30" i="4"/>
  <c r="FN30" i="4"/>
  <c r="FJ30" i="4"/>
  <c r="C28" i="7"/>
  <c r="FW29" i="4"/>
  <c r="GA29" i="4"/>
  <c r="GE29" i="4"/>
  <c r="FX29" i="4"/>
  <c r="GC29" i="4"/>
  <c r="FT29" i="4"/>
  <c r="FZ29" i="4"/>
  <c r="FY29" i="4"/>
  <c r="FU29" i="4"/>
  <c r="GD29" i="4"/>
  <c r="FH29" i="4"/>
  <c r="FL29" i="4"/>
  <c r="FP29" i="4"/>
  <c r="FG29" i="4"/>
  <c r="FM29" i="4"/>
  <c r="FF29" i="4"/>
  <c r="FN29" i="4"/>
  <c r="FV29" i="4"/>
  <c r="GB29" i="4"/>
  <c r="FJ29" i="4"/>
  <c r="FQ29" i="4"/>
  <c r="FK29" i="4"/>
  <c r="FI29" i="4"/>
  <c r="FO29" i="4"/>
  <c r="C27" i="7"/>
  <c r="FW28" i="4"/>
  <c r="GA28" i="4"/>
  <c r="GE28" i="4"/>
  <c r="FT28" i="4"/>
  <c r="FY28" i="4"/>
  <c r="GD28" i="4"/>
  <c r="FX28" i="4"/>
  <c r="GB28" i="4"/>
  <c r="FV28" i="4"/>
  <c r="FH28" i="4"/>
  <c r="FL28" i="4"/>
  <c r="FP28" i="4"/>
  <c r="FZ28" i="4"/>
  <c r="FI28" i="4"/>
  <c r="FN28" i="4"/>
  <c r="GC28" i="4"/>
  <c r="FK28" i="4"/>
  <c r="FM28" i="4"/>
  <c r="FG28" i="4"/>
  <c r="FO28" i="4"/>
  <c r="FU28" i="4"/>
  <c r="FJ28" i="4"/>
  <c r="FQ28" i="4"/>
  <c r="FF28" i="4"/>
  <c r="C26" i="7"/>
  <c r="FW27" i="4"/>
  <c r="GA27" i="4"/>
  <c r="GE27" i="4"/>
  <c r="FU27" i="4"/>
  <c r="FZ27" i="4"/>
  <c r="FV27" i="4"/>
  <c r="GC27" i="4"/>
  <c r="FT27" i="4"/>
  <c r="GD27" i="4"/>
  <c r="FY27" i="4"/>
  <c r="FH27" i="4"/>
  <c r="FL27" i="4"/>
  <c r="FP27" i="4"/>
  <c r="FJ27" i="4"/>
  <c r="FO27" i="4"/>
  <c r="FI27" i="4"/>
  <c r="FQ27" i="4"/>
  <c r="FX27" i="4"/>
  <c r="GB27" i="4"/>
  <c r="FF27" i="4"/>
  <c r="FM27" i="4"/>
  <c r="FG27" i="4"/>
  <c r="FN27" i="4"/>
  <c r="FK27" i="4"/>
  <c r="FW26" i="4"/>
  <c r="GA26" i="4"/>
  <c r="GE26" i="4"/>
  <c r="FV26" i="4"/>
  <c r="GB26" i="4"/>
  <c r="FT26" i="4"/>
  <c r="FZ26" i="4"/>
  <c r="FX26" i="4"/>
  <c r="GC26" i="4"/>
  <c r="FH26" i="4"/>
  <c r="FL26" i="4"/>
  <c r="FP26" i="4"/>
  <c r="GD26" i="4"/>
  <c r="FF26" i="4"/>
  <c r="FK26" i="4"/>
  <c r="FQ26" i="4"/>
  <c r="FY26" i="4"/>
  <c r="FG26" i="4"/>
  <c r="FN26" i="4"/>
  <c r="FO26" i="4"/>
  <c r="FJ26" i="4"/>
  <c r="FU26" i="4"/>
  <c r="FM26" i="4"/>
  <c r="FI26" i="4"/>
  <c r="C24" i="7"/>
  <c r="FW25" i="4"/>
  <c r="GA25" i="4"/>
  <c r="GE25" i="4"/>
  <c r="FX25" i="4"/>
  <c r="GC25" i="4"/>
  <c r="FY25" i="4"/>
  <c r="FZ25" i="4"/>
  <c r="FU25" i="4"/>
  <c r="GD25" i="4"/>
  <c r="FH25" i="4"/>
  <c r="FL25" i="4"/>
  <c r="FP25" i="4"/>
  <c r="FV25" i="4"/>
  <c r="FG25" i="4"/>
  <c r="FM25" i="4"/>
  <c r="FK25" i="4"/>
  <c r="FT25" i="4"/>
  <c r="FN25" i="4"/>
  <c r="GB25" i="4"/>
  <c r="FI25" i="4"/>
  <c r="FO25" i="4"/>
  <c r="FJ25" i="4"/>
  <c r="FQ25" i="4"/>
  <c r="FF25" i="4"/>
  <c r="C23" i="7"/>
  <c r="FW24" i="4"/>
  <c r="GA24" i="4"/>
  <c r="GE24" i="4"/>
  <c r="FT24" i="4"/>
  <c r="FY24" i="4"/>
  <c r="GD24" i="4"/>
  <c r="FV24" i="4"/>
  <c r="GC24" i="4"/>
  <c r="GB24" i="4"/>
  <c r="FX24" i="4"/>
  <c r="FH24" i="4"/>
  <c r="FL24" i="4"/>
  <c r="FP24" i="4"/>
  <c r="FI24" i="4"/>
  <c r="FN24" i="4"/>
  <c r="FZ24" i="4"/>
  <c r="FJ24" i="4"/>
  <c r="FQ24" i="4"/>
  <c r="FF24" i="4"/>
  <c r="FM24" i="4"/>
  <c r="FU24" i="4"/>
  <c r="FG24" i="4"/>
  <c r="FO24" i="4"/>
  <c r="FK24" i="4"/>
  <c r="C22" i="7"/>
  <c r="FW23" i="4"/>
  <c r="GA23" i="4"/>
  <c r="GE23" i="4"/>
  <c r="FU23" i="4"/>
  <c r="FZ23" i="4"/>
  <c r="FT23" i="4"/>
  <c r="GB23" i="4"/>
  <c r="FV23" i="4"/>
  <c r="GD23" i="4"/>
  <c r="FY23" i="4"/>
  <c r="FH23" i="4"/>
  <c r="FL23" i="4"/>
  <c r="FP23" i="4"/>
  <c r="GC23" i="4"/>
  <c r="FJ23" i="4"/>
  <c r="FO23" i="4"/>
  <c r="FG23" i="4"/>
  <c r="FN23" i="4"/>
  <c r="FQ23" i="4"/>
  <c r="FX23" i="4"/>
  <c r="FK23" i="4"/>
  <c r="FF23" i="4"/>
  <c r="FM23" i="4"/>
  <c r="FI23" i="4"/>
  <c r="FW22" i="4"/>
  <c r="GA22" i="4"/>
  <c r="GE22" i="4"/>
  <c r="FV22" i="4"/>
  <c r="GB22" i="4"/>
  <c r="FY22" i="4"/>
  <c r="FX22" i="4"/>
  <c r="FT22" i="4"/>
  <c r="GC22" i="4"/>
  <c r="FH22" i="4"/>
  <c r="FL22" i="4"/>
  <c r="FP22" i="4"/>
  <c r="FU22" i="4"/>
  <c r="FF22" i="4"/>
  <c r="FK22" i="4"/>
  <c r="FQ22" i="4"/>
  <c r="FZ22" i="4"/>
  <c r="FM22" i="4"/>
  <c r="GD22" i="4"/>
  <c r="FG22" i="4"/>
  <c r="FN22" i="4"/>
  <c r="FI22" i="4"/>
  <c r="FO22" i="4"/>
  <c r="FJ22" i="4"/>
  <c r="C20" i="7"/>
  <c r="FW21" i="4"/>
  <c r="GA21" i="4"/>
  <c r="GE21" i="4"/>
  <c r="FX21" i="4"/>
  <c r="GC21" i="4"/>
  <c r="FV21" i="4"/>
  <c r="GD21" i="4"/>
  <c r="FZ21" i="4"/>
  <c r="FU21" i="4"/>
  <c r="FH21" i="4"/>
  <c r="FL21" i="4"/>
  <c r="FP21" i="4"/>
  <c r="FG21" i="4"/>
  <c r="FM21" i="4"/>
  <c r="FJ21" i="4"/>
  <c r="FQ21" i="4"/>
  <c r="FT21" i="4"/>
  <c r="FK21" i="4"/>
  <c r="FY21" i="4"/>
  <c r="FF21" i="4"/>
  <c r="FN21" i="4"/>
  <c r="GB21" i="4"/>
  <c r="FI21" i="4"/>
  <c r="FO21" i="4"/>
  <c r="C19" i="7"/>
  <c r="FW20" i="4"/>
  <c r="GA20" i="4"/>
  <c r="GE20" i="4"/>
  <c r="FT20" i="4"/>
  <c r="FY20" i="4"/>
  <c r="GD20" i="4"/>
  <c r="FU20" i="4"/>
  <c r="GB20" i="4"/>
  <c r="GC20" i="4"/>
  <c r="FX20" i="4"/>
  <c r="FH20" i="4"/>
  <c r="FL20" i="4"/>
  <c r="FP20" i="4"/>
  <c r="FZ20" i="4"/>
  <c r="FI20" i="4"/>
  <c r="FN20" i="4"/>
  <c r="FV20" i="4"/>
  <c r="FG20" i="4"/>
  <c r="FO20" i="4"/>
  <c r="FJ20" i="4"/>
  <c r="FQ20" i="4"/>
  <c r="FK20" i="4"/>
  <c r="FF20" i="4"/>
  <c r="FM20" i="4"/>
  <c r="C18" i="7"/>
  <c r="FW19" i="4"/>
  <c r="GA19" i="4"/>
  <c r="GE19" i="4"/>
  <c r="FU19" i="4"/>
  <c r="FZ19" i="4"/>
  <c r="FY19" i="4"/>
  <c r="FV19" i="4"/>
  <c r="GD19" i="4"/>
  <c r="GB19" i="4"/>
  <c r="FH19" i="4"/>
  <c r="FL19" i="4"/>
  <c r="FP19" i="4"/>
  <c r="FT19" i="4"/>
  <c r="FJ19" i="4"/>
  <c r="FO19" i="4"/>
  <c r="FF19" i="4"/>
  <c r="FM19" i="4"/>
  <c r="FG19" i="4"/>
  <c r="FN19" i="4"/>
  <c r="FX19" i="4"/>
  <c r="FI19" i="4"/>
  <c r="FQ19" i="4"/>
  <c r="GC19" i="4"/>
  <c r="FK19" i="4"/>
  <c r="FW18" i="4"/>
  <c r="GA18" i="4"/>
  <c r="GE18" i="4"/>
  <c r="FV18" i="4"/>
  <c r="GB18" i="4"/>
  <c r="FX18" i="4"/>
  <c r="GD18" i="4"/>
  <c r="FY18" i="4"/>
  <c r="FT18" i="4"/>
  <c r="GC18" i="4"/>
  <c r="FH18" i="4"/>
  <c r="FL18" i="4"/>
  <c r="FP18" i="4"/>
  <c r="FF18" i="4"/>
  <c r="FK18" i="4"/>
  <c r="FQ18" i="4"/>
  <c r="FU18" i="4"/>
  <c r="FJ18" i="4"/>
  <c r="FZ18" i="4"/>
  <c r="FM18" i="4"/>
  <c r="FG18" i="4"/>
  <c r="FN18" i="4"/>
  <c r="FI18" i="4"/>
  <c r="FO18" i="4"/>
  <c r="C16" i="7"/>
  <c r="FW17" i="4"/>
  <c r="GA17" i="4"/>
  <c r="GE17" i="4"/>
  <c r="FX17" i="4"/>
  <c r="GC17" i="4"/>
  <c r="FU17" i="4"/>
  <c r="GB17" i="4"/>
  <c r="FZ17" i="4"/>
  <c r="FV17" i="4"/>
  <c r="FH17" i="4"/>
  <c r="FL17" i="4"/>
  <c r="FP17" i="4"/>
  <c r="FY17" i="4"/>
  <c r="FG17" i="4"/>
  <c r="FM17" i="4"/>
  <c r="FI17" i="4"/>
  <c r="FO17" i="4"/>
  <c r="FJ17" i="4"/>
  <c r="FQ17" i="4"/>
  <c r="FT17" i="4"/>
  <c r="FK17" i="4"/>
  <c r="GD17" i="4"/>
  <c r="FF17" i="4"/>
  <c r="FN17" i="4"/>
  <c r="C15" i="7"/>
  <c r="FW16" i="4"/>
  <c r="GA16" i="4"/>
  <c r="GE16" i="4"/>
  <c r="FT16" i="4"/>
  <c r="FY16" i="4"/>
  <c r="GD16" i="4"/>
  <c r="FZ16" i="4"/>
  <c r="FU16" i="4"/>
  <c r="GC16" i="4"/>
  <c r="FX16" i="4"/>
  <c r="FH16" i="4"/>
  <c r="FL16" i="4"/>
  <c r="FP16" i="4"/>
  <c r="FI16" i="4"/>
  <c r="FN16" i="4"/>
  <c r="FV16" i="4"/>
  <c r="FF16" i="4"/>
  <c r="FM16" i="4"/>
  <c r="GB16" i="4"/>
  <c r="FG16" i="4"/>
  <c r="FO16" i="4"/>
  <c r="FJ16" i="4"/>
  <c r="FQ16" i="4"/>
  <c r="FK16" i="4"/>
  <c r="C14" i="7"/>
  <c r="FW15" i="4"/>
  <c r="GA15" i="4"/>
  <c r="GE15" i="4"/>
  <c r="FU15" i="4"/>
  <c r="FZ15" i="4"/>
  <c r="FX15" i="4"/>
  <c r="GD15" i="4"/>
  <c r="FV15" i="4"/>
  <c r="GB15" i="4"/>
  <c r="FH15" i="4"/>
  <c r="FL15" i="4"/>
  <c r="FP15" i="4"/>
  <c r="GC15" i="4"/>
  <c r="FJ15" i="4"/>
  <c r="FO15" i="4"/>
  <c r="FK15" i="4"/>
  <c r="FF15" i="4"/>
  <c r="FM15" i="4"/>
  <c r="FT15" i="4"/>
  <c r="FG15" i="4"/>
  <c r="FN15" i="4"/>
  <c r="FY15" i="4"/>
  <c r="FI15" i="4"/>
  <c r="FQ15" i="4"/>
  <c r="C13" i="7"/>
  <c r="FW14" i="4"/>
  <c r="GA14" i="4"/>
  <c r="GE14" i="4"/>
  <c r="FV14" i="4"/>
  <c r="GB14" i="4"/>
  <c r="FU14" i="4"/>
  <c r="GC14" i="4"/>
  <c r="FY14" i="4"/>
  <c r="FT14" i="4"/>
  <c r="GD14" i="4"/>
  <c r="FH14" i="4"/>
  <c r="FL14" i="4"/>
  <c r="FP14" i="4"/>
  <c r="FX14" i="4"/>
  <c r="FF14" i="4"/>
  <c r="FK14" i="4"/>
  <c r="FQ14" i="4"/>
  <c r="FI14" i="4"/>
  <c r="FO14" i="4"/>
  <c r="FZ14" i="4"/>
  <c r="FJ14" i="4"/>
  <c r="FM14" i="4"/>
  <c r="FG14" i="4"/>
  <c r="FN14" i="4"/>
  <c r="C12" i="7"/>
  <c r="FW13" i="4"/>
  <c r="GA13" i="4"/>
  <c r="GE13" i="4"/>
  <c r="FX13" i="4"/>
  <c r="GC13" i="4"/>
  <c r="FT13" i="4"/>
  <c r="FZ13" i="4"/>
  <c r="GB13" i="4"/>
  <c r="FV13" i="4"/>
  <c r="FH13" i="4"/>
  <c r="FL13" i="4"/>
  <c r="FP13" i="4"/>
  <c r="FG13" i="4"/>
  <c r="FM13" i="4"/>
  <c r="GD13" i="4"/>
  <c r="FF13" i="4"/>
  <c r="FN13" i="4"/>
  <c r="FI13" i="4"/>
  <c r="FO13" i="4"/>
  <c r="FU13" i="4"/>
  <c r="FJ13" i="4"/>
  <c r="FQ13" i="4"/>
  <c r="FY13" i="4"/>
  <c r="FK13" i="4"/>
  <c r="FW12" i="4"/>
  <c r="GA12" i="4"/>
  <c r="GE12" i="4"/>
  <c r="FT12" i="4"/>
  <c r="FY12" i="4"/>
  <c r="GD12" i="4"/>
  <c r="FX12" i="4"/>
  <c r="FU12" i="4"/>
  <c r="GC12" i="4"/>
  <c r="FZ12" i="4"/>
  <c r="FH12" i="4"/>
  <c r="FL12" i="4"/>
  <c r="FP12" i="4"/>
  <c r="GB12" i="4"/>
  <c r="FI12" i="4"/>
  <c r="FN12" i="4"/>
  <c r="FK12" i="4"/>
  <c r="FV12" i="4"/>
  <c r="FF12" i="4"/>
  <c r="FM12" i="4"/>
  <c r="FG12" i="4"/>
  <c r="FO12" i="4"/>
  <c r="FJ12" i="4"/>
  <c r="FQ12" i="4"/>
  <c r="C10" i="7"/>
  <c r="FW11" i="4"/>
  <c r="GA11" i="4"/>
  <c r="GE11" i="4"/>
  <c r="FU11" i="4"/>
  <c r="FZ11" i="4"/>
  <c r="FV11" i="4"/>
  <c r="GC11" i="4"/>
  <c r="FX11" i="4"/>
  <c r="GB11" i="4"/>
  <c r="FH11" i="4"/>
  <c r="FL11" i="4"/>
  <c r="FP11" i="4"/>
  <c r="FT11" i="4"/>
  <c r="FJ11" i="4"/>
  <c r="FO11" i="4"/>
  <c r="GD11" i="4"/>
  <c r="FI11" i="4"/>
  <c r="FQ11" i="4"/>
  <c r="FK11" i="4"/>
  <c r="FF11" i="4"/>
  <c r="FM11" i="4"/>
  <c r="FY11" i="4"/>
  <c r="FG11" i="4"/>
  <c r="FN11" i="4"/>
  <c r="C9" i="7"/>
  <c r="FW10" i="4"/>
  <c r="GA10" i="4"/>
  <c r="GE10" i="4"/>
  <c r="FV10" i="4"/>
  <c r="GB10" i="4"/>
  <c r="FT10" i="4"/>
  <c r="FZ10" i="4"/>
  <c r="FY10" i="4"/>
  <c r="FU10" i="4"/>
  <c r="GD10" i="4"/>
  <c r="FH10" i="4"/>
  <c r="FL10" i="4"/>
  <c r="FP10" i="4"/>
  <c r="FF10" i="4"/>
  <c r="FK10" i="4"/>
  <c r="FQ10" i="4"/>
  <c r="FG10" i="4"/>
  <c r="FN10" i="4"/>
  <c r="FX10" i="4"/>
  <c r="FI10" i="4"/>
  <c r="FO10" i="4"/>
  <c r="GC10" i="4"/>
  <c r="FJ10" i="4"/>
  <c r="FM10" i="4"/>
  <c r="C8" i="7"/>
  <c r="FW9" i="4"/>
  <c r="GA9" i="4"/>
  <c r="GE9" i="4"/>
  <c r="FX9" i="4"/>
  <c r="GC9" i="4"/>
  <c r="FY9" i="4"/>
  <c r="FT9" i="4"/>
  <c r="GB9" i="4"/>
  <c r="FV9" i="4"/>
  <c r="FH9" i="4"/>
  <c r="FL9" i="4"/>
  <c r="FP9" i="4"/>
  <c r="FZ9" i="4"/>
  <c r="FG9" i="4"/>
  <c r="FM9" i="4"/>
  <c r="GD9" i="4"/>
  <c r="FK9" i="4"/>
  <c r="FN9" i="4"/>
  <c r="FI9" i="4"/>
  <c r="FO9" i="4"/>
  <c r="FU9" i="4"/>
  <c r="FJ9" i="4"/>
  <c r="FQ9" i="4"/>
  <c r="FF9" i="4"/>
  <c r="C7" i="7"/>
  <c r="FW8" i="4"/>
  <c r="GA8" i="4"/>
  <c r="GE8" i="4"/>
  <c r="FT8" i="4"/>
  <c r="FY8" i="4"/>
  <c r="GD8" i="4"/>
  <c r="FV8" i="4"/>
  <c r="GC8" i="4"/>
  <c r="FU8" i="4"/>
  <c r="FZ8" i="4"/>
  <c r="FH8" i="4"/>
  <c r="FL8" i="4"/>
  <c r="FP8" i="4"/>
  <c r="FI8" i="4"/>
  <c r="FN8" i="4"/>
  <c r="FJ8" i="4"/>
  <c r="FQ8" i="4"/>
  <c r="FX8" i="4"/>
  <c r="GB8" i="4"/>
  <c r="FF8" i="4"/>
  <c r="FM8" i="4"/>
  <c r="FG8" i="4"/>
  <c r="FO8" i="4"/>
  <c r="FK8" i="4"/>
  <c r="C6" i="7"/>
  <c r="FW7" i="4"/>
  <c r="GA7" i="4"/>
  <c r="GE7" i="4"/>
  <c r="FU7" i="4"/>
  <c r="FZ7" i="4"/>
  <c r="FT7" i="4"/>
  <c r="GB7" i="4"/>
  <c r="FX7" i="4"/>
  <c r="GC7" i="4"/>
  <c r="FH7" i="4"/>
  <c r="FL7" i="4"/>
  <c r="FP7" i="4"/>
  <c r="GD7" i="4"/>
  <c r="FJ7" i="4"/>
  <c r="FO7" i="4"/>
  <c r="FY7" i="4"/>
  <c r="FG7" i="4"/>
  <c r="FN7" i="4"/>
  <c r="FK7" i="4"/>
  <c r="FV7" i="4"/>
  <c r="FF7" i="4"/>
  <c r="FM7" i="4"/>
  <c r="FI7" i="4"/>
  <c r="FQ7" i="4"/>
  <c r="C5" i="7"/>
  <c r="FW6" i="4"/>
  <c r="GA6" i="4"/>
  <c r="GE6" i="4"/>
  <c r="FV6" i="4"/>
  <c r="GB6" i="4"/>
  <c r="FY6" i="4"/>
  <c r="FZ6" i="4"/>
  <c r="FU6" i="4"/>
  <c r="GD6" i="4"/>
  <c r="FH6" i="4"/>
  <c r="FL6" i="4"/>
  <c r="FP6" i="4"/>
  <c r="FX6" i="4"/>
  <c r="FF6" i="4"/>
  <c r="FK6" i="4"/>
  <c r="FQ6" i="4"/>
  <c r="FM6" i="4"/>
  <c r="FT6" i="4"/>
  <c r="GC6" i="4"/>
  <c r="FI6" i="4"/>
  <c r="FO6" i="4"/>
  <c r="FJ6" i="4"/>
  <c r="FG6" i="4"/>
  <c r="FN6" i="4"/>
  <c r="C4" i="7"/>
  <c r="FW5" i="4"/>
  <c r="GA5" i="4"/>
  <c r="GE5" i="4"/>
  <c r="FX5" i="4"/>
  <c r="GC5" i="4"/>
  <c r="FV5" i="4"/>
  <c r="GD5" i="4"/>
  <c r="FT5" i="4"/>
  <c r="GB5" i="4"/>
  <c r="FY5" i="4"/>
  <c r="FH5" i="4"/>
  <c r="FL5" i="4"/>
  <c r="FP5" i="4"/>
  <c r="FG5" i="4"/>
  <c r="FM5" i="4"/>
  <c r="FZ5" i="4"/>
  <c r="FJ5" i="4"/>
  <c r="FQ5" i="4"/>
  <c r="FF5" i="4"/>
  <c r="FN5" i="4"/>
  <c r="FU5" i="4"/>
  <c r="FI5" i="4"/>
  <c r="FO5" i="4"/>
  <c r="FK5" i="4"/>
  <c r="C3" i="7"/>
  <c r="FW4" i="4"/>
  <c r="GA4" i="4"/>
  <c r="GE4" i="4"/>
  <c r="FT4" i="4"/>
  <c r="FY4" i="4"/>
  <c r="GD4" i="4"/>
  <c r="FU4" i="4"/>
  <c r="GB4" i="4"/>
  <c r="FV4" i="4"/>
  <c r="FZ4" i="4"/>
  <c r="FH4" i="4"/>
  <c r="FL4" i="4"/>
  <c r="FP4" i="4"/>
  <c r="GC4" i="4"/>
  <c r="FI4" i="4"/>
  <c r="FN4" i="4"/>
  <c r="FG4" i="4"/>
  <c r="FO4" i="4"/>
  <c r="FX4" i="4"/>
  <c r="FK4" i="4"/>
  <c r="FF4" i="4"/>
  <c r="FM4" i="4"/>
  <c r="FJ4" i="4"/>
  <c r="FQ4" i="4"/>
  <c r="D97" i="7"/>
  <c r="EU98" i="4"/>
  <c r="EY98" i="4"/>
  <c r="FC98" i="4"/>
  <c r="EV98" i="4"/>
  <c r="FA98" i="4"/>
  <c r="EF98" i="4"/>
  <c r="EJ98" i="4"/>
  <c r="EN98" i="4"/>
  <c r="ES98" i="4"/>
  <c r="ER98" i="4"/>
  <c r="EW98" i="4"/>
  <c r="FB98" i="4"/>
  <c r="EG98" i="4"/>
  <c r="EK98" i="4"/>
  <c r="EO98" i="4"/>
  <c r="EX98" i="4"/>
  <c r="ET98" i="4"/>
  <c r="ED98" i="4"/>
  <c r="EL98" i="4"/>
  <c r="EH98" i="4"/>
  <c r="EI98" i="4"/>
  <c r="EZ98" i="4"/>
  <c r="EE98" i="4"/>
  <c r="EM98" i="4"/>
  <c r="D94" i="7"/>
  <c r="FC95" i="4"/>
  <c r="EZ95" i="4"/>
  <c r="EH95" i="4"/>
  <c r="EL95" i="4"/>
  <c r="FA95" i="4"/>
  <c r="EI95" i="4"/>
  <c r="EM95" i="4"/>
  <c r="FB95" i="4"/>
  <c r="EF95" i="4"/>
  <c r="EN95" i="4"/>
  <c r="EJ95" i="4"/>
  <c r="EK95" i="4"/>
  <c r="EG95" i="4"/>
  <c r="EO95" i="4"/>
  <c r="D91" i="7"/>
  <c r="FC92" i="4"/>
  <c r="EF92" i="4"/>
  <c r="EJ92" i="4"/>
  <c r="EN92" i="4"/>
  <c r="FA92" i="4"/>
  <c r="EZ92" i="4"/>
  <c r="EG92" i="4"/>
  <c r="EK92" i="4"/>
  <c r="EO92" i="4"/>
  <c r="FB92" i="4"/>
  <c r="EL92" i="4"/>
  <c r="EH92" i="4"/>
  <c r="EI92" i="4"/>
  <c r="EM92" i="4"/>
  <c r="D89" i="7"/>
  <c r="FC90" i="4"/>
  <c r="FA90" i="4"/>
  <c r="EF90" i="4"/>
  <c r="EJ90" i="4"/>
  <c r="EN90" i="4"/>
  <c r="FB90" i="4"/>
  <c r="EG90" i="4"/>
  <c r="EK90" i="4"/>
  <c r="EO90" i="4"/>
  <c r="EH90" i="4"/>
  <c r="EL90" i="4"/>
  <c r="EZ90" i="4"/>
  <c r="EM90" i="4"/>
  <c r="EI90" i="4"/>
  <c r="D86" i="7"/>
  <c r="EU87" i="4"/>
  <c r="EY87" i="4"/>
  <c r="FC87" i="4"/>
  <c r="ET87" i="4"/>
  <c r="EZ87" i="4"/>
  <c r="ED87" i="4"/>
  <c r="EH87" i="4"/>
  <c r="EL87" i="4"/>
  <c r="EW87" i="4"/>
  <c r="EV87" i="4"/>
  <c r="FA87" i="4"/>
  <c r="EE87" i="4"/>
  <c r="EI87" i="4"/>
  <c r="EM87" i="4"/>
  <c r="ER87" i="4"/>
  <c r="FB87" i="4"/>
  <c r="EX87" i="4"/>
  <c r="EF87" i="4"/>
  <c r="EN87" i="4"/>
  <c r="EJ87" i="4"/>
  <c r="ES87" i="4"/>
  <c r="EK87" i="4"/>
  <c r="EG87" i="4"/>
  <c r="EO87" i="4"/>
  <c r="D82" i="7"/>
  <c r="EU83" i="4"/>
  <c r="EY83" i="4"/>
  <c r="FC83" i="4"/>
  <c r="ET83" i="4"/>
  <c r="EZ83" i="4"/>
  <c r="ED83" i="4"/>
  <c r="EH83" i="4"/>
  <c r="EL83" i="4"/>
  <c r="ER83" i="4"/>
  <c r="FB83" i="4"/>
  <c r="EV83" i="4"/>
  <c r="FA83" i="4"/>
  <c r="EE83" i="4"/>
  <c r="EI83" i="4"/>
  <c r="EM83" i="4"/>
  <c r="EW83" i="4"/>
  <c r="EF83" i="4"/>
  <c r="EN83" i="4"/>
  <c r="EJ83" i="4"/>
  <c r="EX83" i="4"/>
  <c r="EG83" i="4"/>
  <c r="EO83" i="4"/>
  <c r="ES83" i="4"/>
  <c r="EK83" i="4"/>
  <c r="D79" i="7"/>
  <c r="EU80" i="4"/>
  <c r="EY80" i="4"/>
  <c r="FC80" i="4"/>
  <c r="ES80" i="4"/>
  <c r="EX80" i="4"/>
  <c r="ED80" i="4"/>
  <c r="EH80" i="4"/>
  <c r="EL80" i="4"/>
  <c r="FA80" i="4"/>
  <c r="ET80" i="4"/>
  <c r="EZ80" i="4"/>
  <c r="EE80" i="4"/>
  <c r="EI80" i="4"/>
  <c r="EM80" i="4"/>
  <c r="EV80" i="4"/>
  <c r="EW80" i="4"/>
  <c r="EJ80" i="4"/>
  <c r="EN80" i="4"/>
  <c r="ER80" i="4"/>
  <c r="EO80" i="4"/>
  <c r="FB80" i="4"/>
  <c r="EK80" i="4"/>
  <c r="EF80" i="4"/>
  <c r="EG80" i="4"/>
  <c r="D76" i="7"/>
  <c r="EU77" i="4"/>
  <c r="EY77" i="4"/>
  <c r="FC77" i="4"/>
  <c r="ER77" i="4"/>
  <c r="EW77" i="4"/>
  <c r="FB77" i="4"/>
  <c r="ED77" i="4"/>
  <c r="EH77" i="4"/>
  <c r="EL77" i="4"/>
  <c r="ET77" i="4"/>
  <c r="ES77" i="4"/>
  <c r="EX77" i="4"/>
  <c r="EE77" i="4"/>
  <c r="EI77" i="4"/>
  <c r="EM77" i="4"/>
  <c r="EZ77" i="4"/>
  <c r="EF77" i="4"/>
  <c r="EN77" i="4"/>
  <c r="EK77" i="4"/>
  <c r="EV77" i="4"/>
  <c r="EG77" i="4"/>
  <c r="EO77" i="4"/>
  <c r="FA77" i="4"/>
  <c r="EJ77" i="4"/>
  <c r="D74" i="7"/>
  <c r="EU75" i="4"/>
  <c r="EY75" i="4"/>
  <c r="FC75" i="4"/>
  <c r="ET75" i="4"/>
  <c r="EZ75" i="4"/>
  <c r="ED75" i="4"/>
  <c r="EH75" i="4"/>
  <c r="EL75" i="4"/>
  <c r="EW75" i="4"/>
  <c r="EV75" i="4"/>
  <c r="FA75" i="4"/>
  <c r="EE75" i="4"/>
  <c r="EI75" i="4"/>
  <c r="EM75" i="4"/>
  <c r="ER75" i="4"/>
  <c r="FB75" i="4"/>
  <c r="ES75" i="4"/>
  <c r="EF75" i="4"/>
  <c r="EN75" i="4"/>
  <c r="EJ75" i="4"/>
  <c r="EK75" i="4"/>
  <c r="EX75" i="4"/>
  <c r="EG75" i="4"/>
  <c r="EO75" i="4"/>
  <c r="D71" i="7"/>
  <c r="EU72" i="4"/>
  <c r="EY72" i="4"/>
  <c r="FC72" i="4"/>
  <c r="ES72" i="4"/>
  <c r="EX72" i="4"/>
  <c r="ED72" i="4"/>
  <c r="EH72" i="4"/>
  <c r="EL72" i="4"/>
  <c r="FA72" i="4"/>
  <c r="ET72" i="4"/>
  <c r="EZ72" i="4"/>
  <c r="EE72" i="4"/>
  <c r="EI72" i="4"/>
  <c r="EM72" i="4"/>
  <c r="EV72" i="4"/>
  <c r="EJ72" i="4"/>
  <c r="EW72" i="4"/>
  <c r="EN72" i="4"/>
  <c r="EG72" i="4"/>
  <c r="ER72" i="4"/>
  <c r="EK72" i="4"/>
  <c r="EF72" i="4"/>
  <c r="FB72" i="4"/>
  <c r="EO72" i="4"/>
  <c r="D68" i="7"/>
  <c r="EU69" i="4"/>
  <c r="EY69" i="4"/>
  <c r="FC69" i="4"/>
  <c r="ER69" i="4"/>
  <c r="EW69" i="4"/>
  <c r="FB69" i="4"/>
  <c r="ED69" i="4"/>
  <c r="EH69" i="4"/>
  <c r="EL69" i="4"/>
  <c r="ET69" i="4"/>
  <c r="ES69" i="4"/>
  <c r="EX69" i="4"/>
  <c r="EE69" i="4"/>
  <c r="EI69" i="4"/>
  <c r="EM69" i="4"/>
  <c r="EZ69" i="4"/>
  <c r="FA69" i="4"/>
  <c r="EF69" i="4"/>
  <c r="EN69" i="4"/>
  <c r="EV69" i="4"/>
  <c r="EK69" i="4"/>
  <c r="EG69" i="4"/>
  <c r="EO69" i="4"/>
  <c r="EJ69" i="4"/>
  <c r="CH10" i="4"/>
  <c r="CV10" i="4" s="1"/>
  <c r="DJ10" i="4"/>
  <c r="DX10" i="4" s="1"/>
  <c r="CH13" i="4"/>
  <c r="CV13" i="4" s="1"/>
  <c r="DJ13" i="4"/>
  <c r="DX13" i="4" s="1"/>
  <c r="CH17" i="4"/>
  <c r="CV17" i="4" s="1"/>
  <c r="DJ17" i="4"/>
  <c r="DX17" i="4" s="1"/>
  <c r="CH22" i="4"/>
  <c r="CV22" i="4" s="1"/>
  <c r="DJ22" i="4"/>
  <c r="DX22" i="4" s="1"/>
  <c r="CH24" i="4"/>
  <c r="CV24" i="4" s="1"/>
  <c r="DJ24" i="4"/>
  <c r="DX24" i="4" s="1"/>
  <c r="CH28" i="4"/>
  <c r="CV28" i="4" s="1"/>
  <c r="DJ28" i="4"/>
  <c r="DX28" i="4" s="1"/>
  <c r="CH42" i="4"/>
  <c r="CV42" i="4" s="1"/>
  <c r="DJ42" i="4"/>
  <c r="DX42" i="4" s="1"/>
  <c r="CH45" i="4"/>
  <c r="CV45" i="4" s="1"/>
  <c r="DJ45" i="4"/>
  <c r="DX45" i="4" s="1"/>
  <c r="CH52" i="4"/>
  <c r="CV52" i="4" s="1"/>
  <c r="DJ52" i="4"/>
  <c r="DX52" i="4" s="1"/>
  <c r="CH54" i="4"/>
  <c r="CV54" i="4" s="1"/>
  <c r="DJ54" i="4"/>
  <c r="DX54" i="4" s="1"/>
  <c r="CH68" i="4"/>
  <c r="CV68" i="4" s="1"/>
  <c r="DJ68" i="4"/>
  <c r="DX68" i="4" s="1"/>
  <c r="CI7" i="4"/>
  <c r="CW7" i="4" s="1"/>
  <c r="DK7" i="4"/>
  <c r="DY7" i="4" s="1"/>
  <c r="CI25" i="4"/>
  <c r="CW25" i="4" s="1"/>
  <c r="DK25" i="4"/>
  <c r="DY25" i="4" s="1"/>
  <c r="CI36" i="4"/>
  <c r="CW36" i="4" s="1"/>
  <c r="DK36" i="4"/>
  <c r="DY36" i="4" s="1"/>
  <c r="CI43" i="4"/>
  <c r="CW43" i="4" s="1"/>
  <c r="DK43" i="4"/>
  <c r="DY43" i="4" s="1"/>
  <c r="CI48" i="4"/>
  <c r="CW48" i="4" s="1"/>
  <c r="DK48" i="4"/>
  <c r="DY48" i="4" s="1"/>
  <c r="CI50" i="4"/>
  <c r="CW50" i="4" s="1"/>
  <c r="DK50" i="4"/>
  <c r="DY50" i="4" s="1"/>
  <c r="CI55" i="4"/>
  <c r="CW55" i="4" s="1"/>
  <c r="DK55" i="4"/>
  <c r="DY55" i="4" s="1"/>
  <c r="CJ9" i="4"/>
  <c r="CX9" i="4" s="1"/>
  <c r="DL9" i="4"/>
  <c r="DZ9" i="4" s="1"/>
  <c r="CJ11" i="4"/>
  <c r="CX11" i="4" s="1"/>
  <c r="DL11" i="4"/>
  <c r="DZ11" i="4" s="1"/>
  <c r="CJ16" i="4"/>
  <c r="CX16" i="4" s="1"/>
  <c r="DL16" i="4"/>
  <c r="DZ16" i="4" s="1"/>
  <c r="CJ23" i="4"/>
  <c r="CX23" i="4" s="1"/>
  <c r="DL23" i="4"/>
  <c r="DZ23" i="4" s="1"/>
  <c r="CJ27" i="4"/>
  <c r="CX27" i="4" s="1"/>
  <c r="DL27" i="4"/>
  <c r="DZ27" i="4" s="1"/>
  <c r="CJ31" i="4"/>
  <c r="CX31" i="4" s="1"/>
  <c r="DL31" i="4"/>
  <c r="DZ31" i="4" s="1"/>
  <c r="CJ52" i="4"/>
  <c r="CX52" i="4" s="1"/>
  <c r="DL52" i="4"/>
  <c r="DZ52" i="4" s="1"/>
  <c r="CJ54" i="4"/>
  <c r="CX54" i="4" s="1"/>
  <c r="DL54" i="4"/>
  <c r="DZ54" i="4" s="1"/>
  <c r="CJ61" i="4"/>
  <c r="CX61" i="4" s="1"/>
  <c r="DL61" i="4"/>
  <c r="DZ61" i="4" s="1"/>
  <c r="CJ66" i="4"/>
  <c r="CX66" i="4" s="1"/>
  <c r="DL66" i="4"/>
  <c r="DZ66" i="4" s="1"/>
  <c r="CJ71" i="4"/>
  <c r="CX71" i="4" s="1"/>
  <c r="DL71" i="4"/>
  <c r="DZ71" i="4" s="1"/>
  <c r="CH81" i="4"/>
  <c r="CV81" i="4" s="1"/>
  <c r="DJ81" i="4"/>
  <c r="DX81" i="4" s="1"/>
  <c r="CH87" i="4"/>
  <c r="CV87" i="4" s="1"/>
  <c r="DJ87" i="4"/>
  <c r="DX87" i="4" s="1"/>
  <c r="CH91" i="4"/>
  <c r="CV91" i="4" s="1"/>
  <c r="DJ91" i="4"/>
  <c r="DX91" i="4" s="1"/>
  <c r="CI75" i="4"/>
  <c r="CW75" i="4" s="1"/>
  <c r="DK75" i="4"/>
  <c r="DY75" i="4" s="1"/>
  <c r="CI83" i="4"/>
  <c r="CW83" i="4" s="1"/>
  <c r="DK83" i="4"/>
  <c r="DY83" i="4" s="1"/>
  <c r="CI85" i="4"/>
  <c r="CW85" i="4" s="1"/>
  <c r="DK85" i="4"/>
  <c r="DY85" i="4" s="1"/>
  <c r="CI92" i="4"/>
  <c r="CW92" i="4" s="1"/>
  <c r="DK92" i="4"/>
  <c r="DY92" i="4" s="1"/>
  <c r="CI95" i="4"/>
  <c r="CW95" i="4" s="1"/>
  <c r="DK95" i="4"/>
  <c r="DY95" i="4" s="1"/>
  <c r="CK25" i="4"/>
  <c r="CY25" i="4" s="1"/>
  <c r="DM25" i="4"/>
  <c r="EA25" i="4" s="1"/>
  <c r="CK35" i="4"/>
  <c r="CY35" i="4" s="1"/>
  <c r="DM35" i="4"/>
  <c r="EA35" i="4" s="1"/>
  <c r="CK48" i="4"/>
  <c r="CY48" i="4" s="1"/>
  <c r="DM48" i="4"/>
  <c r="EA48" i="4" s="1"/>
  <c r="CK56" i="4"/>
  <c r="CY56" i="4" s="1"/>
  <c r="DM56" i="4"/>
  <c r="EA56" i="4" s="1"/>
  <c r="CK64" i="4"/>
  <c r="CY64" i="4" s="1"/>
  <c r="DM64" i="4"/>
  <c r="EA64" i="4" s="1"/>
  <c r="CK70" i="4"/>
  <c r="CY70" i="4" s="1"/>
  <c r="DM70" i="4"/>
  <c r="EA70" i="4" s="1"/>
  <c r="CK83" i="4"/>
  <c r="CY83" i="4" s="1"/>
  <c r="DM83" i="4"/>
  <c r="EA83" i="4" s="1"/>
  <c r="CK89" i="4"/>
  <c r="CY89" i="4" s="1"/>
  <c r="DM89" i="4"/>
  <c r="EA89" i="4" s="1"/>
  <c r="CI59" i="4"/>
  <c r="CW59" i="4" s="1"/>
  <c r="DK59" i="4"/>
  <c r="DY59" i="4" s="1"/>
  <c r="CI62" i="4"/>
  <c r="CW62" i="4" s="1"/>
  <c r="DK62" i="4"/>
  <c r="DY62" i="4" s="1"/>
  <c r="CI66" i="4"/>
  <c r="CW66" i="4" s="1"/>
  <c r="DK66" i="4"/>
  <c r="DY66" i="4" s="1"/>
  <c r="CJ86" i="4"/>
  <c r="CX86" i="4" s="1"/>
  <c r="DL86" i="4"/>
  <c r="DZ86" i="4" s="1"/>
  <c r="CJ88" i="4"/>
  <c r="CX88" i="4" s="1"/>
  <c r="DL88" i="4"/>
  <c r="DZ88" i="4" s="1"/>
  <c r="CK98" i="4"/>
  <c r="CY98" i="4" s="1"/>
  <c r="DM98" i="4"/>
  <c r="EA98" i="4" s="1"/>
  <c r="CH9" i="4"/>
  <c r="CV9" i="4" s="1"/>
  <c r="DJ9" i="4"/>
  <c r="DX9" i="4" s="1"/>
  <c r="CH11" i="4"/>
  <c r="CV11" i="4" s="1"/>
  <c r="DJ11" i="4"/>
  <c r="DX11" i="4" s="1"/>
  <c r="CH16" i="4"/>
  <c r="CV16" i="4" s="1"/>
  <c r="DJ16" i="4"/>
  <c r="DX16" i="4" s="1"/>
  <c r="CH18" i="4"/>
  <c r="CV18" i="4" s="1"/>
  <c r="DJ18" i="4"/>
  <c r="DX18" i="4" s="1"/>
  <c r="CH21" i="4"/>
  <c r="CV21" i="4" s="1"/>
  <c r="DJ21" i="4"/>
  <c r="DX21" i="4" s="1"/>
  <c r="CH23" i="4"/>
  <c r="CV23" i="4" s="1"/>
  <c r="DJ23" i="4"/>
  <c r="DX23" i="4" s="1"/>
  <c r="CH27" i="4"/>
  <c r="CV27" i="4" s="1"/>
  <c r="DJ27" i="4"/>
  <c r="DX27" i="4" s="1"/>
  <c r="CH31" i="4"/>
  <c r="CV31" i="4" s="1"/>
  <c r="DJ31" i="4"/>
  <c r="DX31" i="4" s="1"/>
  <c r="CH33" i="4"/>
  <c r="CV33" i="4" s="1"/>
  <c r="DJ33" i="4"/>
  <c r="DX33" i="4" s="1"/>
  <c r="CH36" i="4"/>
  <c r="CV36" i="4" s="1"/>
  <c r="DJ36" i="4"/>
  <c r="DX36" i="4" s="1"/>
  <c r="CH4" i="4"/>
  <c r="CV4" i="4" s="1"/>
  <c r="DJ4" i="4"/>
  <c r="DX4" i="4" s="1"/>
  <c r="CH6" i="4"/>
  <c r="CV6" i="4" s="1"/>
  <c r="DJ6" i="4"/>
  <c r="DX6" i="4" s="1"/>
  <c r="CH8" i="4"/>
  <c r="CV8" i="4" s="1"/>
  <c r="DJ8" i="4"/>
  <c r="DX8" i="4" s="1"/>
  <c r="CH20" i="4"/>
  <c r="CV20" i="4" s="1"/>
  <c r="DJ20" i="4"/>
  <c r="DX20" i="4" s="1"/>
  <c r="CH35" i="4"/>
  <c r="CV35" i="4" s="1"/>
  <c r="DJ35" i="4"/>
  <c r="DX35" i="4" s="1"/>
  <c r="CH43" i="4"/>
  <c r="CV43" i="4" s="1"/>
  <c r="DJ43" i="4"/>
  <c r="DX43" i="4" s="1"/>
  <c r="CH46" i="4"/>
  <c r="CV46" i="4" s="1"/>
  <c r="DJ46" i="4"/>
  <c r="DX46" i="4" s="1"/>
  <c r="CH48" i="4"/>
  <c r="CV48" i="4" s="1"/>
  <c r="DJ48" i="4"/>
  <c r="DX48" i="4" s="1"/>
  <c r="CH50" i="4"/>
  <c r="CV50" i="4" s="1"/>
  <c r="DJ50" i="4"/>
  <c r="DX50" i="4" s="1"/>
  <c r="CH55" i="4"/>
  <c r="CV55" i="4" s="1"/>
  <c r="DJ55" i="4"/>
  <c r="DX55" i="4" s="1"/>
  <c r="CH57" i="4"/>
  <c r="CV57" i="4" s="1"/>
  <c r="DJ57" i="4"/>
  <c r="DX57" i="4" s="1"/>
  <c r="CH59" i="4"/>
  <c r="CV59" i="4" s="1"/>
  <c r="DJ59" i="4"/>
  <c r="DX59" i="4" s="1"/>
  <c r="CH62" i="4"/>
  <c r="CV62" i="4" s="1"/>
  <c r="DJ62" i="4"/>
  <c r="DX62" i="4" s="1"/>
  <c r="CH64" i="4"/>
  <c r="CV64" i="4" s="1"/>
  <c r="DJ64" i="4"/>
  <c r="DX64" i="4" s="1"/>
  <c r="CH66" i="4"/>
  <c r="CV66" i="4" s="1"/>
  <c r="DJ66" i="4"/>
  <c r="DX66" i="4" s="1"/>
  <c r="CH71" i="4"/>
  <c r="CV71" i="4" s="1"/>
  <c r="DJ71" i="4"/>
  <c r="DX71" i="4" s="1"/>
  <c r="CH73" i="4"/>
  <c r="CV73" i="4" s="1"/>
  <c r="DJ73" i="4"/>
  <c r="DX73" i="4" s="1"/>
  <c r="CH75" i="4"/>
  <c r="CV75" i="4" s="1"/>
  <c r="DJ75" i="4"/>
  <c r="DX75" i="4" s="1"/>
  <c r="CI10" i="4"/>
  <c r="CW10" i="4" s="1"/>
  <c r="DK10" i="4"/>
  <c r="DY10" i="4" s="1"/>
  <c r="CI13" i="4"/>
  <c r="CW13" i="4" s="1"/>
  <c r="DK13" i="4"/>
  <c r="DY13" i="4" s="1"/>
  <c r="CI15" i="4"/>
  <c r="CW15" i="4" s="1"/>
  <c r="DK15" i="4"/>
  <c r="DY15" i="4" s="1"/>
  <c r="CI17" i="4"/>
  <c r="CW17" i="4" s="1"/>
  <c r="DK17" i="4"/>
  <c r="DY17" i="4" s="1"/>
  <c r="CI19" i="4"/>
  <c r="CW19" i="4" s="1"/>
  <c r="DK19" i="4"/>
  <c r="DY19" i="4" s="1"/>
  <c r="CI28" i="4"/>
  <c r="CW28" i="4" s="1"/>
  <c r="DK28" i="4"/>
  <c r="DY28" i="4" s="1"/>
  <c r="CI30" i="4"/>
  <c r="CW30" i="4" s="1"/>
  <c r="DK30" i="4"/>
  <c r="DY30" i="4" s="1"/>
  <c r="CI32" i="4"/>
  <c r="CW32" i="4" s="1"/>
  <c r="DK32" i="4"/>
  <c r="DY32" i="4" s="1"/>
  <c r="CI34" i="4"/>
  <c r="CW34" i="4" s="1"/>
  <c r="DK34" i="4"/>
  <c r="DY34" i="4" s="1"/>
  <c r="CI41" i="4"/>
  <c r="CW41" i="4" s="1"/>
  <c r="DK41" i="4"/>
  <c r="DY41" i="4" s="1"/>
  <c r="CI44" i="4"/>
  <c r="CW44" i="4" s="1"/>
  <c r="DK44" i="4"/>
  <c r="DY44" i="4" s="1"/>
  <c r="CI53" i="4"/>
  <c r="CW53" i="4" s="1"/>
  <c r="DK53" i="4"/>
  <c r="DY53" i="4" s="1"/>
  <c r="CJ5" i="4"/>
  <c r="CX5" i="4" s="1"/>
  <c r="DL5" i="4"/>
  <c r="DZ5" i="4" s="1"/>
  <c r="CJ7" i="4"/>
  <c r="CX7" i="4" s="1"/>
  <c r="DL7" i="4"/>
  <c r="DZ7" i="4" s="1"/>
  <c r="CJ12" i="4"/>
  <c r="CX12" i="4" s="1"/>
  <c r="DL12" i="4"/>
  <c r="DZ12" i="4" s="1"/>
  <c r="CJ36" i="4"/>
  <c r="CX36" i="4" s="1"/>
  <c r="DL36" i="4"/>
  <c r="DZ36" i="4" s="1"/>
  <c r="CJ38" i="4"/>
  <c r="CX38" i="4" s="1"/>
  <c r="DL38" i="4"/>
  <c r="DZ38" i="4" s="1"/>
  <c r="CJ43" i="4"/>
  <c r="CX43" i="4" s="1"/>
  <c r="DL43" i="4"/>
  <c r="DZ43" i="4" s="1"/>
  <c r="CJ46" i="4"/>
  <c r="CX46" i="4" s="1"/>
  <c r="DL46" i="4"/>
  <c r="DZ46" i="4" s="1"/>
  <c r="CJ48" i="4"/>
  <c r="CX48" i="4" s="1"/>
  <c r="DL48" i="4"/>
  <c r="DZ48" i="4" s="1"/>
  <c r="CJ50" i="4"/>
  <c r="CX50" i="4" s="1"/>
  <c r="DL50" i="4"/>
  <c r="DZ50" i="4" s="1"/>
  <c r="CJ55" i="4"/>
  <c r="CX55" i="4" s="1"/>
  <c r="DL55" i="4"/>
  <c r="DZ55" i="4" s="1"/>
  <c r="CJ57" i="4"/>
  <c r="CX57" i="4" s="1"/>
  <c r="DL57" i="4"/>
  <c r="DZ57" i="4" s="1"/>
  <c r="CJ59" i="4"/>
  <c r="CX59" i="4" s="1"/>
  <c r="DL59" i="4"/>
  <c r="DZ59" i="4" s="1"/>
  <c r="CJ62" i="4"/>
  <c r="CX62" i="4" s="1"/>
  <c r="DL62" i="4"/>
  <c r="DZ62" i="4" s="1"/>
  <c r="CJ67" i="4"/>
  <c r="CX67" i="4" s="1"/>
  <c r="DL67" i="4"/>
  <c r="DZ67" i="4" s="1"/>
  <c r="CJ69" i="4"/>
  <c r="CX69" i="4" s="1"/>
  <c r="DL69" i="4"/>
  <c r="DZ69" i="4" s="1"/>
  <c r="CJ74" i="4"/>
  <c r="CX74" i="4" s="1"/>
  <c r="DL74" i="4"/>
  <c r="DZ74" i="4" s="1"/>
  <c r="CH77" i="4"/>
  <c r="CV77" i="4" s="1"/>
  <c r="DJ77" i="4"/>
  <c r="DX77" i="4" s="1"/>
  <c r="CH79" i="4"/>
  <c r="CV79" i="4" s="1"/>
  <c r="DJ79" i="4"/>
  <c r="DX79" i="4" s="1"/>
  <c r="CH94" i="4"/>
  <c r="CV94" i="4" s="1"/>
  <c r="DJ94" i="4"/>
  <c r="DX94" i="4" s="1"/>
  <c r="CH96" i="4"/>
  <c r="CV96" i="4" s="1"/>
  <c r="DJ96" i="4"/>
  <c r="DX96" i="4" s="1"/>
  <c r="CH98" i="4"/>
  <c r="CV98" i="4" s="1"/>
  <c r="DJ98" i="4"/>
  <c r="DX98" i="4" s="1"/>
  <c r="CI73" i="4"/>
  <c r="CW73" i="4" s="1"/>
  <c r="DK73" i="4"/>
  <c r="DY73" i="4" s="1"/>
  <c r="CI77" i="4"/>
  <c r="CW77" i="4" s="1"/>
  <c r="DK77" i="4"/>
  <c r="DY77" i="4" s="1"/>
  <c r="CI60" i="4"/>
  <c r="CW60" i="4" s="1"/>
  <c r="DK60" i="4"/>
  <c r="DY60" i="4" s="1"/>
  <c r="CI67" i="4"/>
  <c r="CW67" i="4" s="1"/>
  <c r="DK67" i="4"/>
  <c r="DY67" i="4" s="1"/>
  <c r="CI69" i="4"/>
  <c r="CW69" i="4" s="1"/>
  <c r="DK69" i="4"/>
  <c r="DY69" i="4" s="1"/>
  <c r="CI79" i="4"/>
  <c r="CW79" i="4" s="1"/>
  <c r="DK79" i="4"/>
  <c r="DY79" i="4" s="1"/>
  <c r="CI94" i="4"/>
  <c r="CW94" i="4" s="1"/>
  <c r="DK94" i="4"/>
  <c r="DY94" i="4" s="1"/>
  <c r="CK31" i="4"/>
  <c r="CY31" i="4" s="1"/>
  <c r="DM31" i="4"/>
  <c r="EA31" i="4" s="1"/>
  <c r="CK37" i="4"/>
  <c r="CY37" i="4" s="1"/>
  <c r="DM37" i="4"/>
  <c r="EA37" i="4" s="1"/>
  <c r="CK40" i="4"/>
  <c r="CY40" i="4" s="1"/>
  <c r="DM40" i="4"/>
  <c r="EA40" i="4" s="1"/>
  <c r="CK43" i="4"/>
  <c r="CY43" i="4" s="1"/>
  <c r="DM43" i="4"/>
  <c r="EA43" i="4" s="1"/>
  <c r="CK46" i="4"/>
  <c r="CY46" i="4" s="1"/>
  <c r="DM46" i="4"/>
  <c r="EA46" i="4" s="1"/>
  <c r="CK52" i="4"/>
  <c r="CY52" i="4" s="1"/>
  <c r="DM52" i="4"/>
  <c r="EA52" i="4" s="1"/>
  <c r="CK55" i="4"/>
  <c r="CY55" i="4" s="1"/>
  <c r="DM55" i="4"/>
  <c r="EA55" i="4" s="1"/>
  <c r="CK58" i="4"/>
  <c r="CY58" i="4" s="1"/>
  <c r="DM58" i="4"/>
  <c r="EA58" i="4" s="1"/>
  <c r="CK72" i="4"/>
  <c r="CY72" i="4" s="1"/>
  <c r="DM72" i="4"/>
  <c r="EA72" i="4" s="1"/>
  <c r="CK76" i="4"/>
  <c r="CY76" i="4" s="1"/>
  <c r="DM76" i="4"/>
  <c r="EA76" i="4" s="1"/>
  <c r="CK81" i="4"/>
  <c r="CY81" i="4" s="1"/>
  <c r="DM81" i="4"/>
  <c r="EA81" i="4" s="1"/>
  <c r="CK86" i="4"/>
  <c r="CY86" i="4" s="1"/>
  <c r="DM86" i="4"/>
  <c r="EA86" i="4" s="1"/>
  <c r="CK94" i="4"/>
  <c r="CY94" i="4" s="1"/>
  <c r="DM94" i="4"/>
  <c r="EA94" i="4" s="1"/>
  <c r="CJ80" i="4"/>
  <c r="CX80" i="4" s="1"/>
  <c r="DL80" i="4"/>
  <c r="DZ80" i="4" s="1"/>
  <c r="CJ82" i="4"/>
  <c r="CX82" i="4" s="1"/>
  <c r="DL82" i="4"/>
  <c r="DZ82" i="4" s="1"/>
  <c r="CJ84" i="4"/>
  <c r="CX84" i="4" s="1"/>
  <c r="DL84" i="4"/>
  <c r="DZ84" i="4" s="1"/>
  <c r="CJ95" i="4"/>
  <c r="CX95" i="4" s="1"/>
  <c r="DL95" i="4"/>
  <c r="DZ95" i="4" s="1"/>
  <c r="CJ97" i="4"/>
  <c r="CX97" i="4" s="1"/>
  <c r="DL97" i="4"/>
  <c r="DZ97" i="4" s="1"/>
  <c r="CK5" i="4"/>
  <c r="CY5" i="4" s="1"/>
  <c r="DM5" i="4"/>
  <c r="EA5" i="4" s="1"/>
  <c r="CK7" i="4"/>
  <c r="CY7" i="4" s="1"/>
  <c r="DM7" i="4"/>
  <c r="EA7" i="4" s="1"/>
  <c r="CK9" i="4"/>
  <c r="CY9" i="4" s="1"/>
  <c r="DM9" i="4"/>
  <c r="EA9" i="4" s="1"/>
  <c r="CK11" i="4"/>
  <c r="CY11" i="4" s="1"/>
  <c r="DM11" i="4"/>
  <c r="EA11" i="4" s="1"/>
  <c r="CK13" i="4"/>
  <c r="CY13" i="4" s="1"/>
  <c r="DM13" i="4"/>
  <c r="EA13" i="4" s="1"/>
  <c r="CK15" i="4"/>
  <c r="CY15" i="4" s="1"/>
  <c r="DM15" i="4"/>
  <c r="EA15" i="4" s="1"/>
  <c r="CK17" i="4"/>
  <c r="CY17" i="4" s="1"/>
  <c r="DM17" i="4"/>
  <c r="EA17" i="4" s="1"/>
  <c r="CK19" i="4"/>
  <c r="CY19" i="4" s="1"/>
  <c r="DM19" i="4"/>
  <c r="EA19" i="4" s="1"/>
  <c r="CH30" i="4"/>
  <c r="CV30" i="4" s="1"/>
  <c r="DJ30" i="4"/>
  <c r="DX30" i="4" s="1"/>
  <c r="CI5" i="4"/>
  <c r="CW5" i="4" s="1"/>
  <c r="DK5" i="4"/>
  <c r="DY5" i="4" s="1"/>
  <c r="CI12" i="4"/>
  <c r="CW12" i="4" s="1"/>
  <c r="DK12" i="4"/>
  <c r="DY12" i="4" s="1"/>
  <c r="CI23" i="4"/>
  <c r="CW23" i="4" s="1"/>
  <c r="DK23" i="4"/>
  <c r="DY23" i="4" s="1"/>
  <c r="CI57" i="4"/>
  <c r="CW57" i="4" s="1"/>
  <c r="DK57" i="4"/>
  <c r="DY57" i="4" s="1"/>
  <c r="CJ14" i="4"/>
  <c r="CX14" i="4" s="1"/>
  <c r="DL14" i="4"/>
  <c r="DZ14" i="4" s="1"/>
  <c r="CJ21" i="4"/>
  <c r="CX21" i="4" s="1"/>
  <c r="DL21" i="4"/>
  <c r="DZ21" i="4" s="1"/>
  <c r="CJ29" i="4"/>
  <c r="CX29" i="4" s="1"/>
  <c r="DL29" i="4"/>
  <c r="DZ29" i="4" s="1"/>
  <c r="CJ40" i="4"/>
  <c r="CX40" i="4" s="1"/>
  <c r="DL40" i="4"/>
  <c r="DZ40" i="4" s="1"/>
  <c r="CJ45" i="4"/>
  <c r="CX45" i="4" s="1"/>
  <c r="DL45" i="4"/>
  <c r="DZ45" i="4" s="1"/>
  <c r="CJ64" i="4"/>
  <c r="CX64" i="4" s="1"/>
  <c r="DL64" i="4"/>
  <c r="DZ64" i="4" s="1"/>
  <c r="CH76" i="4"/>
  <c r="CV76" i="4" s="1"/>
  <c r="DJ76" i="4"/>
  <c r="DX76" i="4" s="1"/>
  <c r="CH83" i="4"/>
  <c r="CV83" i="4" s="1"/>
  <c r="DJ83" i="4"/>
  <c r="DX83" i="4" s="1"/>
  <c r="CH89" i="4"/>
  <c r="CV89" i="4" s="1"/>
  <c r="DJ89" i="4"/>
  <c r="DX89" i="4" s="1"/>
  <c r="CI80" i="4"/>
  <c r="CW80" i="4" s="1"/>
  <c r="DK80" i="4"/>
  <c r="DY80" i="4" s="1"/>
  <c r="CI90" i="4"/>
  <c r="CW90" i="4" s="1"/>
  <c r="DK90" i="4"/>
  <c r="DY90" i="4" s="1"/>
  <c r="CI97" i="4"/>
  <c r="CW97" i="4" s="1"/>
  <c r="DK97" i="4"/>
  <c r="DY97" i="4" s="1"/>
  <c r="CK41" i="4"/>
  <c r="CY41" i="4" s="1"/>
  <c r="DM41" i="4"/>
  <c r="EA41" i="4" s="1"/>
  <c r="CK61" i="4"/>
  <c r="CY61" i="4" s="1"/>
  <c r="DM61" i="4"/>
  <c r="EA61" i="4" s="1"/>
  <c r="CK75" i="4"/>
  <c r="CY75" i="4" s="1"/>
  <c r="DM75" i="4"/>
  <c r="EA75" i="4" s="1"/>
  <c r="CK96" i="4"/>
  <c r="CY96" i="4" s="1"/>
  <c r="DM96" i="4"/>
  <c r="EA96" i="4" s="1"/>
  <c r="CI64" i="4"/>
  <c r="CW64" i="4" s="1"/>
  <c r="DK64" i="4"/>
  <c r="DY64" i="4" s="1"/>
  <c r="CI71" i="4"/>
  <c r="CW71" i="4" s="1"/>
  <c r="DK71" i="4"/>
  <c r="DY71" i="4" s="1"/>
  <c r="CJ77" i="4"/>
  <c r="CX77" i="4" s="1"/>
  <c r="DL77" i="4"/>
  <c r="DZ77" i="4" s="1"/>
  <c r="CJ92" i="4"/>
  <c r="CX92" i="4" s="1"/>
  <c r="DL92" i="4"/>
  <c r="DZ92" i="4" s="1"/>
  <c r="CK23" i="4"/>
  <c r="CY23" i="4" s="1"/>
  <c r="DM23" i="4"/>
  <c r="EA23" i="4" s="1"/>
  <c r="CK30" i="4"/>
  <c r="CY30" i="4" s="1"/>
  <c r="DM30" i="4"/>
  <c r="EA30" i="4" s="1"/>
  <c r="CK59" i="4"/>
  <c r="CY59" i="4" s="1"/>
  <c r="DM59" i="4"/>
  <c r="EA59" i="4" s="1"/>
  <c r="CK77" i="4"/>
  <c r="CY77" i="4" s="1"/>
  <c r="DM77" i="4"/>
  <c r="EA77" i="4" s="1"/>
  <c r="CK91" i="4"/>
  <c r="CY91" i="4" s="1"/>
  <c r="DM91" i="4"/>
  <c r="EA91" i="4" s="1"/>
  <c r="CH5" i="4"/>
  <c r="CV5" i="4" s="1"/>
  <c r="DJ5" i="4"/>
  <c r="DX5" i="4" s="1"/>
  <c r="CH39" i="4"/>
  <c r="CV39" i="4" s="1"/>
  <c r="DJ39" i="4"/>
  <c r="DX39" i="4" s="1"/>
  <c r="CH47" i="4"/>
  <c r="CV47" i="4" s="1"/>
  <c r="DJ47" i="4"/>
  <c r="DX47" i="4" s="1"/>
  <c r="CH49" i="4"/>
  <c r="CV49" i="4" s="1"/>
  <c r="DJ49" i="4"/>
  <c r="DX49" i="4" s="1"/>
  <c r="CH51" i="4"/>
  <c r="CV51" i="4" s="1"/>
  <c r="DJ51" i="4"/>
  <c r="DX51" i="4" s="1"/>
  <c r="CH56" i="4"/>
  <c r="CV56" i="4" s="1"/>
  <c r="DJ56" i="4"/>
  <c r="DX56" i="4" s="1"/>
  <c r="CH58" i="4"/>
  <c r="CV58" i="4" s="1"/>
  <c r="DJ58" i="4"/>
  <c r="DX58" i="4" s="1"/>
  <c r="CH63" i="4"/>
  <c r="CV63" i="4" s="1"/>
  <c r="DJ63" i="4"/>
  <c r="DX63" i="4" s="1"/>
  <c r="CH65" i="4"/>
  <c r="CV65" i="4" s="1"/>
  <c r="DJ65" i="4"/>
  <c r="DX65" i="4" s="1"/>
  <c r="CH70" i="4"/>
  <c r="CV70" i="4" s="1"/>
  <c r="DJ70" i="4"/>
  <c r="DX70" i="4" s="1"/>
  <c r="CH72" i="4"/>
  <c r="CV72" i="4" s="1"/>
  <c r="DJ72" i="4"/>
  <c r="DX72" i="4" s="1"/>
  <c r="CH74" i="4"/>
  <c r="CV74" i="4" s="1"/>
  <c r="DJ74" i="4"/>
  <c r="DX74" i="4" s="1"/>
  <c r="CI9" i="4"/>
  <c r="CW9" i="4" s="1"/>
  <c r="DK9" i="4"/>
  <c r="DY9" i="4" s="1"/>
  <c r="CI11" i="4"/>
  <c r="CW11" i="4" s="1"/>
  <c r="DK11" i="4"/>
  <c r="DY11" i="4" s="1"/>
  <c r="CI14" i="4"/>
  <c r="CW14" i="4" s="1"/>
  <c r="DK14" i="4"/>
  <c r="DY14" i="4" s="1"/>
  <c r="CI16" i="4"/>
  <c r="CW16" i="4" s="1"/>
  <c r="DK16" i="4"/>
  <c r="DY16" i="4" s="1"/>
  <c r="CI18" i="4"/>
  <c r="CW18" i="4" s="1"/>
  <c r="DK18" i="4"/>
  <c r="DY18" i="4" s="1"/>
  <c r="CI20" i="4"/>
  <c r="CW20" i="4" s="1"/>
  <c r="DK20" i="4"/>
  <c r="DY20" i="4" s="1"/>
  <c r="CI29" i="4"/>
  <c r="CW29" i="4" s="1"/>
  <c r="DK29" i="4"/>
  <c r="DY29" i="4" s="1"/>
  <c r="CI31" i="4"/>
  <c r="CW31" i="4" s="1"/>
  <c r="DK31" i="4"/>
  <c r="DY31" i="4" s="1"/>
  <c r="CI33" i="4"/>
  <c r="CW33" i="4" s="1"/>
  <c r="DK33" i="4"/>
  <c r="DY33" i="4" s="1"/>
  <c r="CI40" i="4"/>
  <c r="CW40" i="4" s="1"/>
  <c r="DK40" i="4"/>
  <c r="DY40" i="4" s="1"/>
  <c r="CI42" i="4"/>
  <c r="CW42" i="4" s="1"/>
  <c r="DK42" i="4"/>
  <c r="DY42" i="4" s="1"/>
  <c r="CI45" i="4"/>
  <c r="CW45" i="4" s="1"/>
  <c r="DK45" i="4"/>
  <c r="DY45" i="4" s="1"/>
  <c r="CI52" i="4"/>
  <c r="CW52" i="4" s="1"/>
  <c r="DK52" i="4"/>
  <c r="DY52" i="4" s="1"/>
  <c r="CI54" i="4"/>
  <c r="CW54" i="4" s="1"/>
  <c r="DK54" i="4"/>
  <c r="DY54" i="4" s="1"/>
  <c r="CJ4" i="4"/>
  <c r="CX4" i="4" s="1"/>
  <c r="DL4" i="4"/>
  <c r="DZ4" i="4" s="1"/>
  <c r="CJ6" i="4"/>
  <c r="CX6" i="4" s="1"/>
  <c r="DL6" i="4"/>
  <c r="DZ6" i="4" s="1"/>
  <c r="CJ8" i="4"/>
  <c r="CX8" i="4" s="1"/>
  <c r="DL8" i="4"/>
  <c r="DZ8" i="4" s="1"/>
  <c r="CJ20" i="4"/>
  <c r="CX20" i="4" s="1"/>
  <c r="DL20" i="4"/>
  <c r="DZ20" i="4" s="1"/>
  <c r="CJ35" i="4"/>
  <c r="CX35" i="4" s="1"/>
  <c r="DL35" i="4"/>
  <c r="DZ35" i="4" s="1"/>
  <c r="CJ37" i="4"/>
  <c r="CX37" i="4" s="1"/>
  <c r="DL37" i="4"/>
  <c r="DZ37" i="4" s="1"/>
  <c r="CJ39" i="4"/>
  <c r="CX39" i="4" s="1"/>
  <c r="DL39" i="4"/>
  <c r="DZ39" i="4" s="1"/>
  <c r="CJ47" i="4"/>
  <c r="CX47" i="4" s="1"/>
  <c r="DL47" i="4"/>
  <c r="DZ47" i="4" s="1"/>
  <c r="CJ49" i="4"/>
  <c r="CX49" i="4" s="1"/>
  <c r="DL49" i="4"/>
  <c r="DZ49" i="4" s="1"/>
  <c r="CJ51" i="4"/>
  <c r="CX51" i="4" s="1"/>
  <c r="DL51" i="4"/>
  <c r="DZ51" i="4" s="1"/>
  <c r="CJ56" i="4"/>
  <c r="CX56" i="4" s="1"/>
  <c r="DL56" i="4"/>
  <c r="DZ56" i="4" s="1"/>
  <c r="CJ58" i="4"/>
  <c r="CX58" i="4" s="1"/>
  <c r="DL58" i="4"/>
  <c r="DZ58" i="4" s="1"/>
  <c r="CJ63" i="4"/>
  <c r="CX63" i="4" s="1"/>
  <c r="DL63" i="4"/>
  <c r="DZ63" i="4" s="1"/>
  <c r="CJ68" i="4"/>
  <c r="CX68" i="4" s="1"/>
  <c r="DL68" i="4"/>
  <c r="DZ68" i="4" s="1"/>
  <c r="CJ73" i="4"/>
  <c r="CX73" i="4" s="1"/>
  <c r="DL73" i="4"/>
  <c r="DZ73" i="4" s="1"/>
  <c r="CJ75" i="4"/>
  <c r="CX75" i="4" s="1"/>
  <c r="DL75" i="4"/>
  <c r="DZ75" i="4" s="1"/>
  <c r="CH78" i="4"/>
  <c r="CV78" i="4" s="1"/>
  <c r="DJ78" i="4"/>
  <c r="DX78" i="4" s="1"/>
  <c r="CH95" i="4"/>
  <c r="CV95" i="4" s="1"/>
  <c r="DJ95" i="4"/>
  <c r="DX95" i="4" s="1"/>
  <c r="CH97" i="4"/>
  <c r="CV97" i="4" s="1"/>
  <c r="DJ97" i="4"/>
  <c r="DX97" i="4" s="1"/>
  <c r="CI74" i="4"/>
  <c r="CW74" i="4" s="1"/>
  <c r="DK74" i="4"/>
  <c r="DY74" i="4" s="1"/>
  <c r="CI78" i="4"/>
  <c r="CW78" i="4" s="1"/>
  <c r="DK78" i="4"/>
  <c r="DY78" i="4" s="1"/>
  <c r="CI61" i="4"/>
  <c r="CW61" i="4" s="1"/>
  <c r="DK61" i="4"/>
  <c r="DY61" i="4" s="1"/>
  <c r="CI68" i="4"/>
  <c r="CW68" i="4" s="1"/>
  <c r="DK68" i="4"/>
  <c r="DY68" i="4" s="1"/>
  <c r="CI76" i="4"/>
  <c r="CW76" i="4" s="1"/>
  <c r="DK76" i="4"/>
  <c r="DY76" i="4" s="1"/>
  <c r="CI82" i="4"/>
  <c r="CW82" i="4" s="1"/>
  <c r="DK82" i="4"/>
  <c r="DY82" i="4" s="1"/>
  <c r="CI98" i="4"/>
  <c r="CW98" i="4" s="1"/>
  <c r="DK98" i="4"/>
  <c r="DY98" i="4" s="1"/>
  <c r="CK34" i="4"/>
  <c r="CY34" i="4" s="1"/>
  <c r="DM34" i="4"/>
  <c r="EA34" i="4" s="1"/>
  <c r="CK39" i="4"/>
  <c r="CY39" i="4" s="1"/>
  <c r="DM39" i="4"/>
  <c r="EA39" i="4" s="1"/>
  <c r="CK42" i="4"/>
  <c r="CY42" i="4" s="1"/>
  <c r="DM42" i="4"/>
  <c r="EA42" i="4" s="1"/>
  <c r="CK44" i="4"/>
  <c r="CY44" i="4" s="1"/>
  <c r="DM44" i="4"/>
  <c r="EA44" i="4" s="1"/>
  <c r="CK51" i="4"/>
  <c r="CY51" i="4" s="1"/>
  <c r="DM51" i="4"/>
  <c r="EA51" i="4" s="1"/>
  <c r="CK54" i="4"/>
  <c r="CY54" i="4" s="1"/>
  <c r="DM54" i="4"/>
  <c r="EA54" i="4" s="1"/>
  <c r="CK57" i="4"/>
  <c r="CY57" i="4" s="1"/>
  <c r="DM57" i="4"/>
  <c r="EA57" i="4" s="1"/>
  <c r="CK71" i="4"/>
  <c r="CY71" i="4" s="1"/>
  <c r="DM71" i="4"/>
  <c r="EA71" i="4" s="1"/>
  <c r="CK73" i="4"/>
  <c r="CY73" i="4" s="1"/>
  <c r="DM73" i="4"/>
  <c r="EA73" i="4" s="1"/>
  <c r="CK78" i="4"/>
  <c r="CY78" i="4" s="1"/>
  <c r="DM78" i="4"/>
  <c r="EA78" i="4" s="1"/>
  <c r="CK84" i="4"/>
  <c r="CY84" i="4" s="1"/>
  <c r="DM84" i="4"/>
  <c r="EA84" i="4" s="1"/>
  <c r="CK92" i="4"/>
  <c r="CY92" i="4" s="1"/>
  <c r="DM92" i="4"/>
  <c r="EA92" i="4" s="1"/>
  <c r="CJ76" i="4"/>
  <c r="CX76" i="4" s="1"/>
  <c r="DL76" i="4"/>
  <c r="DZ76" i="4" s="1"/>
  <c r="CJ81" i="4"/>
  <c r="CX81" i="4" s="1"/>
  <c r="DL81" i="4"/>
  <c r="DZ81" i="4" s="1"/>
  <c r="CJ83" i="4"/>
  <c r="CX83" i="4" s="1"/>
  <c r="DL83" i="4"/>
  <c r="DZ83" i="4" s="1"/>
  <c r="CJ85" i="4"/>
  <c r="CX85" i="4" s="1"/>
  <c r="DL85" i="4"/>
  <c r="DZ85" i="4" s="1"/>
  <c r="CJ94" i="4"/>
  <c r="CX94" i="4" s="1"/>
  <c r="DL94" i="4"/>
  <c r="DZ94" i="4" s="1"/>
  <c r="CJ96" i="4"/>
  <c r="CX96" i="4" s="1"/>
  <c r="DL96" i="4"/>
  <c r="DZ96" i="4" s="1"/>
  <c r="CJ98" i="4"/>
  <c r="CX98" i="4" s="1"/>
  <c r="DL98" i="4"/>
  <c r="DZ98" i="4" s="1"/>
  <c r="CK4" i="4"/>
  <c r="CY4" i="4" s="1"/>
  <c r="DM4" i="4"/>
  <c r="EA4" i="4" s="1"/>
  <c r="CK6" i="4"/>
  <c r="CY6" i="4" s="1"/>
  <c r="DM6" i="4"/>
  <c r="EA6" i="4" s="1"/>
  <c r="CK8" i="4"/>
  <c r="CY8" i="4" s="1"/>
  <c r="DM8" i="4"/>
  <c r="EA8" i="4" s="1"/>
  <c r="CK10" i="4"/>
  <c r="CY10" i="4" s="1"/>
  <c r="DM10" i="4"/>
  <c r="EA10" i="4" s="1"/>
  <c r="CK12" i="4"/>
  <c r="CY12" i="4" s="1"/>
  <c r="DM12" i="4"/>
  <c r="EA12" i="4" s="1"/>
  <c r="CK14" i="4"/>
  <c r="CY14" i="4" s="1"/>
  <c r="DM14" i="4"/>
  <c r="EA14" i="4" s="1"/>
  <c r="CK16" i="4"/>
  <c r="CY16" i="4" s="1"/>
  <c r="DM16" i="4"/>
  <c r="EA16" i="4" s="1"/>
  <c r="CK18" i="4"/>
  <c r="CY18" i="4" s="1"/>
  <c r="DM18" i="4"/>
  <c r="EA18" i="4" s="1"/>
  <c r="CH15" i="4"/>
  <c r="CV15" i="4" s="1"/>
  <c r="DJ15" i="4"/>
  <c r="DX15" i="4" s="1"/>
  <c r="CH19" i="4"/>
  <c r="CV19" i="4" s="1"/>
  <c r="DJ19" i="4"/>
  <c r="DX19" i="4" s="1"/>
  <c r="CH26" i="4"/>
  <c r="CV26" i="4" s="1"/>
  <c r="DJ26" i="4"/>
  <c r="DX26" i="4" s="1"/>
  <c r="CH32" i="4"/>
  <c r="CV32" i="4" s="1"/>
  <c r="DJ32" i="4"/>
  <c r="DX32" i="4" s="1"/>
  <c r="CH34" i="4"/>
  <c r="CV34" i="4" s="1"/>
  <c r="DJ34" i="4"/>
  <c r="DX34" i="4" s="1"/>
  <c r="CH37" i="4"/>
  <c r="CV37" i="4" s="1"/>
  <c r="DJ37" i="4"/>
  <c r="DX37" i="4" s="1"/>
  <c r="CH40" i="4"/>
  <c r="CV40" i="4" s="1"/>
  <c r="DJ40" i="4"/>
  <c r="DX40" i="4" s="1"/>
  <c r="CH61" i="4"/>
  <c r="CV61" i="4" s="1"/>
  <c r="DJ61" i="4"/>
  <c r="DX61" i="4" s="1"/>
  <c r="CI21" i="4"/>
  <c r="CW21" i="4" s="1"/>
  <c r="DK21" i="4"/>
  <c r="DY21" i="4" s="1"/>
  <c r="CI27" i="4"/>
  <c r="CW27" i="4" s="1"/>
  <c r="DK27" i="4"/>
  <c r="DY27" i="4" s="1"/>
  <c r="CI38" i="4"/>
  <c r="CW38" i="4" s="1"/>
  <c r="DK38" i="4"/>
  <c r="DY38" i="4" s="1"/>
  <c r="CI46" i="4"/>
  <c r="CW46" i="4" s="1"/>
  <c r="DK46" i="4"/>
  <c r="DY46" i="4" s="1"/>
  <c r="CJ18" i="4"/>
  <c r="CX18" i="4" s="1"/>
  <c r="DL18" i="4"/>
  <c r="DZ18" i="4" s="1"/>
  <c r="CJ25" i="4"/>
  <c r="CX25" i="4" s="1"/>
  <c r="DL25" i="4"/>
  <c r="DZ25" i="4" s="1"/>
  <c r="CJ33" i="4"/>
  <c r="CX33" i="4" s="1"/>
  <c r="DL33" i="4"/>
  <c r="DZ33" i="4" s="1"/>
  <c r="CJ42" i="4"/>
  <c r="CX42" i="4" s="1"/>
  <c r="DL42" i="4"/>
  <c r="DZ42" i="4" s="1"/>
  <c r="CH85" i="4"/>
  <c r="CV85" i="4" s="1"/>
  <c r="DJ85" i="4"/>
  <c r="DX85" i="4" s="1"/>
  <c r="CH93" i="4"/>
  <c r="CV93" i="4" s="1"/>
  <c r="DJ93" i="4"/>
  <c r="DX93" i="4" s="1"/>
  <c r="CI88" i="4"/>
  <c r="CW88" i="4" s="1"/>
  <c r="DK88" i="4"/>
  <c r="DY88" i="4" s="1"/>
  <c r="CK29" i="4"/>
  <c r="CY29" i="4" s="1"/>
  <c r="DM29" i="4"/>
  <c r="EA29" i="4" s="1"/>
  <c r="CK50" i="4"/>
  <c r="CY50" i="4" s="1"/>
  <c r="DM50" i="4"/>
  <c r="EA50" i="4" s="1"/>
  <c r="CK67" i="4"/>
  <c r="CY67" i="4" s="1"/>
  <c r="DM67" i="4"/>
  <c r="EA67" i="4" s="1"/>
  <c r="CI87" i="4"/>
  <c r="CW87" i="4" s="1"/>
  <c r="DK87" i="4"/>
  <c r="DY87" i="4" s="1"/>
  <c r="CJ79" i="4"/>
  <c r="CX79" i="4" s="1"/>
  <c r="DL79" i="4"/>
  <c r="DZ79" i="4" s="1"/>
  <c r="CJ90" i="4"/>
  <c r="CX90" i="4" s="1"/>
  <c r="DL90" i="4"/>
  <c r="DZ90" i="4" s="1"/>
  <c r="CK21" i="4"/>
  <c r="CY21" i="4" s="1"/>
  <c r="DM21" i="4"/>
  <c r="EA21" i="4" s="1"/>
  <c r="CK26" i="4"/>
  <c r="CY26" i="4" s="1"/>
  <c r="DM26" i="4"/>
  <c r="EA26" i="4" s="1"/>
  <c r="CK38" i="4"/>
  <c r="CY38" i="4" s="1"/>
  <c r="DM38" i="4"/>
  <c r="EA38" i="4" s="1"/>
  <c r="CK65" i="4"/>
  <c r="CY65" i="4" s="1"/>
  <c r="DM65" i="4"/>
  <c r="EA65" i="4" s="1"/>
  <c r="CK82" i="4"/>
  <c r="CY82" i="4" s="1"/>
  <c r="DM82" i="4"/>
  <c r="EA82" i="4" s="1"/>
  <c r="CK88" i="4"/>
  <c r="CY88" i="4" s="1"/>
  <c r="DM88" i="4"/>
  <c r="EA88" i="4" s="1"/>
  <c r="CH7" i="4"/>
  <c r="CV7" i="4" s="1"/>
  <c r="DJ7" i="4"/>
  <c r="DX7" i="4" s="1"/>
  <c r="CH12" i="4"/>
  <c r="CV12" i="4" s="1"/>
  <c r="DJ12" i="4"/>
  <c r="DX12" i="4" s="1"/>
  <c r="CH14" i="4"/>
  <c r="CV14" i="4" s="1"/>
  <c r="DJ14" i="4"/>
  <c r="DX14" i="4" s="1"/>
  <c r="CH25" i="4"/>
  <c r="CV25" i="4" s="1"/>
  <c r="DJ25" i="4"/>
  <c r="DX25" i="4" s="1"/>
  <c r="CH29" i="4"/>
  <c r="CV29" i="4" s="1"/>
  <c r="DJ29" i="4"/>
  <c r="DX29" i="4" s="1"/>
  <c r="CH38" i="4"/>
  <c r="CV38" i="4" s="1"/>
  <c r="DJ38" i="4"/>
  <c r="DX38" i="4" s="1"/>
  <c r="CH41" i="4"/>
  <c r="CV41" i="4" s="1"/>
  <c r="DJ41" i="4"/>
  <c r="DX41" i="4" s="1"/>
  <c r="CH44" i="4"/>
  <c r="CV44" i="4" s="1"/>
  <c r="DJ44" i="4"/>
  <c r="DX44" i="4" s="1"/>
  <c r="CH53" i="4"/>
  <c r="CV53" i="4" s="1"/>
  <c r="DJ53" i="4"/>
  <c r="DX53" i="4" s="1"/>
  <c r="CH60" i="4"/>
  <c r="CV60" i="4" s="1"/>
  <c r="DJ60" i="4"/>
  <c r="DX60" i="4" s="1"/>
  <c r="CH67" i="4"/>
  <c r="CV67" i="4" s="1"/>
  <c r="DJ67" i="4"/>
  <c r="DX67" i="4" s="1"/>
  <c r="CH69" i="4"/>
  <c r="CV69" i="4" s="1"/>
  <c r="DJ69" i="4"/>
  <c r="DX69" i="4" s="1"/>
  <c r="CI4" i="4"/>
  <c r="CW4" i="4" s="1"/>
  <c r="DK4" i="4"/>
  <c r="DY4" i="4" s="1"/>
  <c r="CI6" i="4"/>
  <c r="CW6" i="4" s="1"/>
  <c r="DK6" i="4"/>
  <c r="DY6" i="4" s="1"/>
  <c r="CI8" i="4"/>
  <c r="CW8" i="4" s="1"/>
  <c r="DK8" i="4"/>
  <c r="DY8" i="4" s="1"/>
  <c r="CI22" i="4"/>
  <c r="CW22" i="4" s="1"/>
  <c r="DK22" i="4"/>
  <c r="DY22" i="4" s="1"/>
  <c r="CI24" i="4"/>
  <c r="CW24" i="4" s="1"/>
  <c r="DK24" i="4"/>
  <c r="DY24" i="4" s="1"/>
  <c r="CI26" i="4"/>
  <c r="CW26" i="4" s="1"/>
  <c r="DK26" i="4"/>
  <c r="DY26" i="4" s="1"/>
  <c r="CI35" i="4"/>
  <c r="CW35" i="4" s="1"/>
  <c r="DK35" i="4"/>
  <c r="DY35" i="4" s="1"/>
  <c r="CI37" i="4"/>
  <c r="CW37" i="4" s="1"/>
  <c r="DK37" i="4"/>
  <c r="DY37" i="4" s="1"/>
  <c r="CI39" i="4"/>
  <c r="CW39" i="4" s="1"/>
  <c r="DK39" i="4"/>
  <c r="DY39" i="4" s="1"/>
  <c r="CI47" i="4"/>
  <c r="CW47" i="4" s="1"/>
  <c r="DK47" i="4"/>
  <c r="DY47" i="4" s="1"/>
  <c r="CI49" i="4"/>
  <c r="CW49" i="4" s="1"/>
  <c r="DK49" i="4"/>
  <c r="DY49" i="4" s="1"/>
  <c r="CI51" i="4"/>
  <c r="CW51" i="4" s="1"/>
  <c r="DK51" i="4"/>
  <c r="DY51" i="4" s="1"/>
  <c r="CI56" i="4"/>
  <c r="CW56" i="4" s="1"/>
  <c r="DK56" i="4"/>
  <c r="DY56" i="4" s="1"/>
  <c r="CI58" i="4"/>
  <c r="CW58" i="4" s="1"/>
  <c r="DK58" i="4"/>
  <c r="DY58" i="4" s="1"/>
  <c r="CJ10" i="4"/>
  <c r="CX10" i="4" s="1"/>
  <c r="DL10" i="4"/>
  <c r="DZ10" i="4" s="1"/>
  <c r="CJ13" i="4"/>
  <c r="CX13" i="4" s="1"/>
  <c r="DL13" i="4"/>
  <c r="DZ13" i="4" s="1"/>
  <c r="CJ15" i="4"/>
  <c r="CX15" i="4" s="1"/>
  <c r="DL15" i="4"/>
  <c r="DZ15" i="4" s="1"/>
  <c r="CJ17" i="4"/>
  <c r="CX17" i="4" s="1"/>
  <c r="DL17" i="4"/>
  <c r="DZ17" i="4" s="1"/>
  <c r="CJ19" i="4"/>
  <c r="CX19" i="4" s="1"/>
  <c r="DL19" i="4"/>
  <c r="DZ19" i="4" s="1"/>
  <c r="CJ22" i="4"/>
  <c r="CX22" i="4" s="1"/>
  <c r="DL22" i="4"/>
  <c r="DZ22" i="4" s="1"/>
  <c r="CJ24" i="4"/>
  <c r="CX24" i="4" s="1"/>
  <c r="DL24" i="4"/>
  <c r="DZ24" i="4" s="1"/>
  <c r="CJ26" i="4"/>
  <c r="CX26" i="4" s="1"/>
  <c r="DL26" i="4"/>
  <c r="DZ26" i="4" s="1"/>
  <c r="CJ28" i="4"/>
  <c r="CX28" i="4" s="1"/>
  <c r="DL28" i="4"/>
  <c r="DZ28" i="4" s="1"/>
  <c r="CJ30" i="4"/>
  <c r="CX30" i="4" s="1"/>
  <c r="DL30" i="4"/>
  <c r="DZ30" i="4" s="1"/>
  <c r="CJ32" i="4"/>
  <c r="CX32" i="4" s="1"/>
  <c r="DL32" i="4"/>
  <c r="DZ32" i="4" s="1"/>
  <c r="CJ34" i="4"/>
  <c r="CX34" i="4" s="1"/>
  <c r="DL34" i="4"/>
  <c r="DZ34" i="4" s="1"/>
  <c r="CJ41" i="4"/>
  <c r="CX41" i="4" s="1"/>
  <c r="DL41" i="4"/>
  <c r="DZ41" i="4" s="1"/>
  <c r="CJ44" i="4"/>
  <c r="CX44" i="4" s="1"/>
  <c r="DL44" i="4"/>
  <c r="DZ44" i="4" s="1"/>
  <c r="CJ53" i="4"/>
  <c r="CX53" i="4" s="1"/>
  <c r="DL53" i="4"/>
  <c r="DZ53" i="4" s="1"/>
  <c r="CJ60" i="4"/>
  <c r="CX60" i="4" s="1"/>
  <c r="DL60" i="4"/>
  <c r="DZ60" i="4" s="1"/>
  <c r="CJ65" i="4"/>
  <c r="CX65" i="4" s="1"/>
  <c r="DL65" i="4"/>
  <c r="DZ65" i="4" s="1"/>
  <c r="CJ70" i="4"/>
  <c r="CX70" i="4" s="1"/>
  <c r="DL70" i="4"/>
  <c r="DZ70" i="4" s="1"/>
  <c r="CJ72" i="4"/>
  <c r="CX72" i="4" s="1"/>
  <c r="DL72" i="4"/>
  <c r="DZ72" i="4" s="1"/>
  <c r="CH80" i="4"/>
  <c r="CV80" i="4" s="1"/>
  <c r="DJ80" i="4"/>
  <c r="DX80" i="4" s="1"/>
  <c r="CH82" i="4"/>
  <c r="CV82" i="4" s="1"/>
  <c r="DJ82" i="4"/>
  <c r="DX82" i="4" s="1"/>
  <c r="CH84" i="4"/>
  <c r="CV84" i="4" s="1"/>
  <c r="DJ84" i="4"/>
  <c r="DX84" i="4" s="1"/>
  <c r="CH86" i="4"/>
  <c r="CV86" i="4" s="1"/>
  <c r="DJ86" i="4"/>
  <c r="DX86" i="4" s="1"/>
  <c r="CH88" i="4"/>
  <c r="CV88" i="4" s="1"/>
  <c r="DJ88" i="4"/>
  <c r="DX88" i="4" s="1"/>
  <c r="CH90" i="4"/>
  <c r="CV90" i="4" s="1"/>
  <c r="DJ90" i="4"/>
  <c r="DX90" i="4" s="1"/>
  <c r="CH92" i="4"/>
  <c r="CV92" i="4" s="1"/>
  <c r="DJ92" i="4"/>
  <c r="DX92" i="4" s="1"/>
  <c r="CI81" i="4"/>
  <c r="CW81" i="4" s="1"/>
  <c r="DK81" i="4"/>
  <c r="DY81" i="4" s="1"/>
  <c r="CI84" i="4"/>
  <c r="CW84" i="4" s="1"/>
  <c r="DK84" i="4"/>
  <c r="DY84" i="4" s="1"/>
  <c r="CI86" i="4"/>
  <c r="CW86" i="4" s="1"/>
  <c r="DK86" i="4"/>
  <c r="DY86" i="4" s="1"/>
  <c r="CI89" i="4"/>
  <c r="CW89" i="4" s="1"/>
  <c r="DK89" i="4"/>
  <c r="DY89" i="4" s="1"/>
  <c r="CI91" i="4"/>
  <c r="CW91" i="4" s="1"/>
  <c r="DK91" i="4"/>
  <c r="DY91" i="4" s="1"/>
  <c r="CI93" i="4"/>
  <c r="CW93" i="4" s="1"/>
  <c r="DK93" i="4"/>
  <c r="DY93" i="4" s="1"/>
  <c r="CI96" i="4"/>
  <c r="CW96" i="4" s="1"/>
  <c r="DK96" i="4"/>
  <c r="DY96" i="4" s="1"/>
  <c r="CK27" i="4"/>
  <c r="CY27" i="4" s="1"/>
  <c r="DM27" i="4"/>
  <c r="EA27" i="4" s="1"/>
  <c r="CK32" i="4"/>
  <c r="CY32" i="4" s="1"/>
  <c r="DM32" i="4"/>
  <c r="EA32" i="4" s="1"/>
  <c r="CK36" i="4"/>
  <c r="CY36" i="4" s="1"/>
  <c r="DM36" i="4"/>
  <c r="EA36" i="4" s="1"/>
  <c r="CK45" i="4"/>
  <c r="CY45" i="4" s="1"/>
  <c r="DM45" i="4"/>
  <c r="EA45" i="4" s="1"/>
  <c r="CK49" i="4"/>
  <c r="CY49" i="4" s="1"/>
  <c r="DM49" i="4"/>
  <c r="EA49" i="4" s="1"/>
  <c r="CK53" i="4"/>
  <c r="CY53" i="4" s="1"/>
  <c r="DM53" i="4"/>
  <c r="EA53" i="4" s="1"/>
  <c r="CK60" i="4"/>
  <c r="CY60" i="4" s="1"/>
  <c r="DM60" i="4"/>
  <c r="EA60" i="4" s="1"/>
  <c r="CK63" i="4"/>
  <c r="CY63" i="4" s="1"/>
  <c r="DM63" i="4"/>
  <c r="EA63" i="4" s="1"/>
  <c r="CK66" i="4"/>
  <c r="CY66" i="4" s="1"/>
  <c r="DM66" i="4"/>
  <c r="EA66" i="4" s="1"/>
  <c r="CK69" i="4"/>
  <c r="CY69" i="4" s="1"/>
  <c r="DM69" i="4"/>
  <c r="EA69" i="4" s="1"/>
  <c r="CK74" i="4"/>
  <c r="CY74" i="4" s="1"/>
  <c r="DM74" i="4"/>
  <c r="EA74" i="4" s="1"/>
  <c r="CK80" i="4"/>
  <c r="CY80" i="4" s="1"/>
  <c r="DM80" i="4"/>
  <c r="EA80" i="4" s="1"/>
  <c r="CK85" i="4"/>
  <c r="CY85" i="4" s="1"/>
  <c r="DM85" i="4"/>
  <c r="EA85" i="4" s="1"/>
  <c r="CK95" i="4"/>
  <c r="CY95" i="4" s="1"/>
  <c r="DM95" i="4"/>
  <c r="EA95" i="4" s="1"/>
  <c r="CK97" i="4"/>
  <c r="CY97" i="4" s="1"/>
  <c r="DM97" i="4"/>
  <c r="EA97" i="4" s="1"/>
  <c r="CI63" i="4"/>
  <c r="CW63" i="4" s="1"/>
  <c r="DK63" i="4"/>
  <c r="DY63" i="4" s="1"/>
  <c r="CI65" i="4"/>
  <c r="CW65" i="4" s="1"/>
  <c r="DK65" i="4"/>
  <c r="DY65" i="4" s="1"/>
  <c r="CI70" i="4"/>
  <c r="CW70" i="4" s="1"/>
  <c r="DK70" i="4"/>
  <c r="DY70" i="4" s="1"/>
  <c r="CI72" i="4"/>
  <c r="CW72" i="4" s="1"/>
  <c r="DK72" i="4"/>
  <c r="DY72" i="4" s="1"/>
  <c r="CJ78" i="4"/>
  <c r="CX78" i="4" s="1"/>
  <c r="DL78" i="4"/>
  <c r="DZ78" i="4" s="1"/>
  <c r="CJ87" i="4"/>
  <c r="CX87" i="4" s="1"/>
  <c r="DL87" i="4"/>
  <c r="DZ87" i="4" s="1"/>
  <c r="CJ89" i="4"/>
  <c r="CX89" i="4" s="1"/>
  <c r="DL89" i="4"/>
  <c r="DZ89" i="4" s="1"/>
  <c r="CJ91" i="4"/>
  <c r="CX91" i="4" s="1"/>
  <c r="DL91" i="4"/>
  <c r="DZ91" i="4" s="1"/>
  <c r="CJ93" i="4"/>
  <c r="CX93" i="4" s="1"/>
  <c r="DL93" i="4"/>
  <c r="DZ93" i="4" s="1"/>
  <c r="CK20" i="4"/>
  <c r="CY20" i="4" s="1"/>
  <c r="DM20" i="4"/>
  <c r="EA20" i="4" s="1"/>
  <c r="CK22" i="4"/>
  <c r="CY22" i="4" s="1"/>
  <c r="DM22" i="4"/>
  <c r="EA22" i="4" s="1"/>
  <c r="CK24" i="4"/>
  <c r="CY24" i="4" s="1"/>
  <c r="DM24" i="4"/>
  <c r="EA24" i="4" s="1"/>
  <c r="CK28" i="4"/>
  <c r="CY28" i="4" s="1"/>
  <c r="DM28" i="4"/>
  <c r="EA28" i="4" s="1"/>
  <c r="CK33" i="4"/>
  <c r="CY33" i="4" s="1"/>
  <c r="DM33" i="4"/>
  <c r="EA33" i="4" s="1"/>
  <c r="CK47" i="4"/>
  <c r="CY47" i="4" s="1"/>
  <c r="DM47" i="4"/>
  <c r="EA47" i="4" s="1"/>
  <c r="CK62" i="4"/>
  <c r="CY62" i="4" s="1"/>
  <c r="DM62" i="4"/>
  <c r="EA62" i="4" s="1"/>
  <c r="CK68" i="4"/>
  <c r="CY68" i="4" s="1"/>
  <c r="DM68" i="4"/>
  <c r="EA68" i="4" s="1"/>
  <c r="CK79" i="4"/>
  <c r="CY79" i="4" s="1"/>
  <c r="DM79" i="4"/>
  <c r="EA79" i="4" s="1"/>
  <c r="CK87" i="4"/>
  <c r="CY87" i="4" s="1"/>
  <c r="DM87" i="4"/>
  <c r="EA87" i="4" s="1"/>
  <c r="CK90" i="4"/>
  <c r="CY90" i="4" s="1"/>
  <c r="DM90" i="4"/>
  <c r="EA90" i="4" s="1"/>
  <c r="CK93" i="4"/>
  <c r="CY93" i="4" s="1"/>
  <c r="DM93" i="4"/>
  <c r="EA93" i="4" s="1"/>
  <c r="CK3" i="4"/>
  <c r="CI3" i="4"/>
  <c r="CJ3" i="4"/>
  <c r="CH3" i="4"/>
  <c r="C95" i="5"/>
  <c r="C95" i="7"/>
  <c r="C79" i="5"/>
  <c r="C79" i="7"/>
  <c r="C83" i="5"/>
  <c r="C83" i="7"/>
  <c r="C25" i="5"/>
  <c r="C25" i="7"/>
  <c r="C21" i="5"/>
  <c r="C21" i="7"/>
  <c r="C17" i="5"/>
  <c r="C17" i="7"/>
  <c r="C11" i="5"/>
  <c r="C11" i="7"/>
  <c r="B97" i="6"/>
  <c r="B97" i="7"/>
  <c r="B96" i="6"/>
  <c r="B96" i="7"/>
  <c r="B95" i="6"/>
  <c r="B95" i="7"/>
  <c r="B94" i="6"/>
  <c r="B94" i="7"/>
  <c r="B93" i="6"/>
  <c r="B93" i="7"/>
  <c r="B92" i="6"/>
  <c r="B92" i="7"/>
  <c r="B91" i="6"/>
  <c r="B91" i="7"/>
  <c r="B90" i="6"/>
  <c r="B90" i="7"/>
  <c r="B89" i="6"/>
  <c r="B89" i="7"/>
  <c r="B88" i="6"/>
  <c r="B88" i="7"/>
  <c r="B87" i="6"/>
  <c r="B87" i="7"/>
  <c r="B86" i="6"/>
  <c r="B86" i="7"/>
  <c r="B85" i="6"/>
  <c r="B85" i="7"/>
  <c r="B84" i="6"/>
  <c r="B84" i="7"/>
  <c r="B83" i="6"/>
  <c r="B83" i="7"/>
  <c r="B82" i="6"/>
  <c r="B82" i="7"/>
  <c r="B81" i="6"/>
  <c r="B81" i="7"/>
  <c r="B80" i="6"/>
  <c r="B80" i="7"/>
  <c r="B79" i="6"/>
  <c r="B79" i="7"/>
  <c r="B78" i="6"/>
  <c r="B78" i="7"/>
  <c r="B77" i="6"/>
  <c r="B77" i="7"/>
  <c r="B76" i="6"/>
  <c r="B76" i="7"/>
  <c r="B75" i="6"/>
  <c r="B75" i="7"/>
  <c r="B74" i="6"/>
  <c r="B74" i="7"/>
  <c r="B73" i="6"/>
  <c r="B73" i="7"/>
  <c r="B72" i="6"/>
  <c r="B72" i="7"/>
  <c r="B71" i="6"/>
  <c r="B71" i="7"/>
  <c r="B70" i="6"/>
  <c r="B70" i="7"/>
  <c r="B69" i="6"/>
  <c r="B69" i="7"/>
  <c r="B68" i="6"/>
  <c r="B68" i="7"/>
  <c r="B67" i="6"/>
  <c r="B67" i="7"/>
  <c r="B66" i="6"/>
  <c r="B66" i="7"/>
  <c r="B65" i="6"/>
  <c r="B65" i="7"/>
  <c r="B64" i="6"/>
  <c r="B64" i="7"/>
  <c r="B63" i="6"/>
  <c r="B63" i="7"/>
  <c r="B62" i="6"/>
  <c r="B62" i="7"/>
  <c r="B61" i="6"/>
  <c r="B61" i="7"/>
  <c r="B60" i="6"/>
  <c r="B60" i="7"/>
  <c r="B59" i="6"/>
  <c r="B59" i="7"/>
  <c r="B58" i="6"/>
  <c r="B58" i="7"/>
  <c r="B57" i="6"/>
  <c r="B57" i="7"/>
  <c r="B56" i="6"/>
  <c r="B56" i="7"/>
  <c r="B55" i="6"/>
  <c r="B55" i="7"/>
  <c r="B54" i="6"/>
  <c r="B54" i="7"/>
  <c r="B53" i="6"/>
  <c r="B53" i="7"/>
  <c r="B52" i="6"/>
  <c r="B52" i="7"/>
  <c r="B51" i="6"/>
  <c r="B51" i="7"/>
  <c r="B50" i="6"/>
  <c r="B50" i="7"/>
  <c r="B49" i="6"/>
  <c r="B49" i="7"/>
  <c r="B48" i="6"/>
  <c r="B48" i="7"/>
  <c r="B47" i="6"/>
  <c r="B47" i="7"/>
  <c r="B46" i="6"/>
  <c r="B46" i="7"/>
  <c r="B45" i="6"/>
  <c r="B45" i="7"/>
  <c r="B44" i="6"/>
  <c r="B44" i="7"/>
  <c r="B43" i="6"/>
  <c r="B43" i="7"/>
  <c r="B42" i="6"/>
  <c r="B42" i="7"/>
  <c r="B41" i="6"/>
  <c r="B41" i="7"/>
  <c r="B40" i="6"/>
  <c r="B40" i="7"/>
  <c r="B39" i="6"/>
  <c r="B39" i="7"/>
  <c r="B38" i="6"/>
  <c r="B38" i="7"/>
  <c r="B37" i="6"/>
  <c r="B37" i="7"/>
  <c r="B36" i="6"/>
  <c r="B36" i="7"/>
  <c r="B35" i="6"/>
  <c r="B35" i="7"/>
  <c r="B34" i="6"/>
  <c r="B34" i="7"/>
  <c r="B33" i="6"/>
  <c r="B33" i="7"/>
  <c r="B32" i="6"/>
  <c r="B32" i="7"/>
  <c r="B31" i="6"/>
  <c r="B31" i="7"/>
  <c r="B30" i="6"/>
  <c r="B30" i="7"/>
  <c r="B29" i="6"/>
  <c r="B29" i="7"/>
  <c r="B28" i="6"/>
  <c r="B28" i="7"/>
  <c r="B27" i="6"/>
  <c r="B27" i="7"/>
  <c r="B26" i="6"/>
  <c r="B26" i="7"/>
  <c r="B25" i="6"/>
  <c r="B25" i="7"/>
  <c r="B24" i="6"/>
  <c r="B24" i="7"/>
  <c r="B23" i="6"/>
  <c r="B23" i="7"/>
  <c r="B22" i="6"/>
  <c r="B22" i="7"/>
  <c r="B21" i="6"/>
  <c r="B21" i="7"/>
  <c r="B20" i="6"/>
  <c r="B20" i="7"/>
  <c r="B19" i="6"/>
  <c r="B19" i="7"/>
  <c r="B18" i="6"/>
  <c r="B18" i="7"/>
  <c r="B17" i="6"/>
  <c r="B17" i="7"/>
  <c r="B16" i="6"/>
  <c r="B16" i="7"/>
  <c r="B15" i="6"/>
  <c r="B15" i="7"/>
  <c r="B14" i="6"/>
  <c r="B14" i="7"/>
  <c r="B13" i="6"/>
  <c r="B13" i="7"/>
  <c r="B12" i="6"/>
  <c r="B12" i="7"/>
  <c r="B11" i="6"/>
  <c r="B11" i="7"/>
  <c r="B10" i="6"/>
  <c r="B10" i="7"/>
  <c r="B9" i="6"/>
  <c r="B9" i="7"/>
  <c r="B8" i="6"/>
  <c r="B8" i="7"/>
  <c r="B7" i="6"/>
  <c r="B7" i="7"/>
  <c r="B6" i="6"/>
  <c r="B6" i="7"/>
  <c r="B5" i="6"/>
  <c r="B5" i="7"/>
  <c r="B4" i="6"/>
  <c r="B4" i="7"/>
  <c r="B3" i="6"/>
  <c r="B3" i="7"/>
  <c r="C91" i="5"/>
  <c r="C91" i="7"/>
  <c r="C87" i="5"/>
  <c r="C87" i="7"/>
  <c r="B2" i="6"/>
  <c r="B2" i="7"/>
  <c r="B80" i="5"/>
  <c r="B48" i="5"/>
  <c r="B16" i="5"/>
  <c r="B88" i="5"/>
  <c r="B56" i="5"/>
  <c r="B24" i="5"/>
  <c r="B72" i="5"/>
  <c r="B40" i="5"/>
  <c r="B8" i="5"/>
  <c r="B96" i="5"/>
  <c r="B64" i="5"/>
  <c r="B32" i="5"/>
  <c r="B94" i="5"/>
  <c r="B86" i="5"/>
  <c r="B78" i="5"/>
  <c r="B70" i="5"/>
  <c r="B62" i="5"/>
  <c r="B54" i="5"/>
  <c r="B46" i="5"/>
  <c r="B38" i="5"/>
  <c r="B30" i="5"/>
  <c r="B22" i="5"/>
  <c r="B14" i="5"/>
  <c r="B6" i="5"/>
  <c r="B92" i="5"/>
  <c r="B84" i="5"/>
  <c r="B76" i="5"/>
  <c r="B68" i="5"/>
  <c r="B60" i="5"/>
  <c r="B52" i="5"/>
  <c r="B44" i="5"/>
  <c r="B36" i="5"/>
  <c r="B28" i="5"/>
  <c r="B20" i="5"/>
  <c r="B12" i="5"/>
  <c r="B4" i="5"/>
  <c r="B90" i="5"/>
  <c r="B82" i="5"/>
  <c r="B74" i="5"/>
  <c r="B66" i="5"/>
  <c r="B58" i="5"/>
  <c r="B50" i="5"/>
  <c r="B42" i="5"/>
  <c r="B34" i="5"/>
  <c r="B26" i="5"/>
  <c r="B18" i="5"/>
  <c r="B10" i="5"/>
  <c r="A3" i="4"/>
  <c r="C2" i="6"/>
  <c r="A97" i="4"/>
  <c r="C96" i="6"/>
  <c r="A95" i="4"/>
  <c r="C94" i="6"/>
  <c r="A93" i="4"/>
  <c r="C92" i="6"/>
  <c r="A91" i="4"/>
  <c r="C90" i="6"/>
  <c r="A89" i="4"/>
  <c r="C88" i="6"/>
  <c r="A85" i="4"/>
  <c r="C84" i="6"/>
  <c r="A83" i="4"/>
  <c r="C82" i="6"/>
  <c r="A81" i="4"/>
  <c r="C80" i="6"/>
  <c r="A79" i="4"/>
  <c r="C78" i="6"/>
  <c r="A78" i="4"/>
  <c r="C77" i="6"/>
  <c r="A77" i="4"/>
  <c r="C76" i="6"/>
  <c r="A76" i="4"/>
  <c r="C75" i="6"/>
  <c r="A75" i="4"/>
  <c r="C74" i="6"/>
  <c r="A74" i="4"/>
  <c r="C73" i="6"/>
  <c r="A73" i="4"/>
  <c r="C72" i="6"/>
  <c r="A72" i="4"/>
  <c r="C71" i="6"/>
  <c r="A71" i="4"/>
  <c r="C70" i="6"/>
  <c r="A70" i="4"/>
  <c r="C69" i="6"/>
  <c r="A69" i="4"/>
  <c r="C68" i="6"/>
  <c r="A68" i="4"/>
  <c r="C67" i="6"/>
  <c r="A67" i="4"/>
  <c r="C66" i="6"/>
  <c r="A66" i="4"/>
  <c r="C65" i="6"/>
  <c r="A65" i="4"/>
  <c r="C64" i="6"/>
  <c r="A64" i="4"/>
  <c r="C63" i="6"/>
  <c r="A63" i="4"/>
  <c r="C62" i="6"/>
  <c r="A62" i="4"/>
  <c r="C61" i="6"/>
  <c r="A61" i="4"/>
  <c r="C60" i="6"/>
  <c r="A60" i="4"/>
  <c r="C59" i="6"/>
  <c r="A59" i="4"/>
  <c r="C58" i="6"/>
  <c r="A58" i="4"/>
  <c r="C57" i="6"/>
  <c r="A57" i="4"/>
  <c r="C56" i="6"/>
  <c r="A56" i="4"/>
  <c r="C55" i="6"/>
  <c r="A55" i="4"/>
  <c r="C54" i="6"/>
  <c r="A54" i="4"/>
  <c r="C53" i="6"/>
  <c r="A53" i="4"/>
  <c r="C52" i="6"/>
  <c r="A52" i="4"/>
  <c r="C51" i="6"/>
  <c r="A51" i="4"/>
  <c r="C50" i="6"/>
  <c r="A50" i="4"/>
  <c r="C49" i="6"/>
  <c r="A49" i="4"/>
  <c r="C48" i="6"/>
  <c r="A48" i="4"/>
  <c r="C47" i="6"/>
  <c r="A47" i="4"/>
  <c r="C46" i="6"/>
  <c r="A46" i="4"/>
  <c r="C45" i="6"/>
  <c r="A45" i="4"/>
  <c r="C44" i="6"/>
  <c r="A44" i="4"/>
  <c r="C43" i="6"/>
  <c r="A43" i="4"/>
  <c r="C42" i="6"/>
  <c r="A42" i="4"/>
  <c r="C41" i="6"/>
  <c r="A41" i="4"/>
  <c r="C40" i="6"/>
  <c r="A40" i="4"/>
  <c r="C39" i="6"/>
  <c r="A39" i="4"/>
  <c r="C38" i="6"/>
  <c r="A38" i="4"/>
  <c r="C37" i="6"/>
  <c r="A37" i="4"/>
  <c r="C36" i="6"/>
  <c r="A36" i="4"/>
  <c r="C35" i="6"/>
  <c r="A35" i="4"/>
  <c r="C34" i="6"/>
  <c r="A34" i="4"/>
  <c r="C33" i="6"/>
  <c r="A33" i="4"/>
  <c r="C32" i="6"/>
  <c r="A32" i="4"/>
  <c r="C31" i="6"/>
  <c r="A31" i="4"/>
  <c r="C30" i="6"/>
  <c r="A30" i="4"/>
  <c r="C29" i="6"/>
  <c r="A29" i="4"/>
  <c r="C28" i="6"/>
  <c r="A28" i="4"/>
  <c r="C27" i="6"/>
  <c r="A23" i="4"/>
  <c r="C22" i="6"/>
  <c r="A21" i="4"/>
  <c r="C20" i="6"/>
  <c r="A19" i="4"/>
  <c r="C18" i="6"/>
  <c r="A17" i="4"/>
  <c r="C16" i="6"/>
  <c r="A15" i="4"/>
  <c r="C14" i="6"/>
  <c r="A13" i="4"/>
  <c r="C12" i="6"/>
  <c r="A10" i="4"/>
  <c r="C9" i="6"/>
  <c r="A8" i="4"/>
  <c r="C7" i="6"/>
  <c r="A6" i="4"/>
  <c r="C5" i="6"/>
  <c r="A4" i="4"/>
  <c r="C3" i="6"/>
  <c r="C77" i="5"/>
  <c r="C73" i="5"/>
  <c r="C69" i="5"/>
  <c r="C65" i="5"/>
  <c r="C61" i="5"/>
  <c r="C57" i="5"/>
  <c r="C55" i="5"/>
  <c r="C49" i="5"/>
  <c r="C45" i="5"/>
  <c r="C39" i="5"/>
  <c r="C33" i="5"/>
  <c r="C29" i="5"/>
  <c r="C7" i="5"/>
  <c r="C3" i="5"/>
  <c r="B97" i="5"/>
  <c r="B95" i="5"/>
  <c r="B93" i="5"/>
  <c r="B91" i="5"/>
  <c r="B89" i="5"/>
  <c r="B87" i="5"/>
  <c r="B85" i="5"/>
  <c r="B83" i="5"/>
  <c r="B81" i="5"/>
  <c r="B79" i="5"/>
  <c r="B77" i="5"/>
  <c r="B75" i="5"/>
  <c r="B73" i="5"/>
  <c r="B71" i="5"/>
  <c r="B69" i="5"/>
  <c r="B67" i="5"/>
  <c r="B65" i="5"/>
  <c r="B63" i="5"/>
  <c r="B61" i="5"/>
  <c r="B59" i="5"/>
  <c r="B57" i="5"/>
  <c r="B55" i="5"/>
  <c r="B53" i="5"/>
  <c r="B51" i="5"/>
  <c r="B49" i="5"/>
  <c r="B47" i="5"/>
  <c r="B45" i="5"/>
  <c r="B43" i="5"/>
  <c r="B41" i="5"/>
  <c r="B39" i="5"/>
  <c r="B37" i="5"/>
  <c r="B35" i="5"/>
  <c r="B33" i="5"/>
  <c r="B31" i="5"/>
  <c r="B29" i="5"/>
  <c r="B27" i="5"/>
  <c r="B25" i="5"/>
  <c r="B23" i="5"/>
  <c r="B21" i="5"/>
  <c r="B19" i="5"/>
  <c r="B17" i="5"/>
  <c r="B15" i="5"/>
  <c r="B13" i="5"/>
  <c r="B11" i="5"/>
  <c r="B9" i="5"/>
  <c r="B7" i="5"/>
  <c r="B5" i="5"/>
  <c r="B3" i="5"/>
  <c r="C2" i="5"/>
  <c r="A98" i="4"/>
  <c r="C97" i="6"/>
  <c r="A96" i="4"/>
  <c r="C95" i="6"/>
  <c r="A94" i="4"/>
  <c r="C93" i="6"/>
  <c r="A92" i="4"/>
  <c r="C91" i="6"/>
  <c r="A90" i="4"/>
  <c r="C89" i="6"/>
  <c r="A88" i="4"/>
  <c r="C87" i="6"/>
  <c r="A87" i="4"/>
  <c r="C86" i="6"/>
  <c r="A86" i="4"/>
  <c r="C85" i="6"/>
  <c r="A84" i="4"/>
  <c r="C83" i="6"/>
  <c r="A82" i="4"/>
  <c r="C81" i="6"/>
  <c r="A80" i="4"/>
  <c r="C79" i="6"/>
  <c r="A27" i="4"/>
  <c r="C26" i="6"/>
  <c r="A26" i="4"/>
  <c r="C25" i="6"/>
  <c r="A25" i="4"/>
  <c r="C24" i="6"/>
  <c r="A24" i="4"/>
  <c r="C23" i="6"/>
  <c r="A22" i="4"/>
  <c r="C21" i="6"/>
  <c r="A20" i="4"/>
  <c r="C19" i="6"/>
  <c r="A18" i="4"/>
  <c r="C17" i="6"/>
  <c r="A16" i="4"/>
  <c r="C15" i="6"/>
  <c r="A14" i="4"/>
  <c r="C13" i="6"/>
  <c r="A12" i="4"/>
  <c r="C11" i="6"/>
  <c r="A11" i="4"/>
  <c r="C10" i="6"/>
  <c r="A9" i="4"/>
  <c r="C8" i="6"/>
  <c r="A7" i="4"/>
  <c r="C6" i="6"/>
  <c r="A5" i="4"/>
  <c r="C4" i="6"/>
  <c r="C97" i="5"/>
  <c r="C93" i="5"/>
  <c r="C89" i="5"/>
  <c r="C85" i="5"/>
  <c r="C81" i="5"/>
  <c r="C75" i="5"/>
  <c r="C71" i="5"/>
  <c r="C67" i="5"/>
  <c r="C63" i="5"/>
  <c r="C59" i="5"/>
  <c r="C53" i="5"/>
  <c r="C51" i="5"/>
  <c r="C47" i="5"/>
  <c r="C43" i="5"/>
  <c r="C41" i="5"/>
  <c r="C37" i="5"/>
  <c r="C35" i="5"/>
  <c r="C31" i="5"/>
  <c r="C27" i="5"/>
  <c r="C23" i="5"/>
  <c r="C19" i="5"/>
  <c r="C15" i="5"/>
  <c r="C13" i="5"/>
  <c r="C9" i="5"/>
  <c r="C5" i="5"/>
  <c r="B2" i="5"/>
  <c r="C96" i="5"/>
  <c r="C94" i="5"/>
  <c r="C92" i="5"/>
  <c r="C90" i="5"/>
  <c r="C88" i="5"/>
  <c r="C86" i="5"/>
  <c r="C84" i="5"/>
  <c r="C82" i="5"/>
  <c r="C80" i="5"/>
  <c r="C78" i="5"/>
  <c r="C76" i="5"/>
  <c r="C74" i="5"/>
  <c r="C72" i="5"/>
  <c r="C70" i="5"/>
  <c r="C68" i="5"/>
  <c r="C66" i="5"/>
  <c r="C64" i="5"/>
  <c r="C62" i="5"/>
  <c r="C60" i="5"/>
  <c r="C58" i="5"/>
  <c r="C56" i="5"/>
  <c r="C54" i="5"/>
  <c r="C52" i="5"/>
  <c r="C50" i="5"/>
  <c r="C48" i="5"/>
  <c r="C46" i="5"/>
  <c r="C44" i="5"/>
  <c r="C42" i="5"/>
  <c r="C40" i="5"/>
  <c r="C38" i="5"/>
  <c r="C36" i="5"/>
  <c r="C34" i="5"/>
  <c r="C32" i="5"/>
  <c r="C30" i="5"/>
  <c r="C28" i="5"/>
  <c r="C26" i="5"/>
  <c r="C24" i="5"/>
  <c r="C22" i="5"/>
  <c r="C20" i="5"/>
  <c r="C18" i="5"/>
  <c r="C16" i="5"/>
  <c r="C14" i="5"/>
  <c r="C12" i="5"/>
  <c r="C10" i="5"/>
  <c r="C8" i="5"/>
  <c r="C6" i="5"/>
  <c r="C4" i="5"/>
  <c r="U4" i="4" l="1"/>
  <c r="R4" i="4"/>
  <c r="W4" i="4"/>
  <c r="S4" i="4"/>
  <c r="X4" i="4"/>
  <c r="T4" i="4"/>
  <c r="Y4" i="4"/>
  <c r="E4" i="4"/>
  <c r="V4" i="4"/>
  <c r="D4" i="4"/>
  <c r="T6" i="4"/>
  <c r="X6" i="4"/>
  <c r="U6" i="4"/>
  <c r="Y6" i="4"/>
  <c r="V6" i="4"/>
  <c r="W6" i="4"/>
  <c r="D6" i="4"/>
  <c r="R6" i="4"/>
  <c r="E6" i="4"/>
  <c r="S6" i="4"/>
  <c r="T10" i="4"/>
  <c r="X10" i="4"/>
  <c r="U10" i="4"/>
  <c r="Y10" i="4"/>
  <c r="V10" i="4"/>
  <c r="E10" i="4"/>
  <c r="W10" i="4"/>
  <c r="D10" i="4"/>
  <c r="R10" i="4"/>
  <c r="S10" i="4"/>
  <c r="T12" i="4"/>
  <c r="X12" i="4"/>
  <c r="U12" i="4"/>
  <c r="Y12" i="4"/>
  <c r="V12" i="4"/>
  <c r="W12" i="4"/>
  <c r="D12" i="4"/>
  <c r="E12" i="4"/>
  <c r="R12" i="4"/>
  <c r="S12" i="4"/>
  <c r="T14" i="4"/>
  <c r="X14" i="4"/>
  <c r="U14" i="4"/>
  <c r="Y14" i="4"/>
  <c r="V14" i="4"/>
  <c r="E14" i="4"/>
  <c r="W14" i="4"/>
  <c r="D14" i="4"/>
  <c r="R14" i="4"/>
  <c r="S14" i="4"/>
  <c r="T16" i="4"/>
  <c r="X16" i="4"/>
  <c r="U16" i="4"/>
  <c r="Y16" i="4"/>
  <c r="V16" i="4"/>
  <c r="W16" i="4"/>
  <c r="D16" i="4"/>
  <c r="R16" i="4"/>
  <c r="E16" i="4"/>
  <c r="S16" i="4"/>
  <c r="T18" i="4"/>
  <c r="X18" i="4"/>
  <c r="U18" i="4"/>
  <c r="Y18" i="4"/>
  <c r="V18" i="4"/>
  <c r="E18" i="4"/>
  <c r="W18" i="4"/>
  <c r="D18" i="4"/>
  <c r="R18" i="4"/>
  <c r="S18" i="4"/>
  <c r="T20" i="4"/>
  <c r="X20" i="4"/>
  <c r="U20" i="4"/>
  <c r="Y20" i="4"/>
  <c r="V20" i="4"/>
  <c r="W20" i="4"/>
  <c r="D20" i="4"/>
  <c r="E20" i="4"/>
  <c r="R20" i="4"/>
  <c r="S20" i="4"/>
  <c r="T22" i="4"/>
  <c r="X22" i="4"/>
  <c r="U22" i="4"/>
  <c r="Y22" i="4"/>
  <c r="V22" i="4"/>
  <c r="W22" i="4"/>
  <c r="D22" i="4"/>
  <c r="R22" i="4"/>
  <c r="E22" i="4"/>
  <c r="S22" i="4"/>
  <c r="T24" i="4"/>
  <c r="X24" i="4"/>
  <c r="U24" i="4"/>
  <c r="Y24" i="4"/>
  <c r="V24" i="4"/>
  <c r="E24" i="4"/>
  <c r="W24" i="4"/>
  <c r="D24" i="4"/>
  <c r="R24" i="4"/>
  <c r="S24" i="4"/>
  <c r="T26" i="4"/>
  <c r="X26" i="4"/>
  <c r="U26" i="4"/>
  <c r="Y26" i="4"/>
  <c r="V26" i="4"/>
  <c r="E26" i="4"/>
  <c r="W26" i="4"/>
  <c r="D26" i="4"/>
  <c r="R26" i="4"/>
  <c r="S26" i="4"/>
  <c r="T28" i="4"/>
  <c r="X28" i="4"/>
  <c r="U28" i="4"/>
  <c r="Y28" i="4"/>
  <c r="V28" i="4"/>
  <c r="W28" i="4"/>
  <c r="D28" i="4"/>
  <c r="R28" i="4"/>
  <c r="E28" i="4"/>
  <c r="S28" i="4"/>
  <c r="T30" i="4"/>
  <c r="X30" i="4"/>
  <c r="U30" i="4"/>
  <c r="V30" i="4"/>
  <c r="Y30" i="4"/>
  <c r="W30" i="4"/>
  <c r="D30" i="4"/>
  <c r="R30" i="4"/>
  <c r="E30" i="4"/>
  <c r="S30" i="4"/>
  <c r="T32" i="4"/>
  <c r="X32" i="4"/>
  <c r="V32" i="4"/>
  <c r="S32" i="4"/>
  <c r="R32" i="4"/>
  <c r="W32" i="4"/>
  <c r="D32" i="4"/>
  <c r="E32" i="4"/>
  <c r="Y32" i="4"/>
  <c r="U32" i="4"/>
  <c r="T34" i="4"/>
  <c r="X34" i="4"/>
  <c r="V34" i="4"/>
  <c r="S34" i="4"/>
  <c r="E34" i="4"/>
  <c r="R34" i="4"/>
  <c r="W34" i="4"/>
  <c r="D34" i="4"/>
  <c r="Y34" i="4"/>
  <c r="U34" i="4"/>
  <c r="T36" i="4"/>
  <c r="X36" i="4"/>
  <c r="V36" i="4"/>
  <c r="Y36" i="4"/>
  <c r="E36" i="4"/>
  <c r="R36" i="4"/>
  <c r="W36" i="4"/>
  <c r="D36" i="4"/>
  <c r="S36" i="4"/>
  <c r="U36" i="4"/>
  <c r="T38" i="4"/>
  <c r="X38" i="4"/>
  <c r="V38" i="4"/>
  <c r="S38" i="4"/>
  <c r="R38" i="4"/>
  <c r="W38" i="4"/>
  <c r="D38" i="4"/>
  <c r="Y38" i="4"/>
  <c r="E38" i="4"/>
  <c r="U38" i="4"/>
  <c r="T40" i="4"/>
  <c r="X40" i="4"/>
  <c r="V40" i="4"/>
  <c r="Y40" i="4"/>
  <c r="E40" i="4"/>
  <c r="R40" i="4"/>
  <c r="W40" i="4"/>
  <c r="D40" i="4"/>
  <c r="S40" i="4"/>
  <c r="U40" i="4"/>
  <c r="U42" i="4"/>
  <c r="Y42" i="4"/>
  <c r="S42" i="4"/>
  <c r="R42" i="4"/>
  <c r="V42" i="4"/>
  <c r="D42" i="4"/>
  <c r="W42" i="4"/>
  <c r="E42" i="4"/>
  <c r="T42" i="4"/>
  <c r="X42" i="4"/>
  <c r="U44" i="4"/>
  <c r="Y44" i="4"/>
  <c r="W44" i="4"/>
  <c r="E44" i="4"/>
  <c r="R44" i="4"/>
  <c r="V44" i="4"/>
  <c r="D44" i="4"/>
  <c r="S44" i="4"/>
  <c r="T44" i="4"/>
  <c r="X44" i="4"/>
  <c r="U46" i="4"/>
  <c r="Y46" i="4"/>
  <c r="W46" i="4"/>
  <c r="R46" i="4"/>
  <c r="V46" i="4"/>
  <c r="D46" i="4"/>
  <c r="S46" i="4"/>
  <c r="E46" i="4"/>
  <c r="T46" i="4"/>
  <c r="X46" i="4"/>
  <c r="U48" i="4"/>
  <c r="Y48" i="4"/>
  <c r="S48" i="4"/>
  <c r="R48" i="4"/>
  <c r="V48" i="4"/>
  <c r="D48" i="4"/>
  <c r="W48" i="4"/>
  <c r="E48" i="4"/>
  <c r="T48" i="4"/>
  <c r="X48" i="4"/>
  <c r="U50" i="4"/>
  <c r="Y50" i="4"/>
  <c r="R50" i="4"/>
  <c r="V50" i="4"/>
  <c r="D50" i="4"/>
  <c r="W50" i="4"/>
  <c r="S50" i="4"/>
  <c r="E50" i="4"/>
  <c r="T50" i="4"/>
  <c r="X50" i="4"/>
  <c r="U52" i="4"/>
  <c r="Y52" i="4"/>
  <c r="R52" i="4"/>
  <c r="V52" i="4"/>
  <c r="D52" i="4"/>
  <c r="S52" i="4"/>
  <c r="E52" i="4"/>
  <c r="W52" i="4"/>
  <c r="T52" i="4"/>
  <c r="X52" i="4"/>
  <c r="U54" i="4"/>
  <c r="Y54" i="4"/>
  <c r="D54" i="4"/>
  <c r="W54" i="4"/>
  <c r="R54" i="4"/>
  <c r="V54" i="4"/>
  <c r="E54" i="4"/>
  <c r="S54" i="4"/>
  <c r="T54" i="4"/>
  <c r="X54" i="4"/>
  <c r="U56" i="4"/>
  <c r="Y56" i="4"/>
  <c r="D56" i="4"/>
  <c r="W56" i="4"/>
  <c r="R56" i="4"/>
  <c r="V56" i="4"/>
  <c r="S56" i="4"/>
  <c r="E56" i="4"/>
  <c r="T56" i="4"/>
  <c r="X56" i="4"/>
  <c r="U58" i="4"/>
  <c r="Y58" i="4"/>
  <c r="W58" i="4"/>
  <c r="R58" i="4"/>
  <c r="V58" i="4"/>
  <c r="D58" i="4"/>
  <c r="S58" i="4"/>
  <c r="T58" i="4"/>
  <c r="X58" i="4"/>
  <c r="E58" i="4"/>
  <c r="U60" i="4"/>
  <c r="Y60" i="4"/>
  <c r="S60" i="4"/>
  <c r="R60" i="4"/>
  <c r="V60" i="4"/>
  <c r="D60" i="4"/>
  <c r="W60" i="4"/>
  <c r="T60" i="4"/>
  <c r="X60" i="4"/>
  <c r="E60" i="4"/>
  <c r="U62" i="4"/>
  <c r="Y62" i="4"/>
  <c r="D62" i="4"/>
  <c r="W62" i="4"/>
  <c r="R62" i="4"/>
  <c r="V62" i="4"/>
  <c r="S62" i="4"/>
  <c r="T62" i="4"/>
  <c r="X62" i="4"/>
  <c r="E62" i="4"/>
  <c r="U64" i="4"/>
  <c r="Y64" i="4"/>
  <c r="D64" i="4"/>
  <c r="W64" i="4"/>
  <c r="R64" i="4"/>
  <c r="V64" i="4"/>
  <c r="S64" i="4"/>
  <c r="T64" i="4"/>
  <c r="X64" i="4"/>
  <c r="E64" i="4"/>
  <c r="U66" i="4"/>
  <c r="Y66" i="4"/>
  <c r="S66" i="4"/>
  <c r="R66" i="4"/>
  <c r="V66" i="4"/>
  <c r="D66" i="4"/>
  <c r="W66" i="4"/>
  <c r="T66" i="4"/>
  <c r="X66" i="4"/>
  <c r="E66" i="4"/>
  <c r="U68" i="4"/>
  <c r="Y68" i="4"/>
  <c r="R68" i="4"/>
  <c r="V68" i="4"/>
  <c r="D68" i="4"/>
  <c r="W68" i="4"/>
  <c r="S68" i="4"/>
  <c r="T68" i="4"/>
  <c r="X68" i="4"/>
  <c r="E68" i="4"/>
  <c r="U70" i="4"/>
  <c r="Y70" i="4"/>
  <c r="W70" i="4"/>
  <c r="R70" i="4"/>
  <c r="V70" i="4"/>
  <c r="D70" i="4"/>
  <c r="S70" i="4"/>
  <c r="T70" i="4"/>
  <c r="X70" i="4"/>
  <c r="E70" i="4"/>
  <c r="U72" i="4"/>
  <c r="Y72" i="4"/>
  <c r="D72" i="4"/>
  <c r="S72" i="4"/>
  <c r="R72" i="4"/>
  <c r="V72" i="4"/>
  <c r="W72" i="4"/>
  <c r="T72" i="4"/>
  <c r="X72" i="4"/>
  <c r="E72" i="4"/>
  <c r="U74" i="4"/>
  <c r="Y74" i="4"/>
  <c r="R74" i="4"/>
  <c r="V74" i="4"/>
  <c r="D74" i="4"/>
  <c r="W74" i="4"/>
  <c r="S74" i="4"/>
  <c r="T74" i="4"/>
  <c r="X74" i="4"/>
  <c r="E74" i="4"/>
  <c r="U76" i="4"/>
  <c r="Y76" i="4"/>
  <c r="D76" i="4"/>
  <c r="R76" i="4"/>
  <c r="V76" i="4"/>
  <c r="S76" i="4"/>
  <c r="W76" i="4"/>
  <c r="T76" i="4"/>
  <c r="X76" i="4"/>
  <c r="E76" i="4"/>
  <c r="U78" i="4"/>
  <c r="Y78" i="4"/>
  <c r="D78" i="4"/>
  <c r="W78" i="4"/>
  <c r="R78" i="4"/>
  <c r="V78" i="4"/>
  <c r="S78" i="4"/>
  <c r="T78" i="4"/>
  <c r="X78" i="4"/>
  <c r="E78" i="4"/>
  <c r="U80" i="4"/>
  <c r="Y80" i="4"/>
  <c r="D80" i="4"/>
  <c r="S80" i="4"/>
  <c r="R80" i="4"/>
  <c r="V80" i="4"/>
  <c r="W80" i="4"/>
  <c r="T80" i="4"/>
  <c r="X80" i="4"/>
  <c r="E80" i="4"/>
  <c r="U82" i="4"/>
  <c r="Y82" i="4"/>
  <c r="D82" i="4"/>
  <c r="R82" i="4"/>
  <c r="AV82" i="4" s="1"/>
  <c r="V82" i="4"/>
  <c r="S82" i="4"/>
  <c r="W82" i="4"/>
  <c r="T82" i="4"/>
  <c r="AX82" i="4" s="1"/>
  <c r="X82" i="4"/>
  <c r="E82" i="4"/>
  <c r="U84" i="4"/>
  <c r="Y84" i="4"/>
  <c r="W84" i="4"/>
  <c r="R84" i="4"/>
  <c r="V84" i="4"/>
  <c r="D84" i="4"/>
  <c r="S84" i="4"/>
  <c r="T84" i="4"/>
  <c r="X84" i="4"/>
  <c r="E84" i="4"/>
  <c r="U86" i="4"/>
  <c r="Y86" i="4"/>
  <c r="S86" i="4"/>
  <c r="R86" i="4"/>
  <c r="AV86" i="4" s="1"/>
  <c r="V86" i="4"/>
  <c r="D86" i="4"/>
  <c r="W86" i="4"/>
  <c r="T86" i="4"/>
  <c r="X86" i="4"/>
  <c r="E86" i="4"/>
  <c r="U88" i="4"/>
  <c r="Y88" i="4"/>
  <c r="D88" i="4"/>
  <c r="R88" i="4"/>
  <c r="V88" i="4"/>
  <c r="W88" i="4"/>
  <c r="S88" i="4"/>
  <c r="T88" i="4"/>
  <c r="X88" i="4"/>
  <c r="E88" i="4"/>
  <c r="U90" i="4"/>
  <c r="Y90" i="4"/>
  <c r="D90" i="4"/>
  <c r="W90" i="4"/>
  <c r="R90" i="4"/>
  <c r="V90" i="4"/>
  <c r="S90" i="4"/>
  <c r="T90" i="4"/>
  <c r="X90" i="4"/>
  <c r="E90" i="4"/>
  <c r="U92" i="4"/>
  <c r="Y92" i="4"/>
  <c r="S92" i="4"/>
  <c r="R92" i="4"/>
  <c r="V92" i="4"/>
  <c r="D92" i="4"/>
  <c r="W92" i="4"/>
  <c r="T92" i="4"/>
  <c r="X92" i="4"/>
  <c r="E92" i="4"/>
  <c r="U94" i="4"/>
  <c r="Y94" i="4"/>
  <c r="D94" i="4"/>
  <c r="S94" i="4"/>
  <c r="R94" i="4"/>
  <c r="V94" i="4"/>
  <c r="W94" i="4"/>
  <c r="T94" i="4"/>
  <c r="X94" i="4"/>
  <c r="E94" i="4"/>
  <c r="U96" i="4"/>
  <c r="Y96" i="4"/>
  <c r="S96" i="4"/>
  <c r="R96" i="4"/>
  <c r="V96" i="4"/>
  <c r="D96" i="4"/>
  <c r="W96" i="4"/>
  <c r="T96" i="4"/>
  <c r="X96" i="4"/>
  <c r="E96" i="4"/>
  <c r="V3" i="4"/>
  <c r="AZ3" i="4" s="1"/>
  <c r="R3" i="4"/>
  <c r="AV3" i="4" s="1"/>
  <c r="D3" i="4"/>
  <c r="AF3" i="4" s="1"/>
  <c r="E3" i="4"/>
  <c r="AG3" i="4" s="1"/>
  <c r="S3" i="4"/>
  <c r="AW3" i="4" s="1"/>
  <c r="W3" i="4"/>
  <c r="X3" i="4"/>
  <c r="BB3" i="4" s="1"/>
  <c r="T3" i="4"/>
  <c r="AX3" i="4" s="1"/>
  <c r="U3" i="4"/>
  <c r="AY3" i="4" s="1"/>
  <c r="Y3" i="4"/>
  <c r="T8" i="4"/>
  <c r="X8" i="4"/>
  <c r="U8" i="4"/>
  <c r="Y8" i="4"/>
  <c r="V8" i="4"/>
  <c r="W8" i="4"/>
  <c r="BA8" i="4" s="1"/>
  <c r="D8" i="4"/>
  <c r="E8" i="4"/>
  <c r="R8" i="4"/>
  <c r="S8" i="4"/>
  <c r="AW8" i="4" s="1"/>
  <c r="T5" i="4"/>
  <c r="X5" i="4"/>
  <c r="U5" i="4"/>
  <c r="Y5" i="4"/>
  <c r="V5" i="4"/>
  <c r="W5" i="4"/>
  <c r="D5" i="4"/>
  <c r="E5" i="4"/>
  <c r="AG5" i="4" s="1"/>
  <c r="R5" i="4"/>
  <c r="S5" i="4"/>
  <c r="T7" i="4"/>
  <c r="X7" i="4"/>
  <c r="U7" i="4"/>
  <c r="Y7" i="4"/>
  <c r="V7" i="4"/>
  <c r="E7" i="4"/>
  <c r="AG7" i="4" s="1"/>
  <c r="W7" i="4"/>
  <c r="D7" i="4"/>
  <c r="R7" i="4"/>
  <c r="S7" i="4"/>
  <c r="AW7" i="4" s="1"/>
  <c r="T9" i="4"/>
  <c r="X9" i="4"/>
  <c r="U9" i="4"/>
  <c r="Y9" i="4"/>
  <c r="V9" i="4"/>
  <c r="W9" i="4"/>
  <c r="D9" i="4"/>
  <c r="R9" i="4"/>
  <c r="E9" i="4"/>
  <c r="S9" i="4"/>
  <c r="T11" i="4"/>
  <c r="X11" i="4"/>
  <c r="U11" i="4"/>
  <c r="Y11" i="4"/>
  <c r="V11" i="4"/>
  <c r="W11" i="4"/>
  <c r="BA11" i="4" s="1"/>
  <c r="D11" i="4"/>
  <c r="R11" i="4"/>
  <c r="E11" i="4"/>
  <c r="AG11" i="4" s="1"/>
  <c r="S11" i="4"/>
  <c r="AW11" i="4" s="1"/>
  <c r="T13" i="4"/>
  <c r="X13" i="4"/>
  <c r="BB13" i="4" s="1"/>
  <c r="U13" i="4"/>
  <c r="AY13" i="4" s="1"/>
  <c r="Y13" i="4"/>
  <c r="BC13" i="4" s="1"/>
  <c r="V13" i="4"/>
  <c r="AZ13" i="4" s="1"/>
  <c r="W13" i="4"/>
  <c r="D13" i="4"/>
  <c r="AF13" i="4" s="1"/>
  <c r="R13" i="4"/>
  <c r="E13" i="4"/>
  <c r="AG13" i="4" s="1"/>
  <c r="S13" i="4"/>
  <c r="T15" i="4"/>
  <c r="X15" i="4"/>
  <c r="BB15" i="4" s="1"/>
  <c r="U15" i="4"/>
  <c r="AY15" i="4" s="1"/>
  <c r="Y15" i="4"/>
  <c r="BC15" i="4" s="1"/>
  <c r="V15" i="4"/>
  <c r="AZ15" i="4" s="1"/>
  <c r="W15" i="4"/>
  <c r="BA15" i="4" s="1"/>
  <c r="D15" i="4"/>
  <c r="AF15" i="4" s="1"/>
  <c r="AR15" i="4" s="1"/>
  <c r="E15" i="4"/>
  <c r="AG15" i="4" s="1"/>
  <c r="R15" i="4"/>
  <c r="AV15" i="4" s="1"/>
  <c r="S15" i="4"/>
  <c r="AW15" i="4" s="1"/>
  <c r="T17" i="4"/>
  <c r="X17" i="4"/>
  <c r="BB17" i="4" s="1"/>
  <c r="U17" i="4"/>
  <c r="AY17" i="4" s="1"/>
  <c r="Y17" i="4"/>
  <c r="BC17" i="4" s="1"/>
  <c r="V17" i="4"/>
  <c r="AZ17" i="4" s="1"/>
  <c r="W17" i="4"/>
  <c r="D17" i="4"/>
  <c r="AF17" i="4" s="1"/>
  <c r="E17" i="4"/>
  <c r="AG17" i="4" s="1"/>
  <c r="AR17" i="4" s="1"/>
  <c r="R17" i="4"/>
  <c r="AV17" i="4" s="1"/>
  <c r="S17" i="4"/>
  <c r="AW17" i="4" s="1"/>
  <c r="T19" i="4"/>
  <c r="X19" i="4"/>
  <c r="BB19" i="4" s="1"/>
  <c r="U19" i="4"/>
  <c r="AY19" i="4" s="1"/>
  <c r="Y19" i="4"/>
  <c r="BC19" i="4" s="1"/>
  <c r="V19" i="4"/>
  <c r="AZ19" i="4" s="1"/>
  <c r="W19" i="4"/>
  <c r="BA19" i="4" s="1"/>
  <c r="D19" i="4"/>
  <c r="AF19" i="4" s="1"/>
  <c r="R19" i="4"/>
  <c r="AV19" i="4" s="1"/>
  <c r="E19" i="4"/>
  <c r="AG19" i="4" s="1"/>
  <c r="S19" i="4"/>
  <c r="AW19" i="4" s="1"/>
  <c r="T21" i="4"/>
  <c r="X21" i="4"/>
  <c r="BB21" i="4" s="1"/>
  <c r="U21" i="4"/>
  <c r="AY21" i="4" s="1"/>
  <c r="Y21" i="4"/>
  <c r="BC21" i="4" s="1"/>
  <c r="V21" i="4"/>
  <c r="AZ21" i="4" s="1"/>
  <c r="E21" i="4"/>
  <c r="AG21" i="4" s="1"/>
  <c r="W21" i="4"/>
  <c r="BA21" i="4" s="1"/>
  <c r="D21" i="4"/>
  <c r="AF21" i="4" s="1"/>
  <c r="R21" i="4"/>
  <c r="S21" i="4"/>
  <c r="T25" i="4"/>
  <c r="AX25" i="4" s="1"/>
  <c r="X25" i="4"/>
  <c r="BB25" i="4" s="1"/>
  <c r="U25" i="4"/>
  <c r="AY25" i="4" s="1"/>
  <c r="Y25" i="4"/>
  <c r="BC25" i="4" s="1"/>
  <c r="V25" i="4"/>
  <c r="AZ25" i="4" s="1"/>
  <c r="W25" i="4"/>
  <c r="BA25" i="4" s="1"/>
  <c r="D25" i="4"/>
  <c r="AF25" i="4" s="1"/>
  <c r="R25" i="4"/>
  <c r="AV25" i="4" s="1"/>
  <c r="E25" i="4"/>
  <c r="AG25" i="4" s="1"/>
  <c r="AR25" i="4" s="1"/>
  <c r="S25" i="4"/>
  <c r="AW25" i="4" s="1"/>
  <c r="T27" i="4"/>
  <c r="X27" i="4"/>
  <c r="BB27" i="4" s="1"/>
  <c r="U27" i="4"/>
  <c r="AY27" i="4" s="1"/>
  <c r="Y27" i="4"/>
  <c r="BC27" i="4" s="1"/>
  <c r="V27" i="4"/>
  <c r="AZ27" i="4" s="1"/>
  <c r="W27" i="4"/>
  <c r="D27" i="4"/>
  <c r="AF27" i="4" s="1"/>
  <c r="AR27" i="4" s="1"/>
  <c r="R27" i="4"/>
  <c r="AV27" i="4" s="1"/>
  <c r="E27" i="4"/>
  <c r="AG27" i="4" s="1"/>
  <c r="S27" i="4"/>
  <c r="AW27" i="4" s="1"/>
  <c r="T29" i="4"/>
  <c r="AX29" i="4" s="1"/>
  <c r="X29" i="4"/>
  <c r="BB29" i="4" s="1"/>
  <c r="U29" i="4"/>
  <c r="AY29" i="4" s="1"/>
  <c r="Y29" i="4"/>
  <c r="BC29" i="4" s="1"/>
  <c r="V29" i="4"/>
  <c r="AZ29" i="4" s="1"/>
  <c r="W29" i="4"/>
  <c r="BA29" i="4" s="1"/>
  <c r="D29" i="4"/>
  <c r="AF29" i="4" s="1"/>
  <c r="R29" i="4"/>
  <c r="AV29" i="4" s="1"/>
  <c r="E29" i="4"/>
  <c r="AG29" i="4" s="1"/>
  <c r="AR29" i="4" s="1"/>
  <c r="S29" i="4"/>
  <c r="AW29" i="4" s="1"/>
  <c r="T31" i="4"/>
  <c r="X31" i="4"/>
  <c r="BB31" i="4" s="1"/>
  <c r="S31" i="4"/>
  <c r="AW31" i="4" s="1"/>
  <c r="Y31" i="4"/>
  <c r="BC31" i="4" s="1"/>
  <c r="E31" i="4"/>
  <c r="AG31" i="4" s="1"/>
  <c r="U31" i="4"/>
  <c r="AY31" i="4" s="1"/>
  <c r="D31" i="4"/>
  <c r="AF31" i="4" s="1"/>
  <c r="AR31" i="4" s="1"/>
  <c r="V31" i="4"/>
  <c r="AZ31" i="4" s="1"/>
  <c r="W31" i="4"/>
  <c r="R31" i="4"/>
  <c r="AV31" i="4" s="1"/>
  <c r="T33" i="4"/>
  <c r="X33" i="4"/>
  <c r="BB33" i="4" s="1"/>
  <c r="S33" i="4"/>
  <c r="Y33" i="4"/>
  <c r="U33" i="4"/>
  <c r="AY33" i="4" s="1"/>
  <c r="D33" i="4"/>
  <c r="V33" i="4"/>
  <c r="E33" i="4"/>
  <c r="R33" i="4"/>
  <c r="W33" i="4"/>
  <c r="BA33" i="4" s="1"/>
  <c r="T35" i="4"/>
  <c r="X35" i="4"/>
  <c r="S35" i="4"/>
  <c r="Y35" i="4"/>
  <c r="BC35" i="4" s="1"/>
  <c r="U35" i="4"/>
  <c r="D35" i="4"/>
  <c r="V35" i="4"/>
  <c r="AZ35" i="4" s="1"/>
  <c r="E35" i="4"/>
  <c r="AG35" i="4" s="1"/>
  <c r="R35" i="4"/>
  <c r="W35" i="4"/>
  <c r="T37" i="4"/>
  <c r="X37" i="4"/>
  <c r="BB37" i="4" s="1"/>
  <c r="S37" i="4"/>
  <c r="Y37" i="4"/>
  <c r="U37" i="4"/>
  <c r="AY37" i="4" s="1"/>
  <c r="D37" i="4"/>
  <c r="V37" i="4"/>
  <c r="E37" i="4"/>
  <c r="R37" i="4"/>
  <c r="W37" i="4"/>
  <c r="BA37" i="4" s="1"/>
  <c r="T39" i="4"/>
  <c r="X39" i="4"/>
  <c r="S39" i="4"/>
  <c r="Y39" i="4"/>
  <c r="BC39" i="4" s="1"/>
  <c r="U39" i="4"/>
  <c r="D39" i="4"/>
  <c r="V39" i="4"/>
  <c r="AZ39" i="4" s="1"/>
  <c r="E39" i="4"/>
  <c r="AG39" i="4" s="1"/>
  <c r="W39" i="4"/>
  <c r="R39" i="4"/>
  <c r="T41" i="4"/>
  <c r="X41" i="4"/>
  <c r="BB41" i="4" s="1"/>
  <c r="S41" i="4"/>
  <c r="Y41" i="4"/>
  <c r="U41" i="4"/>
  <c r="AY41" i="4" s="1"/>
  <c r="D41" i="4"/>
  <c r="V41" i="4"/>
  <c r="E41" i="4"/>
  <c r="R41" i="4"/>
  <c r="W41" i="4"/>
  <c r="BA41" i="4" s="1"/>
  <c r="U43" i="4"/>
  <c r="Y43" i="4"/>
  <c r="S43" i="4"/>
  <c r="R43" i="4"/>
  <c r="V43" i="4"/>
  <c r="D43" i="4"/>
  <c r="W43" i="4"/>
  <c r="BA43" i="4" s="1"/>
  <c r="E43" i="4"/>
  <c r="AG43" i="4" s="1"/>
  <c r="T43" i="4"/>
  <c r="X43" i="4"/>
  <c r="U45" i="4"/>
  <c r="AY45" i="4" s="1"/>
  <c r="Y45" i="4"/>
  <c r="BC45" i="4" s="1"/>
  <c r="R45" i="4"/>
  <c r="V45" i="4"/>
  <c r="D45" i="4"/>
  <c r="S45" i="4"/>
  <c r="W45" i="4"/>
  <c r="E45" i="4"/>
  <c r="T45" i="4"/>
  <c r="X45" i="4"/>
  <c r="BB45" i="4" s="1"/>
  <c r="U47" i="4"/>
  <c r="Y47" i="4"/>
  <c r="E47" i="4"/>
  <c r="AG47" i="4" s="1"/>
  <c r="R47" i="4"/>
  <c r="V47" i="4"/>
  <c r="D47" i="4"/>
  <c r="W47" i="4"/>
  <c r="BA47" i="4" s="1"/>
  <c r="S47" i="4"/>
  <c r="T47" i="4"/>
  <c r="X47" i="4"/>
  <c r="U49" i="4"/>
  <c r="AY49" i="4" s="1"/>
  <c r="Y49" i="4"/>
  <c r="BC49" i="4" s="1"/>
  <c r="W49" i="4"/>
  <c r="BA49" i="4" s="1"/>
  <c r="R49" i="4"/>
  <c r="AV49" i="4" s="1"/>
  <c r="V49" i="4"/>
  <c r="AZ49" i="4" s="1"/>
  <c r="D49" i="4"/>
  <c r="AF49" i="4" s="1"/>
  <c r="S49" i="4"/>
  <c r="AW49" i="4" s="1"/>
  <c r="E49" i="4"/>
  <c r="T49" i="4"/>
  <c r="AX49" i="4" s="1"/>
  <c r="X49" i="4"/>
  <c r="BB49" i="4" s="1"/>
  <c r="U51" i="4"/>
  <c r="AY51" i="4" s="1"/>
  <c r="Y51" i="4"/>
  <c r="W51" i="4"/>
  <c r="BA51" i="4" s="1"/>
  <c r="E51" i="4"/>
  <c r="AG51" i="4" s="1"/>
  <c r="R51" i="4"/>
  <c r="AV51" i="4" s="1"/>
  <c r="V51" i="4"/>
  <c r="AZ51" i="4" s="1"/>
  <c r="D51" i="4"/>
  <c r="AF51" i="4" s="1"/>
  <c r="S51" i="4"/>
  <c r="AW51" i="4" s="1"/>
  <c r="T51" i="4"/>
  <c r="AX51" i="4" s="1"/>
  <c r="X51" i="4"/>
  <c r="BB51" i="4" s="1"/>
  <c r="U53" i="4"/>
  <c r="AY53" i="4" s="1"/>
  <c r="Y53" i="4"/>
  <c r="BC53" i="4" s="1"/>
  <c r="S53" i="4"/>
  <c r="AW53" i="4" s="1"/>
  <c r="R53" i="4"/>
  <c r="AV53" i="4" s="1"/>
  <c r="V53" i="4"/>
  <c r="AZ53" i="4" s="1"/>
  <c r="D53" i="4"/>
  <c r="AF53" i="4" s="1"/>
  <c r="W53" i="4"/>
  <c r="BA53" i="4" s="1"/>
  <c r="E53" i="4"/>
  <c r="T53" i="4"/>
  <c r="AX53" i="4" s="1"/>
  <c r="X53" i="4"/>
  <c r="BB53" i="4" s="1"/>
  <c r="U55" i="4"/>
  <c r="AY55" i="4" s="1"/>
  <c r="Y55" i="4"/>
  <c r="R55" i="4"/>
  <c r="V55" i="4"/>
  <c r="AZ55" i="4" s="1"/>
  <c r="D55" i="4"/>
  <c r="W55" i="4"/>
  <c r="BA55" i="4" s="1"/>
  <c r="E55" i="4"/>
  <c r="AG55" i="4" s="1"/>
  <c r="S55" i="4"/>
  <c r="T55" i="4"/>
  <c r="X55" i="4"/>
  <c r="BB55" i="4" s="1"/>
  <c r="U57" i="4"/>
  <c r="AY57" i="4" s="1"/>
  <c r="Y57" i="4"/>
  <c r="BC57" i="4" s="1"/>
  <c r="D57" i="4"/>
  <c r="R57" i="4"/>
  <c r="AV57" i="4" s="1"/>
  <c r="V57" i="4"/>
  <c r="AZ57" i="4" s="1"/>
  <c r="W57" i="4"/>
  <c r="BA57" i="4" s="1"/>
  <c r="S57" i="4"/>
  <c r="AW57" i="4" s="1"/>
  <c r="E57" i="4"/>
  <c r="T57" i="4"/>
  <c r="AX57" i="4" s="1"/>
  <c r="X57" i="4"/>
  <c r="BB57" i="4" s="1"/>
  <c r="U59" i="4"/>
  <c r="Y59" i="4"/>
  <c r="D59" i="4"/>
  <c r="R59" i="4"/>
  <c r="AV59" i="4" s="1"/>
  <c r="V59" i="4"/>
  <c r="S59" i="4"/>
  <c r="W59" i="4"/>
  <c r="BA59" i="4" s="1"/>
  <c r="E59" i="4"/>
  <c r="T59" i="4"/>
  <c r="X59" i="4"/>
  <c r="U61" i="4"/>
  <c r="Y61" i="4"/>
  <c r="D61" i="4"/>
  <c r="W61" i="4"/>
  <c r="R61" i="4"/>
  <c r="AV61" i="4" s="1"/>
  <c r="V61" i="4"/>
  <c r="AZ61" i="4" s="1"/>
  <c r="S61" i="4"/>
  <c r="T61" i="4"/>
  <c r="E61" i="4"/>
  <c r="X61" i="4"/>
  <c r="U63" i="4"/>
  <c r="Y63" i="4"/>
  <c r="R63" i="4"/>
  <c r="AV63" i="4" s="1"/>
  <c r="V63" i="4"/>
  <c r="AZ63" i="4" s="1"/>
  <c r="D63" i="4"/>
  <c r="W63" i="4"/>
  <c r="S63" i="4"/>
  <c r="E63" i="4"/>
  <c r="T63" i="4"/>
  <c r="X63" i="4"/>
  <c r="U65" i="4"/>
  <c r="Y65" i="4"/>
  <c r="D65" i="4"/>
  <c r="R65" i="4"/>
  <c r="V65" i="4"/>
  <c r="AZ65" i="4" s="1"/>
  <c r="W65" i="4"/>
  <c r="BA65" i="4" s="1"/>
  <c r="S65" i="4"/>
  <c r="E65" i="4"/>
  <c r="T65" i="4"/>
  <c r="AX65" i="4" s="1"/>
  <c r="X65" i="4"/>
  <c r="U67" i="4"/>
  <c r="Y67" i="4"/>
  <c r="D67" i="4"/>
  <c r="W67" i="4"/>
  <c r="BA67" i="4" s="1"/>
  <c r="R67" i="4"/>
  <c r="V67" i="4"/>
  <c r="S67" i="4"/>
  <c r="E67" i="4"/>
  <c r="AG67" i="4" s="1"/>
  <c r="T67" i="4"/>
  <c r="X67" i="4"/>
  <c r="U69" i="4"/>
  <c r="Y69" i="4"/>
  <c r="D69" i="4"/>
  <c r="S69" i="4"/>
  <c r="R69" i="4"/>
  <c r="AV69" i="4" s="1"/>
  <c r="V69" i="4"/>
  <c r="AZ69" i="4" s="1"/>
  <c r="W69" i="4"/>
  <c r="T69" i="4"/>
  <c r="E69" i="4"/>
  <c r="X69" i="4"/>
  <c r="U71" i="4"/>
  <c r="AY71" i="4" s="1"/>
  <c r="Y71" i="4"/>
  <c r="BC71" i="4" s="1"/>
  <c r="D71" i="4"/>
  <c r="AF71" i="4" s="1"/>
  <c r="R71" i="4"/>
  <c r="AV71" i="4" s="1"/>
  <c r="V71" i="4"/>
  <c r="AZ71" i="4" s="1"/>
  <c r="W71" i="4"/>
  <c r="BA71" i="4" s="1"/>
  <c r="S71" i="4"/>
  <c r="AW71" i="4" s="1"/>
  <c r="E71" i="4"/>
  <c r="AG71" i="4" s="1"/>
  <c r="T71" i="4"/>
  <c r="X71" i="4"/>
  <c r="BB71" i="4" s="1"/>
  <c r="U73" i="4"/>
  <c r="AY73" i="4" s="1"/>
  <c r="Y73" i="4"/>
  <c r="BC73" i="4" s="1"/>
  <c r="S73" i="4"/>
  <c r="R73" i="4"/>
  <c r="AV73" i="4" s="1"/>
  <c r="V73" i="4"/>
  <c r="AZ73" i="4" s="1"/>
  <c r="D73" i="4"/>
  <c r="AF73" i="4" s="1"/>
  <c r="W73" i="4"/>
  <c r="BA73" i="4" s="1"/>
  <c r="E73" i="4"/>
  <c r="AG73" i="4" s="1"/>
  <c r="T73" i="4"/>
  <c r="X73" i="4"/>
  <c r="BB73" i="4" s="1"/>
  <c r="U75" i="4"/>
  <c r="Y75" i="4"/>
  <c r="D75" i="4"/>
  <c r="AF75" i="4" s="1"/>
  <c r="W75" i="4"/>
  <c r="BA75" i="4" s="1"/>
  <c r="R75" i="4"/>
  <c r="V75" i="4"/>
  <c r="S75" i="4"/>
  <c r="E75" i="4"/>
  <c r="AG75" i="4" s="1"/>
  <c r="T75" i="4"/>
  <c r="X75" i="4"/>
  <c r="U77" i="4"/>
  <c r="AY77" i="4" s="1"/>
  <c r="Y77" i="4"/>
  <c r="BC77" i="4" s="1"/>
  <c r="D77" i="4"/>
  <c r="S77" i="4"/>
  <c r="R77" i="4"/>
  <c r="V77" i="4"/>
  <c r="W77" i="4"/>
  <c r="BA77" i="4" s="1"/>
  <c r="E77" i="4"/>
  <c r="T77" i="4"/>
  <c r="X77" i="4"/>
  <c r="BB77" i="4" s="1"/>
  <c r="U79" i="4"/>
  <c r="Y79" i="4"/>
  <c r="D79" i="4"/>
  <c r="AF79" i="4" s="1"/>
  <c r="R79" i="4"/>
  <c r="AV79" i="4" s="1"/>
  <c r="V79" i="4"/>
  <c r="S79" i="4"/>
  <c r="W79" i="4"/>
  <c r="BA79" i="4" s="1"/>
  <c r="T79" i="4"/>
  <c r="X79" i="4"/>
  <c r="E79" i="4"/>
  <c r="U81" i="4"/>
  <c r="AY81" i="4" s="1"/>
  <c r="Y81" i="4"/>
  <c r="BC81" i="4" s="1"/>
  <c r="W81" i="4"/>
  <c r="BA81" i="4" s="1"/>
  <c r="R81" i="4"/>
  <c r="V81" i="4"/>
  <c r="D81" i="4"/>
  <c r="AF81" i="4" s="1"/>
  <c r="S81" i="4"/>
  <c r="T81" i="4"/>
  <c r="E81" i="4"/>
  <c r="AG81" i="4" s="1"/>
  <c r="X81" i="4"/>
  <c r="BB81" i="4" s="1"/>
  <c r="U83" i="4"/>
  <c r="AY83" i="4" s="1"/>
  <c r="Y83" i="4"/>
  <c r="S83" i="4"/>
  <c r="AW83" i="4" s="1"/>
  <c r="R83" i="4"/>
  <c r="AV83" i="4" s="1"/>
  <c r="V83" i="4"/>
  <c r="AZ83" i="4" s="1"/>
  <c r="D83" i="4"/>
  <c r="W83" i="4"/>
  <c r="BA83" i="4" s="1"/>
  <c r="T83" i="4"/>
  <c r="AX83" i="4" s="1"/>
  <c r="X83" i="4"/>
  <c r="BB83" i="4" s="1"/>
  <c r="E83" i="4"/>
  <c r="U85" i="4"/>
  <c r="AY85" i="4" s="1"/>
  <c r="Y85" i="4"/>
  <c r="BC85" i="4" s="1"/>
  <c r="D85" i="4"/>
  <c r="R85" i="4"/>
  <c r="AV85" i="4" s="1"/>
  <c r="V85" i="4"/>
  <c r="AZ85" i="4" s="1"/>
  <c r="W85" i="4"/>
  <c r="BA85" i="4" s="1"/>
  <c r="S85" i="4"/>
  <c r="E85" i="4"/>
  <c r="T85" i="4"/>
  <c r="AX85" i="4" s="1"/>
  <c r="X85" i="4"/>
  <c r="BB85" i="4" s="1"/>
  <c r="U87" i="4"/>
  <c r="AY87" i="4" s="1"/>
  <c r="Y87" i="4"/>
  <c r="D87" i="4"/>
  <c r="AF87" i="4" s="1"/>
  <c r="S87" i="4"/>
  <c r="AW87" i="4" s="1"/>
  <c r="R87" i="4"/>
  <c r="AV87" i="4" s="1"/>
  <c r="V87" i="4"/>
  <c r="AZ87" i="4" s="1"/>
  <c r="W87" i="4"/>
  <c r="BA87" i="4" s="1"/>
  <c r="T87" i="4"/>
  <c r="AX87" i="4" s="1"/>
  <c r="X87" i="4"/>
  <c r="BB87" i="4" s="1"/>
  <c r="E87" i="4"/>
  <c r="U89" i="4"/>
  <c r="Y89" i="4"/>
  <c r="S89" i="4"/>
  <c r="R89" i="4"/>
  <c r="V89" i="4"/>
  <c r="D89" i="4"/>
  <c r="W89" i="4"/>
  <c r="E89" i="4"/>
  <c r="T89" i="4"/>
  <c r="X89" i="4"/>
  <c r="U91" i="4"/>
  <c r="Y91" i="4"/>
  <c r="D91" i="4"/>
  <c r="R91" i="4"/>
  <c r="V91" i="4"/>
  <c r="W91" i="4"/>
  <c r="S91" i="4"/>
  <c r="T91" i="4"/>
  <c r="X91" i="4"/>
  <c r="E91" i="4"/>
  <c r="U93" i="4"/>
  <c r="Y93" i="4"/>
  <c r="R93" i="4"/>
  <c r="V93" i="4"/>
  <c r="D93" i="4"/>
  <c r="S93" i="4"/>
  <c r="W93" i="4"/>
  <c r="T93" i="4"/>
  <c r="E93" i="4"/>
  <c r="X93" i="4"/>
  <c r="U95" i="4"/>
  <c r="Y95" i="4"/>
  <c r="R95" i="4"/>
  <c r="V95" i="4"/>
  <c r="D95" i="4"/>
  <c r="W95" i="4"/>
  <c r="S95" i="4"/>
  <c r="T95" i="4"/>
  <c r="X95" i="4"/>
  <c r="E95" i="4"/>
  <c r="U98" i="4"/>
  <c r="Y98" i="4"/>
  <c r="R98" i="4"/>
  <c r="V98" i="4"/>
  <c r="D98" i="4"/>
  <c r="S98" i="4"/>
  <c r="W98" i="4"/>
  <c r="T98" i="4"/>
  <c r="X98" i="4"/>
  <c r="E98" i="4"/>
  <c r="U97" i="4"/>
  <c r="Y97" i="4"/>
  <c r="W97" i="4"/>
  <c r="R97" i="4"/>
  <c r="V97" i="4"/>
  <c r="D97" i="4"/>
  <c r="S97" i="4"/>
  <c r="E97" i="4"/>
  <c r="T97" i="4"/>
  <c r="X97" i="4"/>
  <c r="T23" i="4"/>
  <c r="AX23" i="4" s="1"/>
  <c r="X23" i="4"/>
  <c r="BB23" i="4" s="1"/>
  <c r="U23" i="4"/>
  <c r="AY23" i="4" s="1"/>
  <c r="Y23" i="4"/>
  <c r="BC23" i="4" s="1"/>
  <c r="V23" i="4"/>
  <c r="AZ23" i="4" s="1"/>
  <c r="W23" i="4"/>
  <c r="BA23" i="4" s="1"/>
  <c r="D23" i="4"/>
  <c r="AF23" i="4" s="1"/>
  <c r="R23" i="4"/>
  <c r="AV23" i="4" s="1"/>
  <c r="E23" i="4"/>
  <c r="AG23" i="4" s="1"/>
  <c r="S23" i="4"/>
  <c r="AW23" i="4" s="1"/>
  <c r="EN100" i="4"/>
  <c r="L2" i="8" s="1"/>
  <c r="L3" i="8" s="1"/>
  <c r="EH100" i="4"/>
  <c r="F2" i="8" s="1"/>
  <c r="F3" i="8" s="1"/>
  <c r="EJ100" i="4"/>
  <c r="H2" i="8" s="1"/>
  <c r="H3" i="8" s="1"/>
  <c r="EL100" i="4"/>
  <c r="J2" i="8" s="1"/>
  <c r="J3" i="8" s="1"/>
  <c r="FC100" i="4"/>
  <c r="M6" i="8" s="1"/>
  <c r="M7" i="8" s="1"/>
  <c r="EG100" i="4"/>
  <c r="E2" i="8" s="1"/>
  <c r="E3" i="8" s="1"/>
  <c r="EZ100" i="4"/>
  <c r="J6" i="8" s="1"/>
  <c r="J7" i="8" s="1"/>
  <c r="FK100" i="4"/>
  <c r="G10" i="8" s="1"/>
  <c r="G12" i="8" s="1"/>
  <c r="FK101" i="4"/>
  <c r="G11" i="8" s="1"/>
  <c r="FQ101" i="4"/>
  <c r="M11" i="8" s="1"/>
  <c r="FQ100" i="4"/>
  <c r="M10" i="8" s="1"/>
  <c r="M12" i="8" s="1"/>
  <c r="FP100" i="4"/>
  <c r="L10" i="8" s="1"/>
  <c r="L12" i="8" s="1"/>
  <c r="FP101" i="4"/>
  <c r="L11" i="8" s="1"/>
  <c r="GB100" i="4"/>
  <c r="J15" i="8" s="1"/>
  <c r="J17" i="8" s="1"/>
  <c r="GB101" i="4"/>
  <c r="J16" i="8" s="1"/>
  <c r="FL100" i="4"/>
  <c r="H10" i="8" s="1"/>
  <c r="H12" i="8" s="1"/>
  <c r="FL101" i="4"/>
  <c r="H11" i="8" s="1"/>
  <c r="GD100" i="4"/>
  <c r="L15" i="8" s="1"/>
  <c r="L17" i="8" s="1"/>
  <c r="GD101" i="4"/>
  <c r="L16" i="8" s="1"/>
  <c r="EF100" i="4"/>
  <c r="D2" i="8" s="1"/>
  <c r="D3" i="8" s="1"/>
  <c r="FB100" i="4"/>
  <c r="L6" i="8" s="1"/>
  <c r="L7" i="8" s="1"/>
  <c r="EO100" i="4"/>
  <c r="M2" i="8" s="1"/>
  <c r="M3" i="8" s="1"/>
  <c r="GC100" i="4"/>
  <c r="K15" i="8" s="1"/>
  <c r="K17" i="8" s="1"/>
  <c r="GC101" i="4"/>
  <c r="K16" i="8" s="1"/>
  <c r="FI101" i="4"/>
  <c r="E11" i="8" s="1"/>
  <c r="FI100" i="4"/>
  <c r="E10" i="8" s="1"/>
  <c r="E12" i="8" s="1"/>
  <c r="FH101" i="4"/>
  <c r="D11" i="8" s="1"/>
  <c r="FH100" i="4"/>
  <c r="D10" i="8" s="1"/>
  <c r="D12" i="8" s="1"/>
  <c r="FN100" i="4"/>
  <c r="J10" i="8" s="1"/>
  <c r="J12" i="8" s="1"/>
  <c r="FN101" i="4"/>
  <c r="J11" i="8" s="1"/>
  <c r="EI100" i="4"/>
  <c r="G2" i="8" s="1"/>
  <c r="G3" i="8" s="1"/>
  <c r="FA100" i="4"/>
  <c r="K6" i="8" s="1"/>
  <c r="K7" i="8" s="1"/>
  <c r="FM100" i="4"/>
  <c r="I10" i="8" s="1"/>
  <c r="I12" i="8" s="1"/>
  <c r="FM101" i="4"/>
  <c r="I11" i="8" s="1"/>
  <c r="EM100" i="4"/>
  <c r="K2" i="8" s="1"/>
  <c r="K3" i="8" s="1"/>
  <c r="EK100" i="4"/>
  <c r="I2" i="8" s="1"/>
  <c r="I3" i="8" s="1"/>
  <c r="FO100" i="4"/>
  <c r="K10" i="8" s="1"/>
  <c r="K12" i="8" s="1"/>
  <c r="FO101" i="4"/>
  <c r="K11" i="8" s="1"/>
  <c r="FJ101" i="4"/>
  <c r="F11" i="8" s="1"/>
  <c r="FJ100" i="4"/>
  <c r="F10" i="8" s="1"/>
  <c r="F12" i="8" s="1"/>
  <c r="GE100" i="4"/>
  <c r="M15" i="8" s="1"/>
  <c r="M17" i="8" s="1"/>
  <c r="GE101" i="4"/>
  <c r="M16" i="8" s="1"/>
  <c r="Q89" i="7"/>
  <c r="Q78" i="7"/>
  <c r="Q61" i="7"/>
  <c r="Q32" i="7"/>
  <c r="Q23" i="7"/>
  <c r="Q19" i="7"/>
  <c r="P90" i="7"/>
  <c r="P86" i="7"/>
  <c r="O71" i="7"/>
  <c r="O64" i="7"/>
  <c r="Q96" i="7"/>
  <c r="Q84" i="7"/>
  <c r="Q73" i="7"/>
  <c r="Q65" i="7"/>
  <c r="Q59" i="7"/>
  <c r="Q48" i="7"/>
  <c r="Q35" i="7"/>
  <c r="Q26" i="7"/>
  <c r="O92" i="7"/>
  <c r="O88" i="7"/>
  <c r="O83" i="7"/>
  <c r="N91" i="7"/>
  <c r="N87" i="7"/>
  <c r="N83" i="7"/>
  <c r="N79" i="7"/>
  <c r="P69" i="7"/>
  <c r="P59" i="7"/>
  <c r="P43" i="7"/>
  <c r="P33" i="7"/>
  <c r="P29" i="7"/>
  <c r="P25" i="7"/>
  <c r="P21" i="7"/>
  <c r="P16" i="7"/>
  <c r="P12" i="7"/>
  <c r="O57" i="7"/>
  <c r="O50" i="7"/>
  <c r="O46" i="7"/>
  <c r="O36" i="7"/>
  <c r="O25" i="7"/>
  <c r="O21" i="7"/>
  <c r="O5" i="7"/>
  <c r="N68" i="7"/>
  <c r="N59" i="7"/>
  <c r="N43" i="7"/>
  <c r="N37" i="7"/>
  <c r="N24" i="7"/>
  <c r="N11" i="7"/>
  <c r="Q87" i="7"/>
  <c r="Q64" i="7"/>
  <c r="Q25" i="7"/>
  <c r="P89" i="7"/>
  <c r="O86" i="7"/>
  <c r="Q49" i="7"/>
  <c r="O87" i="7"/>
  <c r="N84" i="7"/>
  <c r="P32" i="7"/>
  <c r="P17" i="7"/>
  <c r="O37" i="7"/>
  <c r="O20" i="7"/>
  <c r="N39" i="7"/>
  <c r="N33" i="7"/>
  <c r="N25" i="7"/>
  <c r="N14" i="7"/>
  <c r="Q15" i="7"/>
  <c r="Q11" i="7"/>
  <c r="Q7" i="7"/>
  <c r="Q3" i="7"/>
  <c r="P95" i="7"/>
  <c r="P84" i="7"/>
  <c r="P80" i="7"/>
  <c r="Q91" i="7"/>
  <c r="Q77" i="7"/>
  <c r="Q70" i="7"/>
  <c r="Q53" i="7"/>
  <c r="Q43" i="7"/>
  <c r="Q38" i="7"/>
  <c r="O97" i="7"/>
  <c r="O75" i="7"/>
  <c r="O60" i="7"/>
  <c r="O73" i="7"/>
  <c r="N94" i="7"/>
  <c r="P74" i="7"/>
  <c r="P67" i="7"/>
  <c r="P57" i="7"/>
  <c r="P50" i="7"/>
  <c r="P46" i="7"/>
  <c r="P36" i="7"/>
  <c r="P19" i="7"/>
  <c r="P5" i="7"/>
  <c r="O53" i="7"/>
  <c r="O44" i="7"/>
  <c r="O39" i="7"/>
  <c r="O30" i="7"/>
  <c r="O19" i="7"/>
  <c r="O15" i="7"/>
  <c r="O10" i="7"/>
  <c r="N73" i="7"/>
  <c r="N69" i="7"/>
  <c r="N62" i="7"/>
  <c r="N55" i="7"/>
  <c r="N48" i="7"/>
  <c r="N38" i="7"/>
  <c r="Q90" i="7"/>
  <c r="Q58" i="7"/>
  <c r="Q22" i="7"/>
  <c r="P76" i="7"/>
  <c r="O63" i="7"/>
  <c r="Q74" i="7"/>
  <c r="Q40" i="7"/>
  <c r="O89" i="7"/>
  <c r="N88" i="7"/>
  <c r="N75" i="7"/>
  <c r="P44" i="7"/>
  <c r="P28" i="7"/>
  <c r="P13" i="7"/>
  <c r="O22" i="7"/>
  <c r="O4" i="7"/>
  <c r="Q18" i="7"/>
  <c r="Q14" i="7"/>
  <c r="Q10" i="7"/>
  <c r="Q6" i="7"/>
  <c r="P96" i="7"/>
  <c r="P83" i="7"/>
  <c r="P79" i="7"/>
  <c r="Q85" i="7"/>
  <c r="Q75" i="7"/>
  <c r="Q57" i="7"/>
  <c r="Q51" i="7"/>
  <c r="Q42" i="7"/>
  <c r="Q36" i="7"/>
  <c r="O93" i="7"/>
  <c r="O68" i="7"/>
  <c r="O59" i="7"/>
  <c r="O72" i="7"/>
  <c r="N95" i="7"/>
  <c r="N78" i="7"/>
  <c r="P73" i="7"/>
  <c r="P66" i="7"/>
  <c r="P58" i="7"/>
  <c r="P54" i="7"/>
  <c r="P47" i="7"/>
  <c r="P42" i="7"/>
  <c r="P35" i="7"/>
  <c r="P6" i="7"/>
  <c r="O52" i="7"/>
  <c r="O40" i="7"/>
  <c r="O31" i="7"/>
  <c r="O27" i="7"/>
  <c r="O16" i="7"/>
  <c r="O12" i="7"/>
  <c r="N74" i="7"/>
  <c r="N70" i="7"/>
  <c r="N63" i="7"/>
  <c r="N58" i="7"/>
  <c r="N54" i="7"/>
  <c r="N47" i="7"/>
  <c r="N42" i="7"/>
  <c r="N19" i="7"/>
  <c r="N5" i="7"/>
  <c r="N35" i="7"/>
  <c r="N30" i="7"/>
  <c r="N22" i="7"/>
  <c r="N17" i="7"/>
  <c r="N10" i="7"/>
  <c r="Q97" i="7"/>
  <c r="P85" i="7"/>
  <c r="O61" i="7"/>
  <c r="Q88" i="7"/>
  <c r="Q69" i="7"/>
  <c r="Q55" i="7"/>
  <c r="Q34" i="7"/>
  <c r="O94" i="7"/>
  <c r="O84" i="7"/>
  <c r="O74" i="7"/>
  <c r="N86" i="7"/>
  <c r="P70" i="7"/>
  <c r="P60" i="7"/>
  <c r="P51" i="7"/>
  <c r="P26" i="7"/>
  <c r="P15" i="7"/>
  <c r="P8" i="7"/>
  <c r="O49" i="7"/>
  <c r="O42" i="7"/>
  <c r="O24" i="7"/>
  <c r="N67" i="7"/>
  <c r="N51" i="7"/>
  <c r="N41" i="7"/>
  <c r="N23" i="7"/>
  <c r="N16" i="7"/>
  <c r="N9" i="7"/>
  <c r="Q92" i="7"/>
  <c r="Q67" i="7"/>
  <c r="Q27" i="7"/>
  <c r="P92" i="7"/>
  <c r="P77" i="7"/>
  <c r="O62" i="7"/>
  <c r="Q79" i="7"/>
  <c r="Q62" i="7"/>
  <c r="Q44" i="7"/>
  <c r="O95" i="7"/>
  <c r="O85" i="7"/>
  <c r="N89" i="7"/>
  <c r="N81" i="7"/>
  <c r="P64" i="7"/>
  <c r="P40" i="7"/>
  <c r="P27" i="7"/>
  <c r="P23" i="7"/>
  <c r="P18" i="7"/>
  <c r="P14" i="7"/>
  <c r="P9" i="7"/>
  <c r="O55" i="7"/>
  <c r="O48" i="7"/>
  <c r="O38" i="7"/>
  <c r="O34" i="7"/>
  <c r="O23" i="7"/>
  <c r="O7" i="7"/>
  <c r="O3" i="7"/>
  <c r="N66" i="7"/>
  <c r="N52" i="7"/>
  <c r="N40" i="7"/>
  <c r="N28" i="7"/>
  <c r="N13" i="7"/>
  <c r="N6" i="7"/>
  <c r="Q81" i="7"/>
  <c r="Q37" i="7"/>
  <c r="Q20" i="7"/>
  <c r="P78" i="7"/>
  <c r="Q66" i="7"/>
  <c r="Q28" i="7"/>
  <c r="N92" i="7"/>
  <c r="P41" i="7"/>
  <c r="P24" i="7"/>
  <c r="O45" i="7"/>
  <c r="O26" i="7"/>
  <c r="N36" i="7"/>
  <c r="Q17" i="7"/>
  <c r="Q13" i="7"/>
  <c r="Q5" i="7"/>
  <c r="P93" i="7"/>
  <c r="P75" i="7"/>
  <c r="Q72" i="7"/>
  <c r="Q50" i="7"/>
  <c r="Q33" i="7"/>
  <c r="O67" i="7"/>
  <c r="N96" i="7"/>
  <c r="P72" i="7"/>
  <c r="P55" i="7"/>
  <c r="P7" i="7"/>
  <c r="Q86" i="7"/>
  <c r="Q46" i="7"/>
  <c r="Q21" i="7"/>
  <c r="P88" i="7"/>
  <c r="O69" i="7"/>
  <c r="Q94" i="7"/>
  <c r="Q68" i="7"/>
  <c r="Q52" i="7"/>
  <c r="Q31" i="7"/>
  <c r="O90" i="7"/>
  <c r="O80" i="7"/>
  <c r="N85" i="7"/>
  <c r="P71" i="7"/>
  <c r="P52" i="7"/>
  <c r="P31" i="7"/>
  <c r="N60" i="7"/>
  <c r="N31" i="7"/>
  <c r="N18" i="7"/>
  <c r="Q9" i="7"/>
  <c r="P97" i="7"/>
  <c r="P82" i="7"/>
  <c r="Q83" i="7"/>
  <c r="Q56" i="7"/>
  <c r="Q41" i="7"/>
  <c r="O81" i="7"/>
  <c r="O77" i="7"/>
  <c r="N77" i="7"/>
  <c r="P62" i="7"/>
  <c r="P48" i="7"/>
  <c r="P38" i="7"/>
  <c r="P34" i="7"/>
  <c r="P3" i="7"/>
  <c r="O51" i="7"/>
  <c r="O41" i="7"/>
  <c r="O32" i="7"/>
  <c r="O28" i="7"/>
  <c r="O17" i="7"/>
  <c r="O13" i="7"/>
  <c r="O8" i="7"/>
  <c r="N71" i="7"/>
  <c r="N64" i="7"/>
  <c r="N57" i="7"/>
  <c r="N46" i="7"/>
  <c r="Q76" i="7"/>
  <c r="Q29" i="7"/>
  <c r="O70" i="7"/>
  <c r="Q95" i="7"/>
  <c r="O96" i="7"/>
  <c r="N82" i="7"/>
  <c r="P63" i="7"/>
  <c r="P20" i="7"/>
  <c r="O56" i="7"/>
  <c r="N29" i="7"/>
  <c r="Q12" i="7"/>
  <c r="Q8" i="7"/>
  <c r="P94" i="7"/>
  <c r="P81" i="7"/>
  <c r="Q80" i="7"/>
  <c r="Q54" i="7"/>
  <c r="Q45" i="7"/>
  <c r="Q30" i="7"/>
  <c r="O78" i="7"/>
  <c r="O76" i="7"/>
  <c r="N97" i="7"/>
  <c r="N76" i="7"/>
  <c r="P68" i="7"/>
  <c r="P61" i="7"/>
  <c r="P49" i="7"/>
  <c r="P45" i="7"/>
  <c r="P37" i="7"/>
  <c r="P11" i="7"/>
  <c r="P4" i="7"/>
  <c r="O43" i="7"/>
  <c r="O33" i="7"/>
  <c r="O29" i="7"/>
  <c r="O18" i="7"/>
  <c r="O14" i="7"/>
  <c r="O9" i="7"/>
  <c r="N72" i="7"/>
  <c r="N65" i="7"/>
  <c r="N61" i="7"/>
  <c r="N56" i="7"/>
  <c r="N49" i="7"/>
  <c r="N45" i="7"/>
  <c r="N34" i="7"/>
  <c r="N7" i="7"/>
  <c r="N3" i="7"/>
  <c r="N32" i="7"/>
  <c r="N26" i="7"/>
  <c r="N20" i="7"/>
  <c r="N15" i="7"/>
  <c r="N8" i="7"/>
  <c r="P87" i="7"/>
  <c r="O65" i="7"/>
  <c r="O58" i="7"/>
  <c r="Q82" i="7"/>
  <c r="Q63" i="7"/>
  <c r="Q47" i="7"/>
  <c r="Q24" i="7"/>
  <c r="O91" i="7"/>
  <c r="O82" i="7"/>
  <c r="N90" i="7"/>
  <c r="N80" i="7"/>
  <c r="P65" i="7"/>
  <c r="P53" i="7"/>
  <c r="P30" i="7"/>
  <c r="P22" i="7"/>
  <c r="P10" i="7"/>
  <c r="O54" i="7"/>
  <c r="O47" i="7"/>
  <c r="O35" i="7"/>
  <c r="O6" i="7"/>
  <c r="N53" i="7"/>
  <c r="N44" i="7"/>
  <c r="N27" i="7"/>
  <c r="N21" i="7"/>
  <c r="N12" i="7"/>
  <c r="N50" i="7"/>
  <c r="N4" i="7"/>
  <c r="P91" i="7"/>
  <c r="Q60" i="7"/>
  <c r="O79" i="7"/>
  <c r="P39" i="7"/>
  <c r="O11" i="7"/>
  <c r="Q16" i="7"/>
  <c r="Q4" i="7"/>
  <c r="Q93" i="7"/>
  <c r="Q71" i="7"/>
  <c r="Q39" i="7"/>
  <c r="O66" i="7"/>
  <c r="N93" i="7"/>
  <c r="P56" i="7"/>
  <c r="CY3" i="4"/>
  <c r="Q2" i="7" s="1"/>
  <c r="CX3" i="4"/>
  <c r="P2" i="7" s="1"/>
  <c r="CV3" i="4"/>
  <c r="N2" i="7" s="1"/>
  <c r="CW3" i="4"/>
  <c r="O2" i="7" s="1"/>
  <c r="AV97" i="4" l="1"/>
  <c r="FT97" i="4"/>
  <c r="BC98" i="4"/>
  <c r="GA98" i="4"/>
  <c r="BC93" i="4"/>
  <c r="EY93" i="4"/>
  <c r="BB89" i="4"/>
  <c r="EX89" i="4"/>
  <c r="AX79" i="4"/>
  <c r="AZ77" i="4"/>
  <c r="BB69" i="4"/>
  <c r="BC69" i="4"/>
  <c r="BB65" i="4"/>
  <c r="BC65" i="4"/>
  <c r="AG63" i="4"/>
  <c r="BB61" i="4"/>
  <c r="BC61" i="4"/>
  <c r="AG59" i="4"/>
  <c r="AW55" i="4"/>
  <c r="BK55" i="4"/>
  <c r="AW47" i="4"/>
  <c r="AV47" i="4"/>
  <c r="AW45" i="4"/>
  <c r="AV43" i="4"/>
  <c r="BJ43" i="4"/>
  <c r="AF41" i="4"/>
  <c r="AF37" i="4"/>
  <c r="AF33" i="4"/>
  <c r="AV13" i="4"/>
  <c r="BJ13" i="4"/>
  <c r="BB11" i="4"/>
  <c r="AV9" i="4"/>
  <c r="BJ9" i="4"/>
  <c r="BC9" i="4"/>
  <c r="BB7" i="4"/>
  <c r="BC5" i="4"/>
  <c r="BB8" i="4"/>
  <c r="AG96" i="4"/>
  <c r="EE96" i="4"/>
  <c r="AF96" i="4"/>
  <c r="ED96" i="4"/>
  <c r="BC96" i="4"/>
  <c r="EY96" i="4"/>
  <c r="AX94" i="4"/>
  <c r="BL94" i="4"/>
  <c r="ET94" i="4"/>
  <c r="AW94" i="4"/>
  <c r="BK94" i="4"/>
  <c r="ES94" i="4"/>
  <c r="AG92" i="4"/>
  <c r="EE92" i="4"/>
  <c r="AF92" i="4"/>
  <c r="ED92" i="4"/>
  <c r="BC92" i="4"/>
  <c r="EY92" i="4"/>
  <c r="AX90" i="4"/>
  <c r="ET90" i="4"/>
  <c r="BA90" i="4"/>
  <c r="EW90" i="4"/>
  <c r="AG88" i="4"/>
  <c r="EE88" i="4"/>
  <c r="BA88" i="4"/>
  <c r="EW88" i="4"/>
  <c r="BC88" i="4"/>
  <c r="EY88" i="4"/>
  <c r="AX86" i="4"/>
  <c r="BL86" i="4"/>
  <c r="AG84" i="4"/>
  <c r="AF84" i="4"/>
  <c r="AR84" i="4" s="1"/>
  <c r="BC84" i="4"/>
  <c r="AG80" i="4"/>
  <c r="AZ80" i="4"/>
  <c r="BC80" i="4"/>
  <c r="AG97" i="4"/>
  <c r="FG97" i="4"/>
  <c r="AW98" i="4"/>
  <c r="FU98" i="4"/>
  <c r="AZ95" i="4"/>
  <c r="EV95" i="4"/>
  <c r="AW93" i="4"/>
  <c r="ES93" i="4"/>
  <c r="AV91" i="4"/>
  <c r="ER91" i="4"/>
  <c r="BC89" i="4"/>
  <c r="EY89" i="4"/>
  <c r="AW97" i="4"/>
  <c r="FU97" i="4"/>
  <c r="BA97" i="4"/>
  <c r="FY97" i="4"/>
  <c r="BB98" i="4"/>
  <c r="FZ98" i="4"/>
  <c r="AF98" i="4"/>
  <c r="AR98" i="4" s="1"/>
  <c r="FF98" i="4"/>
  <c r="AY98" i="4"/>
  <c r="FW98" i="4"/>
  <c r="AW95" i="4"/>
  <c r="ES95" i="4"/>
  <c r="AV95" i="4"/>
  <c r="ER95" i="4"/>
  <c r="AG93" i="4"/>
  <c r="EE93" i="4"/>
  <c r="AF93" i="4"/>
  <c r="ED93" i="4"/>
  <c r="AY93" i="4"/>
  <c r="EU93" i="4"/>
  <c r="AW91" i="4"/>
  <c r="ES91" i="4"/>
  <c r="AF91" i="4"/>
  <c r="ED91" i="4"/>
  <c r="AX89" i="4"/>
  <c r="ET89" i="4"/>
  <c r="AZ89" i="4"/>
  <c r="EV89" i="4"/>
  <c r="AY89" i="4"/>
  <c r="EU89" i="4"/>
  <c r="AR81" i="4"/>
  <c r="AZ81" i="4"/>
  <c r="AX77" i="4"/>
  <c r="BL77" i="4"/>
  <c r="AV77" i="4"/>
  <c r="BJ77" i="4"/>
  <c r="AW75" i="4"/>
  <c r="BK75" i="4"/>
  <c r="AR75" i="4"/>
  <c r="AX73" i="4"/>
  <c r="BL73" i="4"/>
  <c r="AR71" i="4"/>
  <c r="AG69" i="4"/>
  <c r="AY69" i="4"/>
  <c r="AW67" i="4"/>
  <c r="BK67" i="4"/>
  <c r="AF67" i="4"/>
  <c r="AR67" i="4" s="1"/>
  <c r="AY65" i="4"/>
  <c r="AW63" i="4"/>
  <c r="AG61" i="4"/>
  <c r="AR61" i="4" s="1"/>
  <c r="AY61" i="4"/>
  <c r="AF59" i="4"/>
  <c r="AR59" i="4" s="1"/>
  <c r="AV55" i="4"/>
  <c r="BJ55" i="4"/>
  <c r="AR51" i="4"/>
  <c r="AX45" i="4"/>
  <c r="AF45" i="4"/>
  <c r="AW43" i="4"/>
  <c r="BK43" i="4"/>
  <c r="AV41" i="4"/>
  <c r="AX41" i="4"/>
  <c r="AW39" i="4"/>
  <c r="AV37" i="4"/>
  <c r="AX37" i="4"/>
  <c r="AW35" i="4"/>
  <c r="BK35" i="4"/>
  <c r="AV33" i="4"/>
  <c r="AX33" i="4"/>
  <c r="AX19" i="4"/>
  <c r="AX15" i="4"/>
  <c r="AZ11" i="4"/>
  <c r="AX11" i="4"/>
  <c r="AF9" i="4"/>
  <c r="AY9" i="4"/>
  <c r="AV7" i="4"/>
  <c r="AZ7" i="4"/>
  <c r="AX7" i="4"/>
  <c r="AF5" i="4"/>
  <c r="AR5" i="4" s="1"/>
  <c r="AY5" i="4"/>
  <c r="AV8" i="4"/>
  <c r="AZ8" i="4"/>
  <c r="AX8" i="4"/>
  <c r="BB96" i="4"/>
  <c r="EX96" i="4"/>
  <c r="AZ96" i="4"/>
  <c r="EV96" i="4"/>
  <c r="AY96" i="4"/>
  <c r="EU96" i="4"/>
  <c r="BA94" i="4"/>
  <c r="EW94" i="4"/>
  <c r="AF94" i="4"/>
  <c r="ED94" i="4"/>
  <c r="BB92" i="4"/>
  <c r="EX92" i="4"/>
  <c r="AZ92" i="4"/>
  <c r="EV92" i="4"/>
  <c r="AY92" i="4"/>
  <c r="EU92" i="4"/>
  <c r="AW90" i="4"/>
  <c r="ES90" i="4"/>
  <c r="AF90" i="4"/>
  <c r="ED90" i="4"/>
  <c r="BB88" i="4"/>
  <c r="EX88" i="4"/>
  <c r="AZ88" i="4"/>
  <c r="EV88" i="4"/>
  <c r="EV100" i="4" s="1"/>
  <c r="AY88" i="4"/>
  <c r="EU88" i="4"/>
  <c r="BA86" i="4"/>
  <c r="AW86" i="4"/>
  <c r="BB84" i="4"/>
  <c r="AZ84" i="4"/>
  <c r="AY84" i="4"/>
  <c r="BA82" i="4"/>
  <c r="AF82" i="4"/>
  <c r="BB80" i="4"/>
  <c r="AV80" i="4"/>
  <c r="BJ80" i="4"/>
  <c r="AY80" i="4"/>
  <c r="AW78" i="4"/>
  <c r="AF78" i="4"/>
  <c r="BB76" i="4"/>
  <c r="AZ76" i="4"/>
  <c r="AY76" i="4"/>
  <c r="AW74" i="4"/>
  <c r="BB97" i="4"/>
  <c r="FZ97" i="4"/>
  <c r="AF97" i="4"/>
  <c r="AR97" i="4" s="1"/>
  <c r="FF97" i="4"/>
  <c r="BC97" i="4"/>
  <c r="GA97" i="4"/>
  <c r="AX98" i="4"/>
  <c r="FV98" i="4"/>
  <c r="AZ98" i="4"/>
  <c r="FX98" i="4"/>
  <c r="AG95" i="4"/>
  <c r="EE95" i="4"/>
  <c r="BA95" i="4"/>
  <c r="EW95" i="4"/>
  <c r="BC95" i="4"/>
  <c r="EY95" i="4"/>
  <c r="AX93" i="4"/>
  <c r="ET93" i="4"/>
  <c r="AZ93" i="4"/>
  <c r="EV93" i="4"/>
  <c r="AG91" i="4"/>
  <c r="EE91" i="4"/>
  <c r="BA91" i="4"/>
  <c r="EW91" i="4"/>
  <c r="BC91" i="4"/>
  <c r="EY91" i="4"/>
  <c r="AG89" i="4"/>
  <c r="AR89" i="4" s="1"/>
  <c r="EE89" i="4"/>
  <c r="AV89" i="4"/>
  <c r="ER89" i="4"/>
  <c r="AG87" i="4"/>
  <c r="AR87" i="4" s="1"/>
  <c r="BC87" i="4"/>
  <c r="AG85" i="4"/>
  <c r="AG83" i="4"/>
  <c r="AF83" i="4"/>
  <c r="AR83" i="4" s="1"/>
  <c r="BC83" i="4"/>
  <c r="AX81" i="4"/>
  <c r="AV81" i="4"/>
  <c r="AG79" i="4"/>
  <c r="AR79" i="4" s="1"/>
  <c r="AW79" i="4"/>
  <c r="BC79" i="4"/>
  <c r="AG77" i="4"/>
  <c r="AW77" i="4"/>
  <c r="BK77" i="4"/>
  <c r="BB75" i="4"/>
  <c r="AZ75" i="4"/>
  <c r="BC75" i="4"/>
  <c r="AR73" i="4"/>
  <c r="AX69" i="4"/>
  <c r="AW69" i="4"/>
  <c r="BB67" i="4"/>
  <c r="AZ67" i="4"/>
  <c r="BC67" i="4"/>
  <c r="AG65" i="4"/>
  <c r="AV65" i="4"/>
  <c r="BB63" i="4"/>
  <c r="BA63" i="4"/>
  <c r="BC63" i="4"/>
  <c r="AX61" i="4"/>
  <c r="BA61" i="4"/>
  <c r="BB59" i="4"/>
  <c r="AW59" i="4"/>
  <c r="BC59" i="4"/>
  <c r="AG57" i="4"/>
  <c r="BC55" i="4"/>
  <c r="AG53" i="4"/>
  <c r="AR53" i="4" s="1"/>
  <c r="BC51" i="4"/>
  <c r="AG49" i="4"/>
  <c r="AR49" i="4" s="1"/>
  <c r="BB47" i="4"/>
  <c r="AF47" i="4"/>
  <c r="AR47" i="4" s="1"/>
  <c r="BC47" i="4"/>
  <c r="AG45" i="4"/>
  <c r="AR45" i="4" s="1"/>
  <c r="AZ45" i="4"/>
  <c r="BB43" i="4"/>
  <c r="AF43" i="4"/>
  <c r="AR43" i="4" s="1"/>
  <c r="BC43" i="4"/>
  <c r="AG41" i="4"/>
  <c r="AR41" i="4" s="1"/>
  <c r="BC41" i="4"/>
  <c r="AV39" i="4"/>
  <c r="BJ39" i="4"/>
  <c r="AF39" i="4"/>
  <c r="AR39" i="4" s="1"/>
  <c r="BB39" i="4"/>
  <c r="AG37" i="4"/>
  <c r="AR37" i="4" s="1"/>
  <c r="BC37" i="4"/>
  <c r="BA35" i="4"/>
  <c r="AF35" i="4"/>
  <c r="AR35" i="4" s="1"/>
  <c r="BB35" i="4"/>
  <c r="AG33" i="4"/>
  <c r="BC33" i="4"/>
  <c r="BA27" i="4"/>
  <c r="AW21" i="4"/>
  <c r="BK21" i="4"/>
  <c r="AR21" i="4"/>
  <c r="BA17" i="4"/>
  <c r="AW13" i="4"/>
  <c r="BK13" i="4"/>
  <c r="BA13" i="4"/>
  <c r="AV11" i="4"/>
  <c r="BC11" i="4"/>
  <c r="AW9" i="4"/>
  <c r="BK9" i="4"/>
  <c r="BA9" i="4"/>
  <c r="BB9" i="4"/>
  <c r="AF7" i="4"/>
  <c r="AR7" i="4" s="1"/>
  <c r="BC7" i="4"/>
  <c r="AW5" i="4"/>
  <c r="BA5" i="4"/>
  <c r="BB5" i="4"/>
  <c r="AG8" i="4"/>
  <c r="BC8" i="4"/>
  <c r="BC3" i="4"/>
  <c r="BA3" i="4"/>
  <c r="AX96" i="4"/>
  <c r="ET96" i="4"/>
  <c r="AV96" i="4"/>
  <c r="ER96" i="4"/>
  <c r="AG94" i="4"/>
  <c r="AR94" i="4" s="1"/>
  <c r="EE94" i="4"/>
  <c r="AZ94" i="4"/>
  <c r="EV94" i="4"/>
  <c r="BC94" i="4"/>
  <c r="EY94" i="4"/>
  <c r="AX92" i="4"/>
  <c r="ET92" i="4"/>
  <c r="AV92" i="4"/>
  <c r="ER92" i="4"/>
  <c r="AG90" i="4"/>
  <c r="AR90" i="4" s="1"/>
  <c r="EE90" i="4"/>
  <c r="AZ90" i="4"/>
  <c r="EV90" i="4"/>
  <c r="BC90" i="4"/>
  <c r="EY90" i="4"/>
  <c r="AX88" i="4"/>
  <c r="ET88" i="4"/>
  <c r="AV88" i="4"/>
  <c r="ER88" i="4"/>
  <c r="AG86" i="4"/>
  <c r="AR86" i="4" s="1"/>
  <c r="AF86" i="4"/>
  <c r="BC86" i="4"/>
  <c r="AX84" i="4"/>
  <c r="AV84" i="4"/>
  <c r="AG82" i="4"/>
  <c r="AW82" i="4"/>
  <c r="BC82" i="4"/>
  <c r="AX80" i="4"/>
  <c r="BL80" i="4"/>
  <c r="AW80" i="4"/>
  <c r="BK80" i="4"/>
  <c r="AG78" i="4"/>
  <c r="AR78" i="4" s="1"/>
  <c r="AZ78" i="4"/>
  <c r="BC78" i="4"/>
  <c r="AX76" i="4"/>
  <c r="BL76" i="4"/>
  <c r="AV76" i="4"/>
  <c r="AG74" i="4"/>
  <c r="BA74" i="4"/>
  <c r="BC74" i="4"/>
  <c r="AG98" i="4"/>
  <c r="FG98" i="4"/>
  <c r="AX95" i="4"/>
  <c r="ET95" i="4"/>
  <c r="BB93" i="4"/>
  <c r="EX93" i="4"/>
  <c r="AX91" i="4"/>
  <c r="ET91" i="4"/>
  <c r="AF89" i="4"/>
  <c r="ED89" i="4"/>
  <c r="AR23" i="4"/>
  <c r="AX97" i="4"/>
  <c r="FV97" i="4"/>
  <c r="AZ97" i="4"/>
  <c r="FX97" i="4"/>
  <c r="AY97" i="4"/>
  <c r="FW97" i="4"/>
  <c r="BA98" i="4"/>
  <c r="FY98" i="4"/>
  <c r="AV98" i="4"/>
  <c r="FT98" i="4"/>
  <c r="BB95" i="4"/>
  <c r="EX95" i="4"/>
  <c r="AF95" i="4"/>
  <c r="AR95" i="4" s="1"/>
  <c r="ED95" i="4"/>
  <c r="AY95" i="4"/>
  <c r="EU95" i="4"/>
  <c r="BA93" i="4"/>
  <c r="EW93" i="4"/>
  <c r="AV93" i="4"/>
  <c r="ER93" i="4"/>
  <c r="BB91" i="4"/>
  <c r="EX91" i="4"/>
  <c r="AZ91" i="4"/>
  <c r="EV91" i="4"/>
  <c r="AY91" i="4"/>
  <c r="EU91" i="4"/>
  <c r="BA89" i="4"/>
  <c r="EW89" i="4"/>
  <c r="AW89" i="4"/>
  <c r="ES89" i="4"/>
  <c r="AW85" i="4"/>
  <c r="BK85" i="4"/>
  <c r="AF85" i="4"/>
  <c r="AW81" i="4"/>
  <c r="BB79" i="4"/>
  <c r="AZ79" i="4"/>
  <c r="AY79" i="4"/>
  <c r="AF77" i="4"/>
  <c r="AX75" i="4"/>
  <c r="AV75" i="4"/>
  <c r="AY75" i="4"/>
  <c r="AW73" i="4"/>
  <c r="BK73" i="4"/>
  <c r="AX71" i="4"/>
  <c r="BA69" i="4"/>
  <c r="AF69" i="4"/>
  <c r="AX67" i="4"/>
  <c r="BL67" i="4"/>
  <c r="AV67" i="4"/>
  <c r="BJ67" i="4"/>
  <c r="AY67" i="4"/>
  <c r="AW65" i="4"/>
  <c r="AF65" i="4"/>
  <c r="AX63" i="4"/>
  <c r="AF63" i="4"/>
  <c r="AR63" i="4" s="1"/>
  <c r="AY63" i="4"/>
  <c r="AW61" i="4"/>
  <c r="AF61" i="4"/>
  <c r="AX59" i="4"/>
  <c r="AZ59" i="4"/>
  <c r="AY59" i="4"/>
  <c r="AF57" i="4"/>
  <c r="AX55" i="4"/>
  <c r="BL55" i="4"/>
  <c r="AF55" i="4"/>
  <c r="AR55" i="4" s="1"/>
  <c r="AX47" i="4"/>
  <c r="AZ47" i="4"/>
  <c r="AY47" i="4"/>
  <c r="BA45" i="4"/>
  <c r="AV45" i="4"/>
  <c r="AX43" i="4"/>
  <c r="BL43" i="4"/>
  <c r="AZ43" i="4"/>
  <c r="AY43" i="4"/>
  <c r="AZ41" i="4"/>
  <c r="AW41" i="4"/>
  <c r="BA39" i="4"/>
  <c r="AY39" i="4"/>
  <c r="AX39" i="4"/>
  <c r="AZ37" i="4"/>
  <c r="AW37" i="4"/>
  <c r="AV35" i="4"/>
  <c r="BJ35" i="4"/>
  <c r="AY35" i="4"/>
  <c r="AX35" i="4"/>
  <c r="BL35" i="4"/>
  <c r="AZ33" i="4"/>
  <c r="AW33" i="4"/>
  <c r="BA31" i="4"/>
  <c r="AX31" i="4"/>
  <c r="AX27" i="4"/>
  <c r="AV21" i="4"/>
  <c r="BJ21" i="4"/>
  <c r="AX21" i="4"/>
  <c r="BL21" i="4"/>
  <c r="AR19" i="4"/>
  <c r="AX17" i="4"/>
  <c r="AR13" i="4"/>
  <c r="AX13" i="4"/>
  <c r="BL13" i="4"/>
  <c r="AF11" i="4"/>
  <c r="AR11" i="4" s="1"/>
  <c r="AY11" i="4"/>
  <c r="AG9" i="4"/>
  <c r="AR9" i="4" s="1"/>
  <c r="AZ9" i="4"/>
  <c r="AX9" i="4"/>
  <c r="BL9" i="4"/>
  <c r="BA7" i="4"/>
  <c r="AY7" i="4"/>
  <c r="AV5" i="4"/>
  <c r="AZ5" i="4"/>
  <c r="AX5" i="4"/>
  <c r="AF8" i="4"/>
  <c r="AY8" i="4"/>
  <c r="BA96" i="4"/>
  <c r="EW96" i="4"/>
  <c r="AW96" i="4"/>
  <c r="ES96" i="4"/>
  <c r="BB94" i="4"/>
  <c r="EX94" i="4"/>
  <c r="AV94" i="4"/>
  <c r="BJ94" i="4"/>
  <c r="ER94" i="4"/>
  <c r="AY94" i="4"/>
  <c r="EU94" i="4"/>
  <c r="BA92" i="4"/>
  <c r="EW92" i="4"/>
  <c r="AW92" i="4"/>
  <c r="ES92" i="4"/>
  <c r="BB90" i="4"/>
  <c r="EX90" i="4"/>
  <c r="AV90" i="4"/>
  <c r="ER90" i="4"/>
  <c r="AY90" i="4"/>
  <c r="EU90" i="4"/>
  <c r="AW88" i="4"/>
  <c r="ES88" i="4"/>
  <c r="AF88" i="4"/>
  <c r="AR88" i="4" s="1"/>
  <c r="ED88" i="4"/>
  <c r="BB86" i="4"/>
  <c r="AZ86" i="4"/>
  <c r="AY86" i="4"/>
  <c r="BM86" i="4" s="1"/>
  <c r="AW84" i="4"/>
  <c r="BA84" i="4"/>
  <c r="BB82" i="4"/>
  <c r="AZ82" i="4"/>
  <c r="AY82" i="4"/>
  <c r="BA80" i="4"/>
  <c r="AF80" i="4"/>
  <c r="AR80" i="4" s="1"/>
  <c r="BB78" i="4"/>
  <c r="AV78" i="4"/>
  <c r="AY78" i="4"/>
  <c r="BA76" i="4"/>
  <c r="AF76" i="4"/>
  <c r="BB74" i="4"/>
  <c r="AX78" i="4"/>
  <c r="BA78" i="4"/>
  <c r="AG76" i="4"/>
  <c r="AW76" i="4"/>
  <c r="BC76" i="4"/>
  <c r="AX74" i="4"/>
  <c r="AZ74" i="4"/>
  <c r="AG72" i="4"/>
  <c r="AZ72" i="4"/>
  <c r="BC72" i="4"/>
  <c r="AX70" i="4"/>
  <c r="BL70" i="4"/>
  <c r="AV70" i="4"/>
  <c r="BJ70" i="4"/>
  <c r="AG68" i="4"/>
  <c r="BA68" i="4"/>
  <c r="BC68" i="4"/>
  <c r="AX66" i="4"/>
  <c r="AV66" i="4"/>
  <c r="BJ66" i="4" s="1"/>
  <c r="AG64" i="4"/>
  <c r="AZ64" i="4"/>
  <c r="BC64" i="4"/>
  <c r="AX62" i="4"/>
  <c r="BL62" i="4"/>
  <c r="BA62" i="4"/>
  <c r="AG60" i="4"/>
  <c r="AF60" i="4"/>
  <c r="AR60" i="4" s="1"/>
  <c r="BC60" i="4"/>
  <c r="AX58" i="4"/>
  <c r="AV58" i="4"/>
  <c r="BB56" i="4"/>
  <c r="AZ56" i="4"/>
  <c r="BC56" i="4"/>
  <c r="AW54" i="4"/>
  <c r="BA54" i="4"/>
  <c r="BO54" i="4" s="1"/>
  <c r="BB52" i="4"/>
  <c r="AW52" i="4"/>
  <c r="BK52" i="4"/>
  <c r="BC52" i="4"/>
  <c r="AG50" i="4"/>
  <c r="AZ50" i="4"/>
  <c r="BB48" i="4"/>
  <c r="AF48" i="4"/>
  <c r="AR48" i="4" s="1"/>
  <c r="BC48" i="4"/>
  <c r="AG46" i="4"/>
  <c r="AV46" i="4"/>
  <c r="BJ46" i="4"/>
  <c r="BB44" i="4"/>
  <c r="AZ44" i="4"/>
  <c r="BC44" i="4"/>
  <c r="AG42" i="4"/>
  <c r="AV42" i="4"/>
  <c r="AY40" i="4"/>
  <c r="AV40" i="4"/>
  <c r="BJ40" i="4"/>
  <c r="BB40" i="4"/>
  <c r="BC38" i="4"/>
  <c r="AW38" i="4"/>
  <c r="AY36" i="4"/>
  <c r="BM36" i="4" s="1"/>
  <c r="AV36" i="4"/>
  <c r="BJ36" i="4"/>
  <c r="BB36" i="4"/>
  <c r="AF34" i="4"/>
  <c r="AW34" i="4"/>
  <c r="AY32" i="4"/>
  <c r="BA32" i="4"/>
  <c r="BB32" i="4"/>
  <c r="BP32" i="4" s="1"/>
  <c r="AV30" i="4"/>
  <c r="AZ30" i="4"/>
  <c r="AW28" i="4"/>
  <c r="BA28" i="4"/>
  <c r="BO28" i="4"/>
  <c r="BB28" i="4"/>
  <c r="AF26" i="4"/>
  <c r="BC26" i="4"/>
  <c r="AW24" i="4"/>
  <c r="AG24" i="4"/>
  <c r="BB24" i="4"/>
  <c r="AV22" i="4"/>
  <c r="BC22" i="4"/>
  <c r="AW20" i="4"/>
  <c r="BA20" i="4"/>
  <c r="BB20" i="4"/>
  <c r="BP20" i="4"/>
  <c r="AF18" i="4"/>
  <c r="BC18" i="4"/>
  <c r="AW16" i="4"/>
  <c r="BA16" i="4"/>
  <c r="BB16" i="4"/>
  <c r="AF14" i="4"/>
  <c r="BC14" i="4"/>
  <c r="BQ14" i="4" s="1"/>
  <c r="AW12" i="4"/>
  <c r="BK12" i="4"/>
  <c r="BA12" i="4"/>
  <c r="BB12" i="4"/>
  <c r="BP12" i="4" s="1"/>
  <c r="AF10" i="4"/>
  <c r="BC10" i="4"/>
  <c r="AW6" i="4"/>
  <c r="BA6" i="4"/>
  <c r="BB6" i="4"/>
  <c r="AG4" i="4"/>
  <c r="AW4" i="4"/>
  <c r="BK4" i="4"/>
  <c r="AV74" i="4"/>
  <c r="BB72" i="4"/>
  <c r="AV72" i="4"/>
  <c r="AY72" i="4"/>
  <c r="AW70" i="4"/>
  <c r="BK70" i="4"/>
  <c r="BA70" i="4"/>
  <c r="BB68" i="4"/>
  <c r="AF68" i="4"/>
  <c r="AY68" i="4"/>
  <c r="BA66" i="4"/>
  <c r="AW66" i="4"/>
  <c r="BB64" i="4"/>
  <c r="AV64" i="4"/>
  <c r="AY64" i="4"/>
  <c r="AW62" i="4"/>
  <c r="BK62" i="4"/>
  <c r="AF62" i="4"/>
  <c r="BB60" i="4"/>
  <c r="AZ60" i="4"/>
  <c r="BN60" i="4" s="1"/>
  <c r="AY60" i="4"/>
  <c r="AW58" i="4"/>
  <c r="BA58" i="4"/>
  <c r="AX56" i="4"/>
  <c r="BL56" i="4" s="1"/>
  <c r="AV56" i="4"/>
  <c r="AY56" i="4"/>
  <c r="AG54" i="4"/>
  <c r="AF54" i="4"/>
  <c r="AX52" i="4"/>
  <c r="BL52" i="4"/>
  <c r="AF52" i="4"/>
  <c r="AY52" i="4"/>
  <c r="AW50" i="4"/>
  <c r="AV50" i="4"/>
  <c r="AX48" i="4"/>
  <c r="AZ48" i="4"/>
  <c r="BN48" i="4" s="1"/>
  <c r="AY48" i="4"/>
  <c r="AW46" i="4"/>
  <c r="BK46" i="4"/>
  <c r="BA46" i="4"/>
  <c r="BO46" i="4" s="1"/>
  <c r="AX44" i="4"/>
  <c r="BL44" i="4"/>
  <c r="AV44" i="4"/>
  <c r="BJ44" i="4"/>
  <c r="AY44" i="4"/>
  <c r="BA42" i="4"/>
  <c r="AW42" i="4"/>
  <c r="AW40" i="4"/>
  <c r="BK40" i="4"/>
  <c r="AG40" i="4"/>
  <c r="AX40" i="4"/>
  <c r="BL40" i="4"/>
  <c r="AF38" i="4"/>
  <c r="AZ38" i="4"/>
  <c r="AW36" i="4"/>
  <c r="AG36" i="4"/>
  <c r="AX36" i="4"/>
  <c r="BA34" i="4"/>
  <c r="AZ34" i="4"/>
  <c r="BC32" i="4"/>
  <c r="BQ32" i="4" s="1"/>
  <c r="AV32" i="4"/>
  <c r="AX32" i="4"/>
  <c r="AF30" i="4"/>
  <c r="AY30" i="4"/>
  <c r="BM30" i="4" s="1"/>
  <c r="AG28" i="4"/>
  <c r="AZ28" i="4"/>
  <c r="AX28" i="4"/>
  <c r="BA26" i="4"/>
  <c r="BO26" i="4" s="1"/>
  <c r="AY26" i="4"/>
  <c r="AV24" i="4"/>
  <c r="AZ24" i="4"/>
  <c r="AX24" i="4"/>
  <c r="BL24" i="4" s="1"/>
  <c r="AF22" i="4"/>
  <c r="AY22" i="4"/>
  <c r="AV20" i="4"/>
  <c r="AZ20" i="4"/>
  <c r="BN20" i="4"/>
  <c r="AX20" i="4"/>
  <c r="BA18" i="4"/>
  <c r="AY18" i="4"/>
  <c r="BM18" i="4" s="1"/>
  <c r="AG16" i="4"/>
  <c r="AZ16" i="4"/>
  <c r="AX16" i="4"/>
  <c r="BA14" i="4"/>
  <c r="AY14" i="4"/>
  <c r="AV12" i="4"/>
  <c r="BJ12" i="4"/>
  <c r="AZ12" i="4"/>
  <c r="AX12" i="4"/>
  <c r="BL12" i="4"/>
  <c r="BA10" i="4"/>
  <c r="AY10" i="4"/>
  <c r="BM10" i="4" s="1"/>
  <c r="AG6" i="4"/>
  <c r="AZ6" i="4"/>
  <c r="AX6" i="4"/>
  <c r="BC4" i="4"/>
  <c r="BQ4" i="4" s="1"/>
  <c r="BA4" i="4"/>
  <c r="AX72" i="4"/>
  <c r="AW72" i="4"/>
  <c r="AG70" i="4"/>
  <c r="AR70" i="4" s="1"/>
  <c r="AF70" i="4"/>
  <c r="BC70" i="4"/>
  <c r="AX68" i="4"/>
  <c r="AZ68" i="4"/>
  <c r="AG66" i="4"/>
  <c r="AF66" i="4"/>
  <c r="BC66" i="4"/>
  <c r="AX64" i="4"/>
  <c r="BL64" i="4"/>
  <c r="BA64" i="4"/>
  <c r="AG62" i="4"/>
  <c r="AZ62" i="4"/>
  <c r="BN62" i="4" s="1"/>
  <c r="BC62" i="4"/>
  <c r="AX60" i="4"/>
  <c r="BL60" i="4"/>
  <c r="AV60" i="4"/>
  <c r="BJ60" i="4"/>
  <c r="AG58" i="4"/>
  <c r="AR58" i="4" s="1"/>
  <c r="AF58" i="4"/>
  <c r="BC58" i="4"/>
  <c r="AG56" i="4"/>
  <c r="BA56" i="4"/>
  <c r="BB54" i="4"/>
  <c r="AZ54" i="4"/>
  <c r="BN54" i="4" s="1"/>
  <c r="BC54" i="4"/>
  <c r="BA52" i="4"/>
  <c r="AZ52" i="4"/>
  <c r="BB50" i="4"/>
  <c r="BA50" i="4"/>
  <c r="BC50" i="4"/>
  <c r="AG48" i="4"/>
  <c r="AV48" i="4"/>
  <c r="BJ48" i="4" s="1"/>
  <c r="BB46" i="4"/>
  <c r="AF46" i="4"/>
  <c r="BC46" i="4"/>
  <c r="AW44" i="4"/>
  <c r="BK44" i="4"/>
  <c r="AG44" i="4"/>
  <c r="BB42" i="4"/>
  <c r="AF42" i="4"/>
  <c r="BC42" i="4"/>
  <c r="AF40" i="4"/>
  <c r="AR40" i="4" s="1"/>
  <c r="BC40" i="4"/>
  <c r="AY38" i="4"/>
  <c r="BM38" i="4" s="1"/>
  <c r="BA38" i="4"/>
  <c r="BB38" i="4"/>
  <c r="AF36" i="4"/>
  <c r="BC36" i="4"/>
  <c r="BQ36" i="4" s="1"/>
  <c r="AY34" i="4"/>
  <c r="AV34" i="4"/>
  <c r="BB34" i="4"/>
  <c r="AG32" i="4"/>
  <c r="AW32" i="4"/>
  <c r="AW30" i="4"/>
  <c r="BA30" i="4"/>
  <c r="BB30" i="4"/>
  <c r="BP30" i="4" s="1"/>
  <c r="AV28" i="4"/>
  <c r="BC28" i="4"/>
  <c r="BQ28" i="4"/>
  <c r="AW26" i="4"/>
  <c r="BK26" i="4" s="1"/>
  <c r="AG26" i="4"/>
  <c r="AR26" i="4" s="1"/>
  <c r="BB26" i="4"/>
  <c r="AF24" i="4"/>
  <c r="AR24" i="4" s="1"/>
  <c r="BC24" i="4"/>
  <c r="BQ24" i="4" s="1"/>
  <c r="AW22" i="4"/>
  <c r="BA22" i="4"/>
  <c r="BB22" i="4"/>
  <c r="AG20" i="4"/>
  <c r="BC20" i="4"/>
  <c r="AW18" i="4"/>
  <c r="AG18" i="4"/>
  <c r="AR18" i="4" s="1"/>
  <c r="BB18" i="4"/>
  <c r="BP18" i="4" s="1"/>
  <c r="AV16" i="4"/>
  <c r="BC16" i="4"/>
  <c r="AW14" i="4"/>
  <c r="AG14" i="4"/>
  <c r="BB14" i="4"/>
  <c r="AG12" i="4"/>
  <c r="BC12" i="4"/>
  <c r="AW10" i="4"/>
  <c r="AG10" i="4"/>
  <c r="AR10" i="4" s="1"/>
  <c r="BB10" i="4"/>
  <c r="AV6" i="4"/>
  <c r="BC6" i="4"/>
  <c r="BQ6" i="4" s="1"/>
  <c r="AF4" i="4"/>
  <c r="AX4" i="4"/>
  <c r="BL4" i="4"/>
  <c r="AV4" i="4"/>
  <c r="BJ4" i="4"/>
  <c r="AF74" i="4"/>
  <c r="AY74" i="4"/>
  <c r="BA72" i="4"/>
  <c r="BO72" i="4" s="1"/>
  <c r="AF72" i="4"/>
  <c r="AR72" i="4" s="1"/>
  <c r="BB70" i="4"/>
  <c r="AZ70" i="4"/>
  <c r="AY70" i="4"/>
  <c r="BM70" i="4" s="1"/>
  <c r="AW68" i="4"/>
  <c r="AV68" i="4"/>
  <c r="BJ68" i="4" s="1"/>
  <c r="BB66" i="4"/>
  <c r="AZ66" i="4"/>
  <c r="BN66" i="4" s="1"/>
  <c r="AY66" i="4"/>
  <c r="AW64" i="4"/>
  <c r="AF64" i="4"/>
  <c r="AR64" i="4" s="1"/>
  <c r="BB62" i="4"/>
  <c r="BP62" i="4" s="1"/>
  <c r="AV62" i="4"/>
  <c r="BJ62" i="4"/>
  <c r="AY62" i="4"/>
  <c r="BA60" i="4"/>
  <c r="BO60" i="4" s="1"/>
  <c r="AW60" i="4"/>
  <c r="BK60" i="4"/>
  <c r="BB58" i="4"/>
  <c r="AZ58" i="4"/>
  <c r="BN58" i="4" s="1"/>
  <c r="AY58" i="4"/>
  <c r="AW56" i="4"/>
  <c r="AF56" i="4"/>
  <c r="AR56" i="4" s="1"/>
  <c r="AX54" i="4"/>
  <c r="BL54" i="4" s="1"/>
  <c r="AV54" i="4"/>
  <c r="AY54" i="4"/>
  <c r="AG52" i="4"/>
  <c r="AV52" i="4"/>
  <c r="BJ52" i="4"/>
  <c r="AX50" i="4"/>
  <c r="AF50" i="4"/>
  <c r="AY50" i="4"/>
  <c r="BM50" i="4" s="1"/>
  <c r="BA48" i="4"/>
  <c r="AW48" i="4"/>
  <c r="AX46" i="4"/>
  <c r="BL46" i="4"/>
  <c r="AZ46" i="4"/>
  <c r="AY46" i="4"/>
  <c r="AF44" i="4"/>
  <c r="BA44" i="4"/>
  <c r="BO44" i="4" s="1"/>
  <c r="AX42" i="4"/>
  <c r="AZ42" i="4"/>
  <c r="BN42" i="4" s="1"/>
  <c r="AY42" i="4"/>
  <c r="BA40" i="4"/>
  <c r="BO40" i="4" s="1"/>
  <c r="AZ40" i="4"/>
  <c r="AG38" i="4"/>
  <c r="AR38" i="4" s="1"/>
  <c r="AV38" i="4"/>
  <c r="AX38" i="4"/>
  <c r="BA36" i="4"/>
  <c r="AZ36" i="4"/>
  <c r="BC34" i="4"/>
  <c r="AG34" i="4"/>
  <c r="AR34" i="4" s="1"/>
  <c r="AX34" i="4"/>
  <c r="AF32" i="4"/>
  <c r="AZ32" i="4"/>
  <c r="AG30" i="4"/>
  <c r="AR30" i="4" s="1"/>
  <c r="BC30" i="4"/>
  <c r="AX30" i="4"/>
  <c r="AF28" i="4"/>
  <c r="AR28" i="4" s="1"/>
  <c r="AY28" i="4"/>
  <c r="BM28" i="4" s="1"/>
  <c r="AV26" i="4"/>
  <c r="AZ26" i="4"/>
  <c r="AX26" i="4"/>
  <c r="BA24" i="4"/>
  <c r="AY24" i="4"/>
  <c r="AG22" i="4"/>
  <c r="AR22" i="4" s="1"/>
  <c r="AZ22" i="4"/>
  <c r="AX22" i="4"/>
  <c r="BL22" i="4" s="1"/>
  <c r="AF20" i="4"/>
  <c r="AY20" i="4"/>
  <c r="BM20" i="4"/>
  <c r="AV18" i="4"/>
  <c r="BJ18" i="4" s="1"/>
  <c r="AZ18" i="4"/>
  <c r="AX18" i="4"/>
  <c r="AF16" i="4"/>
  <c r="AR16" i="4" s="1"/>
  <c r="AY16" i="4"/>
  <c r="AV14" i="4"/>
  <c r="AZ14" i="4"/>
  <c r="BN14" i="4" s="1"/>
  <c r="AX14" i="4"/>
  <c r="AF12" i="4"/>
  <c r="AR12" i="4" s="1"/>
  <c r="AY12" i="4"/>
  <c r="AV10" i="4"/>
  <c r="BJ10" i="4" s="1"/>
  <c r="AZ10" i="4"/>
  <c r="AX10" i="4"/>
  <c r="BL10" i="4" s="1"/>
  <c r="AF6" i="4"/>
  <c r="AY6" i="4"/>
  <c r="AZ4" i="4"/>
  <c r="BB4" i="4"/>
  <c r="BP4" i="4" s="1"/>
  <c r="AY4" i="4"/>
  <c r="BJ6" i="4"/>
  <c r="BJ8" i="4"/>
  <c r="BJ14" i="4"/>
  <c r="BJ16" i="4"/>
  <c r="BJ20" i="4"/>
  <c r="BJ22" i="4"/>
  <c r="BJ24" i="4"/>
  <c r="BJ26" i="4"/>
  <c r="BJ28" i="4"/>
  <c r="BJ30" i="4"/>
  <c r="BJ32" i="4"/>
  <c r="BJ34" i="4"/>
  <c r="BJ38" i="4"/>
  <c r="BJ42" i="4"/>
  <c r="BJ72" i="4"/>
  <c r="BJ74" i="4"/>
  <c r="BJ76" i="4"/>
  <c r="BJ3" i="4"/>
  <c r="BJ7" i="4"/>
  <c r="BJ15" i="4"/>
  <c r="BJ23" i="4"/>
  <c r="BJ31" i="4"/>
  <c r="BJ50" i="4"/>
  <c r="BJ54" i="4"/>
  <c r="BJ58" i="4"/>
  <c r="BJ69" i="4"/>
  <c r="BJ79" i="4"/>
  <c r="BJ81" i="4"/>
  <c r="BJ83" i="4"/>
  <c r="BJ87" i="4"/>
  <c r="BJ89" i="4"/>
  <c r="BJ11" i="4"/>
  <c r="BJ19" i="4"/>
  <c r="BJ27" i="4"/>
  <c r="BJ64" i="4"/>
  <c r="BJ73" i="4"/>
  <c r="BJ78" i="4"/>
  <c r="BJ82" i="4"/>
  <c r="BJ84" i="4"/>
  <c r="BJ86" i="4"/>
  <c r="BJ88" i="4"/>
  <c r="BJ90" i="4"/>
  <c r="BJ5" i="4"/>
  <c r="BJ37" i="4"/>
  <c r="BJ49" i="4"/>
  <c r="BJ57" i="4"/>
  <c r="BJ65" i="4"/>
  <c r="BJ71" i="4"/>
  <c r="BJ41" i="4"/>
  <c r="BJ51" i="4"/>
  <c r="BJ59" i="4"/>
  <c r="BJ92" i="4"/>
  <c r="BJ96" i="4"/>
  <c r="BJ98" i="4"/>
  <c r="BV98" i="4" s="1"/>
  <c r="BJ17" i="4"/>
  <c r="BJ47" i="4"/>
  <c r="BJ63" i="4"/>
  <c r="BJ75" i="4"/>
  <c r="BJ91" i="4"/>
  <c r="BJ95" i="4"/>
  <c r="BJ33" i="4"/>
  <c r="BJ93" i="4"/>
  <c r="DB97" i="4"/>
  <c r="DP97" i="4" s="1"/>
  <c r="BJ29" i="4"/>
  <c r="BJ53" i="4"/>
  <c r="BM4" i="4"/>
  <c r="BM5" i="4"/>
  <c r="BM6" i="4"/>
  <c r="BM7" i="4"/>
  <c r="BM8" i="4"/>
  <c r="BM9" i="4"/>
  <c r="BM11" i="4"/>
  <c r="BM12" i="4"/>
  <c r="BM13" i="4"/>
  <c r="BM14" i="4"/>
  <c r="BM15" i="4"/>
  <c r="BM16" i="4"/>
  <c r="BM17" i="4"/>
  <c r="BM19" i="4"/>
  <c r="BM21" i="4"/>
  <c r="BM22" i="4"/>
  <c r="BM23" i="4"/>
  <c r="BM24" i="4"/>
  <c r="BM26" i="4"/>
  <c r="BM27" i="4"/>
  <c r="BM31" i="4"/>
  <c r="BM32" i="4"/>
  <c r="BM33" i="4"/>
  <c r="BM34" i="4"/>
  <c r="BM35" i="4"/>
  <c r="BM37" i="4"/>
  <c r="BM39" i="4"/>
  <c r="BM40" i="4"/>
  <c r="BM41" i="4"/>
  <c r="BM42" i="4"/>
  <c r="BM43" i="4"/>
  <c r="BM44" i="4"/>
  <c r="BM46" i="4"/>
  <c r="BM47" i="4"/>
  <c r="BM48" i="4"/>
  <c r="BM49" i="4"/>
  <c r="BM51" i="4"/>
  <c r="BM52" i="4"/>
  <c r="BM53" i="4"/>
  <c r="BM54" i="4"/>
  <c r="BM55" i="4"/>
  <c r="BM56" i="4"/>
  <c r="BM57" i="4"/>
  <c r="BM58" i="4"/>
  <c r="BM59" i="4"/>
  <c r="BM60" i="4"/>
  <c r="BM61" i="4"/>
  <c r="BM62" i="4"/>
  <c r="BM63" i="4"/>
  <c r="BM64" i="4"/>
  <c r="BM65" i="4"/>
  <c r="BM66" i="4"/>
  <c r="BM67" i="4"/>
  <c r="BM68" i="4"/>
  <c r="BM69" i="4"/>
  <c r="BM71" i="4"/>
  <c r="BM72" i="4"/>
  <c r="BM73" i="4"/>
  <c r="BM74" i="4"/>
  <c r="BM75" i="4"/>
  <c r="BM76" i="4"/>
  <c r="BM77" i="4"/>
  <c r="BM78" i="4"/>
  <c r="BM79" i="4"/>
  <c r="BM80" i="4"/>
  <c r="BM81" i="4"/>
  <c r="BM82" i="4"/>
  <c r="BM83" i="4"/>
  <c r="BM84" i="4"/>
  <c r="BM87" i="4"/>
  <c r="BM88" i="4"/>
  <c r="BM90" i="4"/>
  <c r="BM91" i="4"/>
  <c r="BM93" i="4"/>
  <c r="BM94" i="4"/>
  <c r="BM95" i="4"/>
  <c r="BM96" i="4"/>
  <c r="CC98" i="4"/>
  <c r="CQ98" i="4" s="1"/>
  <c r="BM3" i="4"/>
  <c r="BQ5" i="4"/>
  <c r="BQ7" i="4"/>
  <c r="BQ8" i="4"/>
  <c r="BQ9" i="4"/>
  <c r="BQ10" i="4"/>
  <c r="BQ11" i="4"/>
  <c r="BQ12" i="4"/>
  <c r="BQ13" i="4"/>
  <c r="BQ16" i="4"/>
  <c r="BQ17" i="4"/>
  <c r="BQ18" i="4"/>
  <c r="BQ19" i="4"/>
  <c r="BQ20" i="4"/>
  <c r="BQ22" i="4"/>
  <c r="BQ23" i="4"/>
  <c r="BQ26" i="4"/>
  <c r="BQ27" i="4"/>
  <c r="BQ29" i="4"/>
  <c r="BQ30" i="4"/>
  <c r="BQ31" i="4"/>
  <c r="BQ33" i="4"/>
  <c r="BQ34" i="4"/>
  <c r="BQ35" i="4"/>
  <c r="BQ37" i="4"/>
  <c r="BQ39" i="4"/>
  <c r="BQ41" i="4"/>
  <c r="BQ42" i="4"/>
  <c r="BQ43" i="4"/>
  <c r="BQ44" i="4"/>
  <c r="BQ45" i="4"/>
  <c r="BQ46" i="4"/>
  <c r="BQ47" i="4"/>
  <c r="BQ48" i="4"/>
  <c r="BQ49" i="4"/>
  <c r="BQ50" i="4"/>
  <c r="BQ51" i="4"/>
  <c r="BQ53" i="4"/>
  <c r="BQ54" i="4"/>
  <c r="BQ55" i="4"/>
  <c r="BQ56" i="4"/>
  <c r="BQ57" i="4"/>
  <c r="BQ58" i="4"/>
  <c r="BQ59" i="4"/>
  <c r="BQ60" i="4"/>
  <c r="BQ61" i="4"/>
  <c r="BQ62" i="4"/>
  <c r="BQ63" i="4"/>
  <c r="BQ64" i="4"/>
  <c r="BQ65" i="4"/>
  <c r="BQ66" i="4"/>
  <c r="BQ67" i="4"/>
  <c r="BQ68" i="4"/>
  <c r="BQ70" i="4"/>
  <c r="BQ71" i="4"/>
  <c r="BQ72" i="4"/>
  <c r="BQ73" i="4"/>
  <c r="BQ74" i="4"/>
  <c r="BQ76" i="4"/>
  <c r="BQ77" i="4"/>
  <c r="BQ78" i="4"/>
  <c r="BQ79" i="4"/>
  <c r="BQ80" i="4"/>
  <c r="BQ81" i="4"/>
  <c r="BQ82" i="4"/>
  <c r="BQ83" i="4"/>
  <c r="BQ84" i="4"/>
  <c r="BQ85" i="4"/>
  <c r="BQ86" i="4"/>
  <c r="BQ87" i="4"/>
  <c r="BQ88" i="4"/>
  <c r="BQ89" i="4"/>
  <c r="BQ90" i="4"/>
  <c r="BQ91" i="4"/>
  <c r="BQ92" i="4"/>
  <c r="BQ93" i="4"/>
  <c r="BQ94" i="4"/>
  <c r="BQ95" i="4"/>
  <c r="BQ96" i="4"/>
  <c r="DI97" i="4"/>
  <c r="DW97" i="4" s="1"/>
  <c r="BQ98" i="4"/>
  <c r="BQ3" i="4"/>
  <c r="BL5" i="4"/>
  <c r="BL6" i="4"/>
  <c r="BL7" i="4"/>
  <c r="BL8" i="4"/>
  <c r="BL11" i="4"/>
  <c r="BL15" i="4"/>
  <c r="BL16" i="4"/>
  <c r="BL17" i="4"/>
  <c r="BL18" i="4"/>
  <c r="BL19" i="4"/>
  <c r="BL20" i="4"/>
  <c r="BL23" i="4"/>
  <c r="BL25" i="4"/>
  <c r="BL26" i="4"/>
  <c r="BL27" i="4"/>
  <c r="BL28" i="4"/>
  <c r="BL30" i="4"/>
  <c r="BL31" i="4"/>
  <c r="BL32" i="4"/>
  <c r="BL33" i="4"/>
  <c r="BL34" i="4"/>
  <c r="BL36" i="4"/>
  <c r="BL37" i="4"/>
  <c r="BL39" i="4"/>
  <c r="BL41" i="4"/>
  <c r="BL42" i="4"/>
  <c r="BL45" i="4"/>
  <c r="BL69" i="4"/>
  <c r="BL71" i="4"/>
  <c r="BL75" i="4"/>
  <c r="BL78" i="4"/>
  <c r="BL79" i="4"/>
  <c r="BL81" i="4"/>
  <c r="BL82" i="4"/>
  <c r="BL83" i="4"/>
  <c r="BL84" i="4"/>
  <c r="BL85" i="4"/>
  <c r="BL87" i="4"/>
  <c r="BL88" i="4"/>
  <c r="BL89" i="4"/>
  <c r="BL90" i="4"/>
  <c r="BL47" i="4"/>
  <c r="BL49" i="4"/>
  <c r="BL51" i="4"/>
  <c r="BL57" i="4"/>
  <c r="BL59" i="4"/>
  <c r="BL63" i="4"/>
  <c r="BL65" i="4"/>
  <c r="BL3" i="4"/>
  <c r="BL48" i="4"/>
  <c r="BL50" i="4"/>
  <c r="BL58" i="4"/>
  <c r="BL66" i="4"/>
  <c r="BL74" i="4"/>
  <c r="BL91" i="4"/>
  <c r="BL93" i="4"/>
  <c r="BL95" i="4"/>
  <c r="BL96" i="4"/>
  <c r="BL97" i="4"/>
  <c r="DD98" i="4"/>
  <c r="DR98" i="4" s="1"/>
  <c r="BL72" i="4"/>
  <c r="BL68" i="4"/>
  <c r="BN46" i="4"/>
  <c r="BN47" i="4"/>
  <c r="BN49" i="4"/>
  <c r="BN50" i="4"/>
  <c r="BN51" i="4"/>
  <c r="BN52" i="4"/>
  <c r="BN53" i="4"/>
  <c r="BN55" i="4"/>
  <c r="BN56" i="4"/>
  <c r="BN57" i="4"/>
  <c r="BN59" i="4"/>
  <c r="BN61" i="4"/>
  <c r="BN63" i="4"/>
  <c r="BN64" i="4"/>
  <c r="BN65" i="4"/>
  <c r="BN4" i="4"/>
  <c r="BN6" i="4"/>
  <c r="BN8" i="4"/>
  <c r="BN10" i="4"/>
  <c r="BN12" i="4"/>
  <c r="BN16" i="4"/>
  <c r="BN18" i="4"/>
  <c r="BN22" i="4"/>
  <c r="BN24" i="4"/>
  <c r="BN28" i="4"/>
  <c r="BN30" i="4"/>
  <c r="BN32" i="4"/>
  <c r="BN34" i="4"/>
  <c r="BN36" i="4"/>
  <c r="BN38" i="4"/>
  <c r="BN40" i="4"/>
  <c r="BN45" i="4"/>
  <c r="BN67" i="4"/>
  <c r="BN69" i="4"/>
  <c r="BN73" i="4"/>
  <c r="BN75" i="4"/>
  <c r="BN5" i="4"/>
  <c r="BN9" i="4"/>
  <c r="BN13" i="4"/>
  <c r="BN17" i="4"/>
  <c r="BN21" i="4"/>
  <c r="BN25" i="4"/>
  <c r="BN33" i="4"/>
  <c r="BN37" i="4"/>
  <c r="BN41" i="4"/>
  <c r="BN68" i="4"/>
  <c r="BN72" i="4"/>
  <c r="BN76" i="4"/>
  <c r="BN7" i="4"/>
  <c r="BN11" i="4"/>
  <c r="BN15" i="4"/>
  <c r="BN19" i="4"/>
  <c r="BN23" i="4"/>
  <c r="BN27" i="4"/>
  <c r="BN31" i="4"/>
  <c r="BN35" i="4"/>
  <c r="BN39" i="4"/>
  <c r="BN43" i="4"/>
  <c r="BN70" i="4"/>
  <c r="BN74" i="4"/>
  <c r="BN3" i="4"/>
  <c r="BN80" i="4"/>
  <c r="BN84" i="4"/>
  <c r="BN88" i="4"/>
  <c r="BN91" i="4"/>
  <c r="BN95" i="4"/>
  <c r="CD97" i="4"/>
  <c r="CR97" i="4" s="1"/>
  <c r="BN77" i="4"/>
  <c r="BN81" i="4"/>
  <c r="BN85" i="4"/>
  <c r="BN89" i="4"/>
  <c r="BN83" i="4"/>
  <c r="BN79" i="4"/>
  <c r="BN87" i="4"/>
  <c r="BN86" i="4"/>
  <c r="BN96" i="4"/>
  <c r="BN44" i="4"/>
  <c r="BN78" i="4"/>
  <c r="BN94" i="4"/>
  <c r="BN82" i="4"/>
  <c r="BN98" i="4"/>
  <c r="BN90" i="4"/>
  <c r="F6" i="8"/>
  <c r="F7" i="8" s="1"/>
  <c r="BO4" i="4"/>
  <c r="BO5" i="4"/>
  <c r="BO6" i="4"/>
  <c r="BO7" i="4"/>
  <c r="BO8" i="4"/>
  <c r="BO9" i="4"/>
  <c r="BO10" i="4"/>
  <c r="BO11" i="4"/>
  <c r="BO13" i="4"/>
  <c r="BO15" i="4"/>
  <c r="BO16" i="4"/>
  <c r="BO17" i="4"/>
  <c r="BO18" i="4"/>
  <c r="BO19" i="4"/>
  <c r="BO20" i="4"/>
  <c r="BO21" i="4"/>
  <c r="BO22" i="4"/>
  <c r="BO23" i="4"/>
  <c r="BO24" i="4"/>
  <c r="BO25" i="4"/>
  <c r="BO27" i="4"/>
  <c r="BO29" i="4"/>
  <c r="BO30" i="4"/>
  <c r="BO31" i="4"/>
  <c r="BO32" i="4"/>
  <c r="BO33" i="4"/>
  <c r="BO34" i="4"/>
  <c r="BO35" i="4"/>
  <c r="BO36" i="4"/>
  <c r="BO37" i="4"/>
  <c r="BO38" i="4"/>
  <c r="BO39" i="4"/>
  <c r="BO41" i="4"/>
  <c r="BO42" i="4"/>
  <c r="BO47" i="4"/>
  <c r="BO48" i="4"/>
  <c r="BO49" i="4"/>
  <c r="BO50" i="4"/>
  <c r="BO51" i="4"/>
  <c r="BO52" i="4"/>
  <c r="BO53" i="4"/>
  <c r="BO55" i="4"/>
  <c r="BO56" i="4"/>
  <c r="BO57" i="4"/>
  <c r="BO58" i="4"/>
  <c r="BO59" i="4"/>
  <c r="BO62" i="4"/>
  <c r="BO63" i="4"/>
  <c r="BO64" i="4"/>
  <c r="BO65" i="4"/>
  <c r="BO66" i="4"/>
  <c r="BO43" i="4"/>
  <c r="BO45" i="4"/>
  <c r="BO68" i="4"/>
  <c r="BO70" i="4"/>
  <c r="BO74" i="4"/>
  <c r="BO76" i="4"/>
  <c r="BO77" i="4"/>
  <c r="BO78" i="4"/>
  <c r="BO79" i="4"/>
  <c r="BO80" i="4"/>
  <c r="BO81" i="4"/>
  <c r="BO82" i="4"/>
  <c r="BO83" i="4"/>
  <c r="BO84" i="4"/>
  <c r="BO85" i="4"/>
  <c r="BO86" i="4"/>
  <c r="BO87" i="4"/>
  <c r="BO88" i="4"/>
  <c r="BO89" i="4"/>
  <c r="BO90" i="4"/>
  <c r="BO91" i="4"/>
  <c r="BO93" i="4"/>
  <c r="BO94" i="4"/>
  <c r="BO95" i="4"/>
  <c r="BO96" i="4"/>
  <c r="DG98" i="4"/>
  <c r="DU98" i="4" s="1"/>
  <c r="BO71" i="4"/>
  <c r="BO67" i="4"/>
  <c r="BO75" i="4"/>
  <c r="BO3" i="4"/>
  <c r="BO73" i="4"/>
  <c r="BP5" i="4"/>
  <c r="BP6" i="4"/>
  <c r="BP7" i="4"/>
  <c r="BP8" i="4"/>
  <c r="BP9" i="4"/>
  <c r="BP10" i="4"/>
  <c r="BP11" i="4"/>
  <c r="BP13" i="4"/>
  <c r="BP14" i="4"/>
  <c r="BP15" i="4"/>
  <c r="BP16" i="4"/>
  <c r="BP17" i="4"/>
  <c r="BP19" i="4"/>
  <c r="BP21" i="4"/>
  <c r="BP23" i="4"/>
  <c r="BP24" i="4"/>
  <c r="BP25" i="4"/>
  <c r="BP26" i="4"/>
  <c r="BP27" i="4"/>
  <c r="BP28" i="4"/>
  <c r="BP29" i="4"/>
  <c r="BP31" i="4"/>
  <c r="BP33" i="4"/>
  <c r="BP34" i="4"/>
  <c r="BP35" i="4"/>
  <c r="BP36" i="4"/>
  <c r="BP37" i="4"/>
  <c r="BP38" i="4"/>
  <c r="BP39" i="4"/>
  <c r="BP40" i="4"/>
  <c r="BP41" i="4"/>
  <c r="BP42" i="4"/>
  <c r="BP43" i="4"/>
  <c r="BP77" i="4"/>
  <c r="BP78" i="4"/>
  <c r="BP80" i="4"/>
  <c r="BP81" i="4"/>
  <c r="BP82" i="4"/>
  <c r="BP83" i="4"/>
  <c r="BP84" i="4"/>
  <c r="BP86" i="4"/>
  <c r="BP87" i="4"/>
  <c r="BP88" i="4"/>
  <c r="BP89" i="4"/>
  <c r="BP46" i="4"/>
  <c r="BP47" i="4"/>
  <c r="BP48" i="4"/>
  <c r="BP49" i="4"/>
  <c r="BP50" i="4"/>
  <c r="BP51" i="4"/>
  <c r="BP52" i="4"/>
  <c r="BP53" i="4"/>
  <c r="BP54" i="4"/>
  <c r="BP55" i="4"/>
  <c r="BP57" i="4"/>
  <c r="BP58" i="4"/>
  <c r="BP59" i="4"/>
  <c r="BP60" i="4"/>
  <c r="BP61" i="4"/>
  <c r="BP63" i="4"/>
  <c r="BP64" i="4"/>
  <c r="BP65" i="4"/>
  <c r="BP66" i="4"/>
  <c r="BP68" i="4"/>
  <c r="BP70" i="4"/>
  <c r="BP74" i="4"/>
  <c r="BP76" i="4"/>
  <c r="BP44" i="4"/>
  <c r="BP69" i="4"/>
  <c r="BP73" i="4"/>
  <c r="BP3" i="4"/>
  <c r="BP67" i="4"/>
  <c r="BP75" i="4"/>
  <c r="BP45" i="4"/>
  <c r="BP91" i="4"/>
  <c r="BP93" i="4"/>
  <c r="BP94" i="4"/>
  <c r="BP95" i="4"/>
  <c r="BP96" i="4"/>
  <c r="CF97" i="4"/>
  <c r="CT97" i="4" s="1"/>
  <c r="DI98" i="4"/>
  <c r="DW98" i="4" s="1"/>
  <c r="DC97" i="4"/>
  <c r="DQ97" i="4" s="1"/>
  <c r="BK74" i="4"/>
  <c r="BK58" i="4"/>
  <c r="BK50" i="4"/>
  <c r="BK48" i="4"/>
  <c r="BK34" i="4"/>
  <c r="BK72" i="4"/>
  <c r="BK47" i="4"/>
  <c r="BQ15" i="4"/>
  <c r="BJ25" i="4"/>
  <c r="BK78" i="4"/>
  <c r="BK66" i="4"/>
  <c r="BK54" i="4"/>
  <c r="BK42" i="4"/>
  <c r="BK38" i="4"/>
  <c r="BK30" i="4"/>
  <c r="BK8" i="4"/>
  <c r="BK57" i="4"/>
  <c r="BK15" i="4"/>
  <c r="BK92" i="4"/>
  <c r="BK86" i="4"/>
  <c r="BK82" i="4"/>
  <c r="BK93" i="4"/>
  <c r="BK79" i="4"/>
  <c r="BK71" i="4"/>
  <c r="BK69" i="4"/>
  <c r="BK59" i="4"/>
  <c r="BK19" i="4"/>
  <c r="BK96" i="4"/>
  <c r="BK88" i="4"/>
  <c r="BK27" i="4"/>
  <c r="BK22" i="4"/>
  <c r="BK18" i="4"/>
  <c r="BK16" i="4"/>
  <c r="BK33" i="4"/>
  <c r="BK91" i="4"/>
  <c r="BK76" i="4"/>
  <c r="BK68" i="4"/>
  <c r="BK64" i="4"/>
  <c r="BK56" i="4"/>
  <c r="BK36" i="4"/>
  <c r="BK32" i="4"/>
  <c r="BK28" i="4"/>
  <c r="BK63" i="4"/>
  <c r="BK53" i="4"/>
  <c r="BK31" i="4"/>
  <c r="BK6" i="4"/>
  <c r="BK25" i="4"/>
  <c r="BK90" i="4"/>
  <c r="BK87" i="4"/>
  <c r="BK84" i="4"/>
  <c r="BK20" i="4"/>
  <c r="BK5" i="4"/>
  <c r="BK89" i="4"/>
  <c r="BK83" i="4"/>
  <c r="BQ75" i="4"/>
  <c r="BK10" i="4"/>
  <c r="BK49" i="4"/>
  <c r="BK41" i="4"/>
  <c r="BK37" i="4"/>
  <c r="BK3" i="4"/>
  <c r="BK95" i="4"/>
  <c r="BK81" i="4"/>
  <c r="BK17" i="4"/>
  <c r="BK51" i="4"/>
  <c r="BK39" i="4"/>
  <c r="BK23" i="4"/>
  <c r="BK14" i="4"/>
  <c r="BK7" i="4"/>
  <c r="BK24" i="4"/>
  <c r="BK65" i="4"/>
  <c r="BK61" i="4"/>
  <c r="BK45" i="4"/>
  <c r="BK29" i="4"/>
  <c r="BK11" i="4"/>
  <c r="BK98" i="4"/>
  <c r="BK97" i="4"/>
  <c r="AR32" i="4" l="1"/>
  <c r="AR46" i="4"/>
  <c r="AR74" i="4"/>
  <c r="EU100" i="4"/>
  <c r="E6" i="8" s="1"/>
  <c r="E7" i="8" s="1"/>
  <c r="EX100" i="4"/>
  <c r="H6" i="8" s="1"/>
  <c r="H7" i="8" s="1"/>
  <c r="FU101" i="4"/>
  <c r="C16" i="8" s="1"/>
  <c r="FU100" i="4"/>
  <c r="C15" i="8" s="1"/>
  <c r="FG100" i="4"/>
  <c r="C10" i="8" s="1"/>
  <c r="C12" i="8" s="1"/>
  <c r="FG101" i="4"/>
  <c r="C11" i="8" s="1"/>
  <c r="EW100" i="4"/>
  <c r="G6" i="8" s="1"/>
  <c r="G7" i="8" s="1"/>
  <c r="AR20" i="4"/>
  <c r="AR4" i="4"/>
  <c r="AR66" i="4"/>
  <c r="AR6" i="4"/>
  <c r="AR68" i="4"/>
  <c r="AR50" i="4"/>
  <c r="ED100" i="4"/>
  <c r="B2" i="8" s="1"/>
  <c r="B3" i="8" s="1"/>
  <c r="FW100" i="4"/>
  <c r="E15" i="8" s="1"/>
  <c r="E17" i="8" s="1"/>
  <c r="FW101" i="4"/>
  <c r="E16" i="8" s="1"/>
  <c r="FV100" i="4"/>
  <c r="D15" i="8" s="1"/>
  <c r="D17" i="8" s="1"/>
  <c r="FV101" i="4"/>
  <c r="D16" i="8" s="1"/>
  <c r="ET100" i="4"/>
  <c r="D6" i="8" s="1"/>
  <c r="D7" i="8" s="1"/>
  <c r="AR65" i="4"/>
  <c r="AR77" i="4"/>
  <c r="GA101" i="4"/>
  <c r="I16" i="8" s="1"/>
  <c r="GA100" i="4"/>
  <c r="I15" i="8" s="1"/>
  <c r="I17" i="8" s="1"/>
  <c r="FZ100" i="4"/>
  <c r="H15" i="8" s="1"/>
  <c r="FZ101" i="4"/>
  <c r="H16" i="8" s="1"/>
  <c r="AR82" i="4"/>
  <c r="AR69" i="4"/>
  <c r="AR42" i="4"/>
  <c r="AR76" i="4"/>
  <c r="AR85" i="4"/>
  <c r="FY101" i="4"/>
  <c r="G16" i="8" s="1"/>
  <c r="FY100" i="4"/>
  <c r="G15" i="8" s="1"/>
  <c r="EY100" i="4"/>
  <c r="I6" i="8" s="1"/>
  <c r="I7" i="8" s="1"/>
  <c r="EE100" i="4"/>
  <c r="C2" i="8" s="1"/>
  <c r="C3" i="8" s="1"/>
  <c r="FT101" i="4"/>
  <c r="B16" i="8" s="1"/>
  <c r="FT100" i="4"/>
  <c r="B15" i="8" s="1"/>
  <c r="AR44" i="4"/>
  <c r="AR36" i="4"/>
  <c r="AR62" i="4"/>
  <c r="AR52" i="4"/>
  <c r="AR54" i="4"/>
  <c r="AR14" i="4"/>
  <c r="ES100" i="4"/>
  <c r="C6" i="8" s="1"/>
  <c r="C7" i="8" s="1"/>
  <c r="AR8" i="4"/>
  <c r="FX101" i="4"/>
  <c r="F16" i="8" s="1"/>
  <c r="FX100" i="4"/>
  <c r="F15" i="8" s="1"/>
  <c r="ER100" i="4"/>
  <c r="B6" i="8" s="1"/>
  <c r="B7" i="8" s="1"/>
  <c r="AR33" i="4"/>
  <c r="AR57" i="4"/>
  <c r="FF100" i="4"/>
  <c r="B10" i="8" s="1"/>
  <c r="FF101" i="4"/>
  <c r="B11" i="8" s="1"/>
  <c r="AR91" i="4"/>
  <c r="AR93" i="4"/>
  <c r="AR92" i="4"/>
  <c r="AR96" i="4"/>
  <c r="BM98" i="4"/>
  <c r="BV35" i="4"/>
  <c r="BV76" i="4"/>
  <c r="BV62" i="4"/>
  <c r="BV24" i="4"/>
  <c r="BV86" i="4"/>
  <c r="BV57" i="4"/>
  <c r="BV36" i="4"/>
  <c r="AS59" i="4"/>
  <c r="DC59" i="4" s="1"/>
  <c r="AS43" i="4"/>
  <c r="DC43" i="4" s="1"/>
  <c r="BV70" i="4"/>
  <c r="BV95" i="4"/>
  <c r="BV88" i="4"/>
  <c r="BV83" i="4"/>
  <c r="BV54" i="4"/>
  <c r="BV23" i="4"/>
  <c r="BV68" i="4"/>
  <c r="BV28" i="4"/>
  <c r="BV39" i="4"/>
  <c r="AS93" i="4"/>
  <c r="DB93" i="4" s="1"/>
  <c r="AS89" i="4"/>
  <c r="DB89" i="4" s="1"/>
  <c r="AS97" i="4"/>
  <c r="BV13" i="4"/>
  <c r="BV9" i="4"/>
  <c r="BV91" i="4"/>
  <c r="BV17" i="4"/>
  <c r="BV78" i="4"/>
  <c r="BV81" i="4"/>
  <c r="BV66" i="4"/>
  <c r="BV50" i="4"/>
  <c r="BV15" i="4"/>
  <c r="BV42" i="4"/>
  <c r="BV34" i="4"/>
  <c r="BV18" i="4"/>
  <c r="BV10" i="4"/>
  <c r="AS79" i="4"/>
  <c r="DF79" i="4" s="1"/>
  <c r="AS11" i="4"/>
  <c r="DH11" i="4" s="1"/>
  <c r="BV67" i="4"/>
  <c r="BV55" i="4"/>
  <c r="BV43" i="4"/>
  <c r="BV33" i="4"/>
  <c r="BV63" i="4"/>
  <c r="BV96" i="4"/>
  <c r="BV59" i="4"/>
  <c r="BV49" i="4"/>
  <c r="BV82" i="4"/>
  <c r="BV64" i="4"/>
  <c r="BV48" i="4"/>
  <c r="BV19" i="4"/>
  <c r="BV58" i="4"/>
  <c r="BV31" i="4"/>
  <c r="BV3" i="4"/>
  <c r="BV30" i="4"/>
  <c r="BV6" i="4"/>
  <c r="BV41" i="4"/>
  <c r="BV75" i="4"/>
  <c r="BV11" i="4"/>
  <c r="BV65" i="4"/>
  <c r="BV8" i="4"/>
  <c r="BV7" i="4"/>
  <c r="BV74" i="4"/>
  <c r="AS6" i="4"/>
  <c r="DD6" i="4" s="1"/>
  <c r="AS30" i="4"/>
  <c r="DF30" i="4" s="1"/>
  <c r="AS54" i="4"/>
  <c r="DE54" i="4" s="1"/>
  <c r="AS90" i="4"/>
  <c r="DD90" i="4" s="1"/>
  <c r="AS74" i="4"/>
  <c r="DF74" i="4" s="1"/>
  <c r="AS50" i="4"/>
  <c r="DG50" i="4" s="1"/>
  <c r="AR3" i="4"/>
  <c r="BV94" i="4"/>
  <c r="BV46" i="4"/>
  <c r="BV47" i="4"/>
  <c r="BV51" i="4"/>
  <c r="BV37" i="4"/>
  <c r="BV20" i="4"/>
  <c r="AS45" i="4"/>
  <c r="DE45" i="4" s="1"/>
  <c r="AS13" i="4"/>
  <c r="DC13" i="4" s="1"/>
  <c r="BV27" i="4"/>
  <c r="BV77" i="4"/>
  <c r="AS68" i="4"/>
  <c r="DB68" i="4" s="1"/>
  <c r="BV80" i="4"/>
  <c r="BV60" i="4"/>
  <c r="BV44" i="4"/>
  <c r="BV4" i="4"/>
  <c r="BV5" i="4"/>
  <c r="BV84" i="4"/>
  <c r="BV73" i="4"/>
  <c r="BV87" i="4"/>
  <c r="BV32" i="4"/>
  <c r="BV16" i="4"/>
  <c r="AS48" i="4"/>
  <c r="DI48" i="4" s="1"/>
  <c r="AS52" i="4"/>
  <c r="DH52" i="4" s="1"/>
  <c r="AS20" i="4"/>
  <c r="DI20" i="4" s="1"/>
  <c r="AS44" i="4"/>
  <c r="DH44" i="4" s="1"/>
  <c r="AS98" i="4"/>
  <c r="DC98" i="4" s="1"/>
  <c r="DQ98" i="4" s="1"/>
  <c r="G97" i="7" s="1"/>
  <c r="AS72" i="4"/>
  <c r="DF72" i="4" s="1"/>
  <c r="DT72" i="4" s="1"/>
  <c r="CB98" i="4"/>
  <c r="CP98" i="4" s="1"/>
  <c r="AS84" i="4"/>
  <c r="DE84" i="4" s="1"/>
  <c r="AS88" i="4"/>
  <c r="DB88" i="4" s="1"/>
  <c r="AS80" i="4"/>
  <c r="DE80" i="4" s="1"/>
  <c r="AS64" i="4"/>
  <c r="DE64" i="4" s="1"/>
  <c r="BJ97" i="4"/>
  <c r="BV97" i="4" s="1"/>
  <c r="BN97" i="4"/>
  <c r="BL98" i="4"/>
  <c r="AS16" i="4"/>
  <c r="DF16" i="4" s="1"/>
  <c r="DT16" i="4" s="1"/>
  <c r="AS92" i="4"/>
  <c r="DC92" i="4" s="1"/>
  <c r="AS56" i="4"/>
  <c r="DC56" i="4" s="1"/>
  <c r="AS60" i="4"/>
  <c r="DH60" i="4" s="1"/>
  <c r="AS86" i="4"/>
  <c r="DD86" i="4" s="1"/>
  <c r="AS70" i="4"/>
  <c r="DG70" i="4" s="1"/>
  <c r="AS10" i="4"/>
  <c r="DE10" i="4" s="1"/>
  <c r="AS15" i="4"/>
  <c r="DH15" i="4" s="1"/>
  <c r="CG98" i="4"/>
  <c r="CU98" i="4" s="1"/>
  <c r="CE98" i="4"/>
  <c r="CS98" i="4" s="1"/>
  <c r="AS4" i="4"/>
  <c r="DC4" i="4" s="1"/>
  <c r="DQ4" i="4" s="1"/>
  <c r="DD97" i="4"/>
  <c r="DR97" i="4" s="1"/>
  <c r="H96" i="7" s="1"/>
  <c r="AS28" i="4"/>
  <c r="DC28" i="4" s="1"/>
  <c r="AS51" i="4"/>
  <c r="AS35" i="4"/>
  <c r="DG35" i="4" s="1"/>
  <c r="AS96" i="4"/>
  <c r="DE96" i="4" s="1"/>
  <c r="CB97" i="4"/>
  <c r="CP97" i="4" s="1"/>
  <c r="AS75" i="4"/>
  <c r="DB75" i="4" s="1"/>
  <c r="AS55" i="4"/>
  <c r="DC55" i="4" s="1"/>
  <c r="AS39" i="4"/>
  <c r="DD39" i="4" s="1"/>
  <c r="DR39" i="4" s="1"/>
  <c r="AS7" i="4"/>
  <c r="DC7" i="4" s="1"/>
  <c r="AS3" i="4"/>
  <c r="DG3" i="4" s="1"/>
  <c r="AS62" i="4"/>
  <c r="DB62" i="4" s="1"/>
  <c r="AS58" i="4"/>
  <c r="DB58" i="4" s="1"/>
  <c r="AS65" i="4"/>
  <c r="DH65" i="4" s="1"/>
  <c r="AS57" i="4"/>
  <c r="DF57" i="4" s="1"/>
  <c r="AS53" i="4"/>
  <c r="DI53" i="4" s="1"/>
  <c r="AS41" i="4"/>
  <c r="DC41" i="4" s="1"/>
  <c r="AS95" i="4"/>
  <c r="DI95" i="4" s="1"/>
  <c r="DW95" i="4" s="1"/>
  <c r="BP92" i="4"/>
  <c r="AS27" i="4"/>
  <c r="DF27" i="4" s="1"/>
  <c r="DT27" i="4" s="1"/>
  <c r="AS83" i="4"/>
  <c r="DD83" i="4" s="1"/>
  <c r="AS67" i="4"/>
  <c r="DH67" i="4" s="1"/>
  <c r="AS31" i="4"/>
  <c r="DE31" i="4" s="1"/>
  <c r="BP90" i="4"/>
  <c r="BV90" i="4" s="1"/>
  <c r="AS85" i="4"/>
  <c r="DF85" i="4" s="1"/>
  <c r="AS61" i="4"/>
  <c r="DG61" i="4" s="1"/>
  <c r="BO92" i="4"/>
  <c r="BO61" i="4"/>
  <c r="BN71" i="4"/>
  <c r="DH98" i="4"/>
  <c r="DV98" i="4" s="1"/>
  <c r="L97" i="7" s="1"/>
  <c r="BP98" i="4"/>
  <c r="CF98" i="4"/>
  <c r="CT98" i="4" s="1"/>
  <c r="BL61" i="4"/>
  <c r="BL53" i="4"/>
  <c r="BV53" i="4" s="1"/>
  <c r="BQ40" i="4"/>
  <c r="BW40" i="4" s="1"/>
  <c r="CC97" i="4"/>
  <c r="CQ97" i="4" s="1"/>
  <c r="DE97" i="4"/>
  <c r="DS97" i="4" s="1"/>
  <c r="I96" i="7" s="1"/>
  <c r="BM89" i="4"/>
  <c r="BW89" i="4" s="1"/>
  <c r="BM85" i="4"/>
  <c r="BM45" i="4"/>
  <c r="BM29" i="4"/>
  <c r="BM25" i="4"/>
  <c r="BJ61" i="4"/>
  <c r="BJ56" i="4"/>
  <c r="BM97" i="4"/>
  <c r="BQ52" i="4"/>
  <c r="BW52" i="4" s="1"/>
  <c r="AS33" i="4"/>
  <c r="DB33" i="4" s="1"/>
  <c r="AS22" i="4"/>
  <c r="DC22" i="4" s="1"/>
  <c r="BP72" i="4"/>
  <c r="BV72" i="4" s="1"/>
  <c r="BN29" i="4"/>
  <c r="BJ45" i="4"/>
  <c r="AS18" i="4"/>
  <c r="DC18" i="4" s="1"/>
  <c r="DQ18" i="4" s="1"/>
  <c r="AS42" i="4"/>
  <c r="DI42" i="4" s="1"/>
  <c r="AS29" i="4"/>
  <c r="DE29" i="4" s="1"/>
  <c r="BN26" i="4"/>
  <c r="BV26" i="4" s="1"/>
  <c r="BL29" i="4"/>
  <c r="BP56" i="4"/>
  <c r="BP71" i="4"/>
  <c r="BP85" i="4"/>
  <c r="AS14" i="4"/>
  <c r="DD14" i="4" s="1"/>
  <c r="AS49" i="4"/>
  <c r="DI49" i="4" s="1"/>
  <c r="AS17" i="4"/>
  <c r="DG97" i="4"/>
  <c r="DU97" i="4" s="1"/>
  <c r="K96" i="7" s="1"/>
  <c r="CE97" i="4"/>
  <c r="CS97" i="4" s="1"/>
  <c r="BO97" i="4"/>
  <c r="BO12" i="4"/>
  <c r="BV12" i="4" s="1"/>
  <c r="CD98" i="4"/>
  <c r="CR98" i="4" s="1"/>
  <c r="DF98" i="4"/>
  <c r="DT98" i="4" s="1"/>
  <c r="J97" i="7" s="1"/>
  <c r="BN93" i="4"/>
  <c r="BW93" i="4" s="1"/>
  <c r="BL92" i="4"/>
  <c r="BL38" i="4"/>
  <c r="BL14" i="4"/>
  <c r="CG97" i="4"/>
  <c r="CU97" i="4" s="1"/>
  <c r="BQ97" i="4"/>
  <c r="DE98" i="4"/>
  <c r="DS98" i="4" s="1"/>
  <c r="I97" i="7" s="1"/>
  <c r="BQ69" i="4"/>
  <c r="BQ25" i="4"/>
  <c r="BQ21" i="4"/>
  <c r="BV21" i="4" s="1"/>
  <c r="AS69" i="4"/>
  <c r="DI69" i="4" s="1"/>
  <c r="AS38" i="4"/>
  <c r="AS81" i="4"/>
  <c r="DD81" i="4" s="1"/>
  <c r="AS82" i="4"/>
  <c r="DE82" i="4" s="1"/>
  <c r="AS66" i="4"/>
  <c r="DF66" i="4" s="1"/>
  <c r="AS25" i="4"/>
  <c r="AS9" i="4"/>
  <c r="DH9" i="4" s="1"/>
  <c r="AS76" i="4"/>
  <c r="DI76" i="4" s="1"/>
  <c r="AS24" i="4"/>
  <c r="DE24" i="4" s="1"/>
  <c r="AS46" i="4"/>
  <c r="DC46" i="4" s="1"/>
  <c r="AS77" i="4"/>
  <c r="DG77" i="4" s="1"/>
  <c r="AS94" i="4"/>
  <c r="DG94" i="4" s="1"/>
  <c r="AS78" i="4"/>
  <c r="DI78" i="4" s="1"/>
  <c r="AS26" i="4"/>
  <c r="DF26" i="4" s="1"/>
  <c r="AS37" i="4"/>
  <c r="AS21" i="4"/>
  <c r="AS5" i="4"/>
  <c r="DH5" i="4" s="1"/>
  <c r="AS91" i="4"/>
  <c r="DG91" i="4" s="1"/>
  <c r="AS87" i="4"/>
  <c r="AS23" i="4"/>
  <c r="AS19" i="4"/>
  <c r="DH19" i="4" s="1"/>
  <c r="AS73" i="4"/>
  <c r="DD73" i="4" s="1"/>
  <c r="AS8" i="4"/>
  <c r="DE8" i="4" s="1"/>
  <c r="DS8" i="4" s="1"/>
  <c r="AS63" i="4"/>
  <c r="DC63" i="4" s="1"/>
  <c r="DH97" i="4"/>
  <c r="DV97" i="4" s="1"/>
  <c r="L96" i="7" s="1"/>
  <c r="AS47" i="4"/>
  <c r="DG47" i="4" s="1"/>
  <c r="BO98" i="4"/>
  <c r="BP97" i="4"/>
  <c r="BO69" i="4"/>
  <c r="BM92" i="4"/>
  <c r="BP22" i="4"/>
  <c r="BV22" i="4" s="1"/>
  <c r="BO14" i="4"/>
  <c r="AS34" i="4"/>
  <c r="DG34" i="4" s="1"/>
  <c r="AS36" i="4"/>
  <c r="DC36" i="4" s="1"/>
  <c r="DQ36" i="4" s="1"/>
  <c r="DB98" i="4"/>
  <c r="DP98" i="4" s="1"/>
  <c r="F97" i="7" s="1"/>
  <c r="DF97" i="4"/>
  <c r="DT97" i="4" s="1"/>
  <c r="J96" i="7" s="1"/>
  <c r="AS32" i="4"/>
  <c r="AS40" i="4"/>
  <c r="DD40" i="4" s="1"/>
  <c r="BJ85" i="4"/>
  <c r="BP79" i="4"/>
  <c r="BV79" i="4" s="1"/>
  <c r="BN92" i="4"/>
  <c r="BQ38" i="4"/>
  <c r="AS12" i="4"/>
  <c r="AS71" i="4"/>
  <c r="DG71" i="4" s="1"/>
  <c r="H97" i="7"/>
  <c r="M96" i="7"/>
  <c r="K97" i="7"/>
  <c r="M97" i="7"/>
  <c r="F96" i="7"/>
  <c r="G96" i="7"/>
  <c r="DB50" i="4"/>
  <c r="DB16" i="4"/>
  <c r="DP16" i="4" s="1"/>
  <c r="BW13" i="4"/>
  <c r="BW50" i="4"/>
  <c r="BW68" i="4"/>
  <c r="BW4" i="4"/>
  <c r="BW91" i="4"/>
  <c r="BW49" i="4"/>
  <c r="BW3" i="4"/>
  <c r="CD3" i="4" s="1"/>
  <c r="BW43" i="4"/>
  <c r="BW80" i="4"/>
  <c r="BW84" i="4"/>
  <c r="BW47" i="4"/>
  <c r="BW77" i="4"/>
  <c r="BW23" i="4"/>
  <c r="BW35" i="4"/>
  <c r="BW42" i="4"/>
  <c r="BW51" i="4"/>
  <c r="BW20" i="4"/>
  <c r="BW81" i="4"/>
  <c r="BW16" i="4"/>
  <c r="BW18" i="4"/>
  <c r="BW6" i="4"/>
  <c r="BW63" i="4"/>
  <c r="BW34" i="4"/>
  <c r="BW76" i="4"/>
  <c r="BW48" i="4"/>
  <c r="BW65" i="4"/>
  <c r="BW62" i="4"/>
  <c r="BW33" i="4"/>
  <c r="BW94" i="4"/>
  <c r="BW8" i="4"/>
  <c r="BW60" i="4"/>
  <c r="BW64" i="4"/>
  <c r="BW88" i="4"/>
  <c r="BW55" i="4"/>
  <c r="BW86" i="4"/>
  <c r="BW17" i="4"/>
  <c r="BW32" i="4"/>
  <c r="BW78" i="4"/>
  <c r="BW59" i="4"/>
  <c r="BW70" i="4"/>
  <c r="BW11" i="4"/>
  <c r="BW58" i="4"/>
  <c r="BW74" i="4"/>
  <c r="BW87" i="4"/>
  <c r="BW24" i="4"/>
  <c r="BW27" i="4"/>
  <c r="BW39" i="4"/>
  <c r="BW30" i="4"/>
  <c r="BW83" i="4"/>
  <c r="BW75" i="4"/>
  <c r="BW9" i="4"/>
  <c r="BW46" i="4"/>
  <c r="BW54" i="4"/>
  <c r="BW19" i="4"/>
  <c r="BW37" i="4"/>
  <c r="BW82" i="4"/>
  <c r="BW15" i="4"/>
  <c r="BW95" i="4"/>
  <c r="BW28" i="4"/>
  <c r="BW67" i="4"/>
  <c r="BW66" i="4"/>
  <c r="BW57" i="4"/>
  <c r="BW31" i="4"/>
  <c r="BW36" i="4"/>
  <c r="BW10" i="4"/>
  <c r="BW7" i="4"/>
  <c r="BW44" i="4"/>
  <c r="BW41" i="4"/>
  <c r="BW5" i="4"/>
  <c r="BW96" i="4"/>
  <c r="BW73" i="4"/>
  <c r="BW98" i="4"/>
  <c r="CA98" i="4" s="1"/>
  <c r="CO98" i="4" s="1"/>
  <c r="DD74" i="4" l="1"/>
  <c r="B17" i="8"/>
  <c r="G17" i="8"/>
  <c r="H17" i="8"/>
  <c r="C17" i="8"/>
  <c r="B12" i="8"/>
  <c r="F17" i="8"/>
  <c r="DG59" i="4"/>
  <c r="DU59" i="4" s="1"/>
  <c r="DF59" i="4"/>
  <c r="DT59" i="4" s="1"/>
  <c r="DD59" i="4"/>
  <c r="DR59" i="4" s="1"/>
  <c r="DG54" i="4"/>
  <c r="DU54" i="4" s="1"/>
  <c r="DH74" i="4"/>
  <c r="DV74" i="4" s="1"/>
  <c r="DH20" i="4"/>
  <c r="DV20" i="4" s="1"/>
  <c r="DG74" i="4"/>
  <c r="DU74" i="4" s="1"/>
  <c r="DI59" i="4"/>
  <c r="DW59" i="4" s="1"/>
  <c r="DG64" i="4"/>
  <c r="DU64" i="4" s="1"/>
  <c r="DE59" i="4"/>
  <c r="DS59" i="4" s="1"/>
  <c r="DH59" i="4"/>
  <c r="DV59" i="4" s="1"/>
  <c r="DI64" i="4"/>
  <c r="DW64" i="4" s="1"/>
  <c r="DF6" i="4"/>
  <c r="DT6" i="4" s="1"/>
  <c r="DD54" i="4"/>
  <c r="DR54" i="4" s="1"/>
  <c r="DI50" i="4"/>
  <c r="DW50" i="4" s="1"/>
  <c r="DH6" i="4"/>
  <c r="DV6" i="4" s="1"/>
  <c r="DE6" i="4"/>
  <c r="DS6" i="4" s="1"/>
  <c r="DE50" i="4"/>
  <c r="DS50" i="4" s="1"/>
  <c r="DB74" i="4"/>
  <c r="DP74" i="4" s="1"/>
  <c r="DE16" i="4"/>
  <c r="DS16" i="4" s="1"/>
  <c r="DI16" i="4"/>
  <c r="DW16" i="4" s="1"/>
  <c r="DH54" i="4"/>
  <c r="DV54" i="4" s="1"/>
  <c r="DI54" i="4"/>
  <c r="DW54" i="4" s="1"/>
  <c r="DE13" i="4"/>
  <c r="DS13" i="4" s="1"/>
  <c r="DF54" i="4"/>
  <c r="DT54" i="4" s="1"/>
  <c r="DI74" i="4"/>
  <c r="DW74" i="4" s="1"/>
  <c r="DE74" i="4"/>
  <c r="DS74" i="4" s="1"/>
  <c r="DC50" i="4"/>
  <c r="DQ50" i="4" s="1"/>
  <c r="DF50" i="4"/>
  <c r="DT50" i="4" s="1"/>
  <c r="DG45" i="4"/>
  <c r="DU45" i="4" s="1"/>
  <c r="DH45" i="4"/>
  <c r="DV45" i="4" s="1"/>
  <c r="DU50" i="4"/>
  <c r="DR6" i="4"/>
  <c r="DC68" i="4"/>
  <c r="DQ68" i="4" s="1"/>
  <c r="DB13" i="4"/>
  <c r="DP13" i="4" s="1"/>
  <c r="DB6" i="4"/>
  <c r="DP6" i="4" s="1"/>
  <c r="DD50" i="4"/>
  <c r="DR50" i="4" s="1"/>
  <c r="DE93" i="4"/>
  <c r="DS93" i="4" s="1"/>
  <c r="DH50" i="4"/>
  <c r="DV50" i="4" s="1"/>
  <c r="DS24" i="4"/>
  <c r="DD43" i="4"/>
  <c r="DR43" i="4" s="1"/>
  <c r="DD45" i="4"/>
  <c r="DR45" i="4" s="1"/>
  <c r="DG48" i="4"/>
  <c r="DU48" i="4" s="1"/>
  <c r="BV14" i="4"/>
  <c r="DI57" i="4"/>
  <c r="DW57" i="4" s="1"/>
  <c r="DB20" i="4"/>
  <c r="DP20" i="4" s="1"/>
  <c r="DE88" i="4"/>
  <c r="DS88" i="4" s="1"/>
  <c r="DB81" i="4"/>
  <c r="DP81" i="4" s="1"/>
  <c r="DB59" i="4"/>
  <c r="DP59" i="4" s="1"/>
  <c r="DB45" i="4"/>
  <c r="DP45" i="4" s="1"/>
  <c r="BW72" i="4"/>
  <c r="CF72" i="4" s="1"/>
  <c r="CT72" i="4" s="1"/>
  <c r="DD7" i="4"/>
  <c r="DR7" i="4" s="1"/>
  <c r="DD48" i="4"/>
  <c r="DR48" i="4" s="1"/>
  <c r="DE89" i="4"/>
  <c r="DS89" i="4" s="1"/>
  <c r="DC45" i="4"/>
  <c r="DQ45" i="4" s="1"/>
  <c r="DH72" i="4"/>
  <c r="DV72" i="4" s="1"/>
  <c r="DB54" i="4"/>
  <c r="DP54" i="4" s="1"/>
  <c r="DC6" i="4"/>
  <c r="DQ6" i="4" s="1"/>
  <c r="DG6" i="4"/>
  <c r="DU6" i="4" s="1"/>
  <c r="DC54" i="4"/>
  <c r="DQ54" i="4" s="1"/>
  <c r="DI6" i="4"/>
  <c r="DW6" i="4" s="1"/>
  <c r="DG33" i="4"/>
  <c r="DU33" i="4" s="1"/>
  <c r="DC74" i="4"/>
  <c r="DQ74" i="4" s="1"/>
  <c r="DC89" i="4"/>
  <c r="DQ89" i="4" s="1"/>
  <c r="DI45" i="4"/>
  <c r="DW45" i="4" s="1"/>
  <c r="DF45" i="4"/>
  <c r="DT45" i="4" s="1"/>
  <c r="DD79" i="4"/>
  <c r="DR79" i="4" s="1"/>
  <c r="DC33" i="4"/>
  <c r="DQ33" i="4" s="1"/>
  <c r="DG11" i="4"/>
  <c r="DU11" i="4" s="1"/>
  <c r="DF11" i="4"/>
  <c r="DT11" i="4" s="1"/>
  <c r="DC11" i="4"/>
  <c r="DQ11" i="4" s="1"/>
  <c r="DD62" i="4"/>
  <c r="DR62" i="4" s="1"/>
  <c r="DD11" i="4"/>
  <c r="DR11" i="4" s="1"/>
  <c r="DB4" i="4"/>
  <c r="DP4" i="4" s="1"/>
  <c r="DD4" i="4"/>
  <c r="DR4" i="4" s="1"/>
  <c r="DE39" i="4"/>
  <c r="DS39" i="4" s="1"/>
  <c r="DF33" i="4"/>
  <c r="DT33" i="4" s="1"/>
  <c r="DI11" i="4"/>
  <c r="DW11" i="4" s="1"/>
  <c r="DB10" i="4"/>
  <c r="DP10" i="4" s="1"/>
  <c r="DD89" i="4"/>
  <c r="DR89" i="4" s="1"/>
  <c r="DD10" i="4"/>
  <c r="DR10" i="4" s="1"/>
  <c r="DH89" i="4"/>
  <c r="DV89" i="4" s="1"/>
  <c r="BV45" i="4"/>
  <c r="DG89" i="4"/>
  <c r="DU89" i="4" s="1"/>
  <c r="DB48" i="4"/>
  <c r="DP48" i="4" s="1"/>
  <c r="DI10" i="4"/>
  <c r="DW10" i="4" s="1"/>
  <c r="DB11" i="4"/>
  <c r="DP11" i="4" s="1"/>
  <c r="DD33" i="4"/>
  <c r="DR33" i="4" s="1"/>
  <c r="DE11" i="4"/>
  <c r="DS11" i="4" s="1"/>
  <c r="DI68" i="4"/>
  <c r="DW68" i="4" s="1"/>
  <c r="DE28" i="4"/>
  <c r="DS28" i="4" s="1"/>
  <c r="DF88" i="4"/>
  <c r="DT88" i="4" s="1"/>
  <c r="DH10" i="4"/>
  <c r="DV10" i="4" s="1"/>
  <c r="DG10" i="4"/>
  <c r="DU10" i="4" s="1"/>
  <c r="DI89" i="4"/>
  <c r="DW89" i="4" s="1"/>
  <c r="DF89" i="4"/>
  <c r="DT89" i="4" s="1"/>
  <c r="BV38" i="4"/>
  <c r="BV25" i="4"/>
  <c r="DG56" i="4"/>
  <c r="DU56" i="4" s="1"/>
  <c r="DQ59" i="4"/>
  <c r="DG28" i="4"/>
  <c r="DU28" i="4" s="1"/>
  <c r="DG68" i="4"/>
  <c r="DU68" i="4" s="1"/>
  <c r="DG16" i="4"/>
  <c r="DU16" i="4" s="1"/>
  <c r="DF68" i="4"/>
  <c r="DT68" i="4" s="1"/>
  <c r="DH68" i="4"/>
  <c r="DV68" i="4" s="1"/>
  <c r="DB30" i="4"/>
  <c r="DP30" i="4" s="1"/>
  <c r="BV85" i="4"/>
  <c r="BV92" i="4"/>
  <c r="BV29" i="4"/>
  <c r="DB86" i="4"/>
  <c r="DP86" i="4" s="1"/>
  <c r="DP89" i="4"/>
  <c r="DE70" i="4"/>
  <c r="DS70" i="4" s="1"/>
  <c r="BV69" i="4"/>
  <c r="DG90" i="4"/>
  <c r="DU90" i="4" s="1"/>
  <c r="BV56" i="4"/>
  <c r="BV71" i="4"/>
  <c r="DE79" i="4"/>
  <c r="DS79" i="4" s="1"/>
  <c r="DB70" i="4"/>
  <c r="DP70" i="4" s="1"/>
  <c r="DE42" i="4"/>
  <c r="DS42" i="4" s="1"/>
  <c r="DD16" i="4"/>
  <c r="DR16" i="4" s="1"/>
  <c r="DE68" i="4"/>
  <c r="DS68" i="4" s="1"/>
  <c r="DD68" i="4"/>
  <c r="DR68" i="4" s="1"/>
  <c r="DH13" i="4"/>
  <c r="DV13" i="4" s="1"/>
  <c r="DF28" i="4"/>
  <c r="DT28" i="4" s="1"/>
  <c r="DI33" i="4"/>
  <c r="DW33" i="4" s="1"/>
  <c r="DD93" i="4"/>
  <c r="DR93" i="4" s="1"/>
  <c r="DC64" i="4"/>
  <c r="DQ64" i="4" s="1"/>
  <c r="DI43" i="4"/>
  <c r="DW43" i="4" s="1"/>
  <c r="DD13" i="4"/>
  <c r="DR13" i="4" s="1"/>
  <c r="DE43" i="4"/>
  <c r="DS43" i="4" s="1"/>
  <c r="DG13" i="4"/>
  <c r="DU13" i="4" s="1"/>
  <c r="DG41" i="4"/>
  <c r="DU41" i="4" s="1"/>
  <c r="DI72" i="4"/>
  <c r="DW72" i="4" s="1"/>
  <c r="DI93" i="4"/>
  <c r="DW93" i="4" s="1"/>
  <c r="DB90" i="4"/>
  <c r="DP90" i="4" s="1"/>
  <c r="DG79" i="4"/>
  <c r="DU79" i="4" s="1"/>
  <c r="DB79" i="4"/>
  <c r="DP79" i="4" s="1"/>
  <c r="DI30" i="4"/>
  <c r="DW30" i="4" s="1"/>
  <c r="DB43" i="4"/>
  <c r="DP43" i="4" s="1"/>
  <c r="DD30" i="4"/>
  <c r="DR30" i="4" s="1"/>
  <c r="DS54" i="4"/>
  <c r="DH43" i="4"/>
  <c r="DV43" i="4" s="1"/>
  <c r="DV11" i="4"/>
  <c r="DB35" i="4"/>
  <c r="DP35" i="4" s="1"/>
  <c r="DC93" i="4"/>
  <c r="DQ93" i="4" s="1"/>
  <c r="DF48" i="4"/>
  <c r="DT48" i="4" s="1"/>
  <c r="DH93" i="4"/>
  <c r="DV93" i="4" s="1"/>
  <c r="DE90" i="4"/>
  <c r="DS90" i="4" s="1"/>
  <c r="DI90" i="4"/>
  <c r="DW90" i="4" s="1"/>
  <c r="BV61" i="4"/>
  <c r="DH90" i="4"/>
  <c r="DV90" i="4" s="1"/>
  <c r="DH79" i="4"/>
  <c r="DV79" i="4" s="1"/>
  <c r="DC79" i="4"/>
  <c r="DQ79" i="4" s="1"/>
  <c r="DB80" i="4"/>
  <c r="DP80" i="4" s="1"/>
  <c r="BV52" i="4"/>
  <c r="BV93" i="4"/>
  <c r="BV89" i="4"/>
  <c r="BV40" i="4"/>
  <c r="DG30" i="4"/>
  <c r="DU30" i="4" s="1"/>
  <c r="DH30" i="4"/>
  <c r="DV30" i="4" s="1"/>
  <c r="DF90" i="4"/>
  <c r="DT90" i="4" s="1"/>
  <c r="BW26" i="4"/>
  <c r="BZ26" i="4" s="1"/>
  <c r="CN26" i="4" s="1"/>
  <c r="DG43" i="4"/>
  <c r="DU43" i="4" s="1"/>
  <c r="DI13" i="4"/>
  <c r="DW13" i="4" s="1"/>
  <c r="DE30" i="4"/>
  <c r="DS30" i="4" s="1"/>
  <c r="DF13" i="4"/>
  <c r="DT13" i="4" s="1"/>
  <c r="DF43" i="4"/>
  <c r="DT43" i="4" s="1"/>
  <c r="DC30" i="4"/>
  <c r="DQ30" i="4" s="1"/>
  <c r="DD88" i="4"/>
  <c r="DR88" i="4" s="1"/>
  <c r="DC88" i="4"/>
  <c r="DQ88" i="4" s="1"/>
  <c r="DG88" i="4"/>
  <c r="DU88" i="4" s="1"/>
  <c r="DE35" i="4"/>
  <c r="DS35" i="4" s="1"/>
  <c r="DF41" i="4"/>
  <c r="DT41" i="4" s="1"/>
  <c r="DC48" i="4"/>
  <c r="DQ48" i="4" s="1"/>
  <c r="DG93" i="4"/>
  <c r="DU93" i="4" s="1"/>
  <c r="DB72" i="4"/>
  <c r="DP72" i="4" s="1"/>
  <c r="DF70" i="4"/>
  <c r="DT70" i="4" s="1"/>
  <c r="DF93" i="4"/>
  <c r="DT93" i="4" s="1"/>
  <c r="DC90" i="4"/>
  <c r="DQ90" i="4" s="1"/>
  <c r="DI79" i="4"/>
  <c r="DW79" i="4" s="1"/>
  <c r="DR14" i="4"/>
  <c r="DG80" i="4"/>
  <c r="DU80" i="4" s="1"/>
  <c r="DI44" i="4"/>
  <c r="DW44" i="4" s="1"/>
  <c r="DD49" i="4"/>
  <c r="DR49" i="4" s="1"/>
  <c r="DG22" i="4"/>
  <c r="DU22" i="4" s="1"/>
  <c r="DF10" i="4"/>
  <c r="DT10" i="4" s="1"/>
  <c r="DE72" i="4"/>
  <c r="DS72" i="4" s="1"/>
  <c r="DQ41" i="4"/>
  <c r="BW97" i="4"/>
  <c r="DF4" i="4"/>
  <c r="DT4" i="4" s="1"/>
  <c r="DH63" i="4"/>
  <c r="DV63" i="4" s="1"/>
  <c r="DG39" i="4"/>
  <c r="DU39" i="4" s="1"/>
  <c r="DC72" i="4"/>
  <c r="DQ72" i="4" s="1"/>
  <c r="DH48" i="4"/>
  <c r="DV48" i="4" s="1"/>
  <c r="DD94" i="4"/>
  <c r="DR94" i="4" s="1"/>
  <c r="DC10" i="4"/>
  <c r="DQ10" i="4" s="1"/>
  <c r="DU91" i="4"/>
  <c r="DI80" i="4"/>
  <c r="DW80" i="4" s="1"/>
  <c r="DI91" i="4"/>
  <c r="DW91" i="4" s="1"/>
  <c r="DF80" i="4"/>
  <c r="DT80" i="4" s="1"/>
  <c r="DF91" i="4"/>
  <c r="DT91" i="4" s="1"/>
  <c r="DI36" i="4"/>
  <c r="DW36" i="4" s="1"/>
  <c r="DB73" i="4"/>
  <c r="DP73" i="4" s="1"/>
  <c r="DB44" i="4"/>
  <c r="DP44" i="4" s="1"/>
  <c r="DC44" i="4"/>
  <c r="DQ44" i="4" s="1"/>
  <c r="DH42" i="4"/>
  <c r="DV42" i="4" s="1"/>
  <c r="DI83" i="4"/>
  <c r="DW83" i="4" s="1"/>
  <c r="DG72" i="4"/>
  <c r="DU72" i="4" s="1"/>
  <c r="DF52" i="4"/>
  <c r="DT52" i="4" s="1"/>
  <c r="DE48" i="4"/>
  <c r="DS48" i="4" s="1"/>
  <c r="DD72" i="4"/>
  <c r="DR72" i="4" s="1"/>
  <c r="DQ63" i="4"/>
  <c r="DQ46" i="4"/>
  <c r="DH14" i="4"/>
  <c r="DV14" i="4" s="1"/>
  <c r="BW56" i="4"/>
  <c r="CE56" i="4" s="1"/>
  <c r="DS64" i="4"/>
  <c r="DD65" i="4"/>
  <c r="DR65" i="4" s="1"/>
  <c r="DG44" i="4"/>
  <c r="DU44" i="4" s="1"/>
  <c r="DQ22" i="4"/>
  <c r="DD20" i="4"/>
  <c r="DR20" i="4" s="1"/>
  <c r="DD44" i="4"/>
  <c r="DR44" i="4" s="1"/>
  <c r="DG84" i="4"/>
  <c r="DU84" i="4" s="1"/>
  <c r="DG20" i="4"/>
  <c r="DU20" i="4" s="1"/>
  <c r="DE20" i="4"/>
  <c r="DS20" i="4" s="1"/>
  <c r="DC20" i="4"/>
  <c r="DQ20" i="4" s="1"/>
  <c r="DF20" i="4"/>
  <c r="DT20" i="4" s="1"/>
  <c r="DF39" i="4"/>
  <c r="DT39" i="4" s="1"/>
  <c r="DF44" i="4"/>
  <c r="DT44" i="4" s="1"/>
  <c r="DD15" i="4"/>
  <c r="DR15" i="4" s="1"/>
  <c r="DF60" i="4"/>
  <c r="DT60" i="4" s="1"/>
  <c r="DG19" i="4"/>
  <c r="DU19" i="4" s="1"/>
  <c r="DB52" i="4"/>
  <c r="DP52" i="4" s="1"/>
  <c r="DD47" i="4"/>
  <c r="DR47" i="4" s="1"/>
  <c r="DI41" i="4"/>
  <c r="DW41" i="4" s="1"/>
  <c r="DH41" i="4"/>
  <c r="DV41" i="4" s="1"/>
  <c r="DF24" i="4"/>
  <c r="DT24" i="4" s="1"/>
  <c r="DR81" i="4"/>
  <c r="DE86" i="4"/>
  <c r="DS86" i="4" s="1"/>
  <c r="DC42" i="4"/>
  <c r="DQ42" i="4" s="1"/>
  <c r="DC49" i="4"/>
  <c r="DQ49" i="4" s="1"/>
  <c r="DD36" i="4"/>
  <c r="DR36" i="4" s="1"/>
  <c r="DH80" i="4"/>
  <c r="DV80" i="4" s="1"/>
  <c r="DG49" i="4"/>
  <c r="DU49" i="4" s="1"/>
  <c r="DB42" i="4"/>
  <c r="DP42" i="4" s="1"/>
  <c r="DH39" i="4"/>
  <c r="DV39" i="4" s="1"/>
  <c r="DE49" i="4"/>
  <c r="DS49" i="4" s="1"/>
  <c r="DC60" i="4"/>
  <c r="DQ60" i="4" s="1"/>
  <c r="DF86" i="4"/>
  <c r="DT86" i="4" s="1"/>
  <c r="DE41" i="4"/>
  <c r="DS41" i="4" s="1"/>
  <c r="DB14" i="4"/>
  <c r="DP14" i="4" s="1"/>
  <c r="DG52" i="4"/>
  <c r="DU52" i="4" s="1"/>
  <c r="DR74" i="4"/>
  <c r="DP88" i="4"/>
  <c r="BW85" i="4"/>
  <c r="CE85" i="4" s="1"/>
  <c r="DE34" i="4"/>
  <c r="DS34" i="4" s="1"/>
  <c r="DH16" i="4"/>
  <c r="DV16" i="4" s="1"/>
  <c r="DF65" i="4"/>
  <c r="DT65" i="4" s="1"/>
  <c r="DB28" i="4"/>
  <c r="DP28" i="4" s="1"/>
  <c r="DE60" i="4"/>
  <c r="DS60" i="4" s="1"/>
  <c r="DH8" i="4"/>
  <c r="DV8" i="4" s="1"/>
  <c r="DD60" i="4"/>
  <c r="DR60" i="4" s="1"/>
  <c r="DE44" i="4"/>
  <c r="DS44" i="4" s="1"/>
  <c r="DC16" i="4"/>
  <c r="DQ16" i="4" s="1"/>
  <c r="DB15" i="4"/>
  <c r="DP15" i="4" s="1"/>
  <c r="DC80" i="4"/>
  <c r="DQ80" i="4" s="1"/>
  <c r="DH88" i="4"/>
  <c r="DV88" i="4" s="1"/>
  <c r="DC52" i="4"/>
  <c r="DQ52" i="4" s="1"/>
  <c r="DE67" i="4"/>
  <c r="DS67" i="4" s="1"/>
  <c r="DD52" i="4"/>
  <c r="DR52" i="4" s="1"/>
  <c r="DD67" i="4"/>
  <c r="DR67" i="4" s="1"/>
  <c r="DH64" i="4"/>
  <c r="DV64" i="4" s="1"/>
  <c r="DI52" i="4"/>
  <c r="DW52" i="4" s="1"/>
  <c r="DQ28" i="4"/>
  <c r="DS96" i="4"/>
  <c r="DV15" i="4"/>
  <c r="DH62" i="4"/>
  <c r="DV62" i="4" s="1"/>
  <c r="DH70" i="4"/>
  <c r="DV70" i="4" s="1"/>
  <c r="DD34" i="4"/>
  <c r="DR34" i="4" s="1"/>
  <c r="DI88" i="4"/>
  <c r="DW88" i="4" s="1"/>
  <c r="DF67" i="4"/>
  <c r="DT67" i="4" s="1"/>
  <c r="DE52" i="4"/>
  <c r="DS52" i="4" s="1"/>
  <c r="DF64" i="4"/>
  <c r="DT64" i="4" s="1"/>
  <c r="DB64" i="4"/>
  <c r="DP64" i="4" s="1"/>
  <c r="DS31" i="4"/>
  <c r="DR83" i="4"/>
  <c r="DH56" i="4"/>
  <c r="DV56" i="4" s="1"/>
  <c r="DD64" i="4"/>
  <c r="DR64" i="4" s="1"/>
  <c r="DE27" i="4"/>
  <c r="DS27" i="4" s="1"/>
  <c r="DB84" i="4"/>
  <c r="DP84" i="4" s="1"/>
  <c r="DC84" i="4"/>
  <c r="DQ84" i="4" s="1"/>
  <c r="DP68" i="4"/>
  <c r="DD46" i="4"/>
  <c r="DR46" i="4" s="1"/>
  <c r="DV5" i="4"/>
  <c r="DR90" i="4"/>
  <c r="DV60" i="4"/>
  <c r="BW53" i="4"/>
  <c r="CG53" i="4" s="1"/>
  <c r="CU53" i="4" s="1"/>
  <c r="BW90" i="4"/>
  <c r="CE90" i="4" s="1"/>
  <c r="CS90" i="4" s="1"/>
  <c r="DB96" i="4"/>
  <c r="DP96" i="4" s="1"/>
  <c r="DH84" i="4"/>
  <c r="DV84" i="4" s="1"/>
  <c r="DD91" i="4"/>
  <c r="DR91" i="4" s="1"/>
  <c r="DF31" i="4"/>
  <c r="DT31" i="4" s="1"/>
  <c r="DE55" i="4"/>
  <c r="DS55" i="4" s="1"/>
  <c r="DD80" i="4"/>
  <c r="DR80" i="4" s="1"/>
  <c r="DE91" i="4"/>
  <c r="DS91" i="4" s="1"/>
  <c r="DC15" i="4"/>
  <c r="DQ15" i="4" s="1"/>
  <c r="DV52" i="4"/>
  <c r="DF3" i="4"/>
  <c r="DT3" i="4" s="1"/>
  <c r="DH24" i="4"/>
  <c r="DV24" i="4" s="1"/>
  <c r="DD24" i="4"/>
  <c r="DR24" i="4" s="1"/>
  <c r="DU71" i="4"/>
  <c r="DB60" i="4"/>
  <c r="DP60" i="4" s="1"/>
  <c r="DS84" i="4"/>
  <c r="DE56" i="4"/>
  <c r="DS56" i="4" s="1"/>
  <c r="BW12" i="4"/>
  <c r="CA12" i="4" s="1"/>
  <c r="CO12" i="4" s="1"/>
  <c r="DI84" i="4"/>
  <c r="DW84" i="4" s="1"/>
  <c r="DB31" i="4"/>
  <c r="DP31" i="4" s="1"/>
  <c r="DC86" i="4"/>
  <c r="DQ86" i="4" s="1"/>
  <c r="DI86" i="4"/>
  <c r="DW86" i="4" s="1"/>
  <c r="DG86" i="4"/>
  <c r="DU86" i="4" s="1"/>
  <c r="DD53" i="4"/>
  <c r="DR53" i="4" s="1"/>
  <c r="DQ56" i="4"/>
  <c r="DD84" i="4"/>
  <c r="DR84" i="4" s="1"/>
  <c r="DH46" i="4"/>
  <c r="DV46" i="4" s="1"/>
  <c r="DF84" i="4"/>
  <c r="DT84" i="4" s="1"/>
  <c r="DF83" i="4"/>
  <c r="DT83" i="4" s="1"/>
  <c r="DC91" i="4"/>
  <c r="DQ91" i="4" s="1"/>
  <c r="DP50" i="4"/>
  <c r="DH86" i="4"/>
  <c r="DV86" i="4" s="1"/>
  <c r="DB24" i="4"/>
  <c r="DP24" i="4" s="1"/>
  <c r="DI24" i="4"/>
  <c r="DW24" i="4" s="1"/>
  <c r="DC24" i="4"/>
  <c r="DQ24" i="4" s="1"/>
  <c r="DF56" i="4"/>
  <c r="DT56" i="4" s="1"/>
  <c r="DF92" i="4"/>
  <c r="DT92" i="4" s="1"/>
  <c r="DD56" i="4"/>
  <c r="DR56" i="4" s="1"/>
  <c r="DB56" i="4"/>
  <c r="DP56" i="4" s="1"/>
  <c r="DV67" i="4"/>
  <c r="DI56" i="4"/>
  <c r="DW56" i="4" s="1"/>
  <c r="DU70" i="4"/>
  <c r="DH92" i="4"/>
  <c r="DV92" i="4" s="1"/>
  <c r="DI8" i="4"/>
  <c r="DW8" i="4" s="1"/>
  <c r="DC76" i="4"/>
  <c r="DQ76" i="4" s="1"/>
  <c r="DD28" i="4"/>
  <c r="DR28" i="4" s="1"/>
  <c r="DE57" i="4"/>
  <c r="DS57" i="4" s="1"/>
  <c r="DI60" i="4"/>
  <c r="DW60" i="4" s="1"/>
  <c r="DG58" i="4"/>
  <c r="DU58" i="4" s="1"/>
  <c r="DI39" i="4"/>
  <c r="DW39" i="4" s="1"/>
  <c r="DI28" i="4"/>
  <c r="DW28" i="4" s="1"/>
  <c r="DF34" i="4"/>
  <c r="DT34" i="4" s="1"/>
  <c r="DG15" i="4"/>
  <c r="DU15" i="4" s="1"/>
  <c r="DB39" i="4"/>
  <c r="DP39" i="4" s="1"/>
  <c r="DD70" i="4"/>
  <c r="DR70" i="4" s="1"/>
  <c r="DH91" i="4"/>
  <c r="DV91" i="4" s="1"/>
  <c r="DF94" i="4"/>
  <c r="DT94" i="4" s="1"/>
  <c r="DC39" i="4"/>
  <c r="DQ39" i="4" s="1"/>
  <c r="DE5" i="4"/>
  <c r="DS5" i="4" s="1"/>
  <c r="DI15" i="4"/>
  <c r="DW15" i="4" s="1"/>
  <c r="DG60" i="4"/>
  <c r="DU60" i="4" s="1"/>
  <c r="DG82" i="4"/>
  <c r="DU82" i="4" s="1"/>
  <c r="DS10" i="4"/>
  <c r="DC19" i="4"/>
  <c r="DQ19" i="4" s="1"/>
  <c r="DG67" i="4"/>
  <c r="DU67" i="4" s="1"/>
  <c r="DI35" i="4"/>
  <c r="DW35" i="4" s="1"/>
  <c r="DI67" i="4"/>
  <c r="DW67" i="4" s="1"/>
  <c r="DH35" i="4"/>
  <c r="DV35" i="4" s="1"/>
  <c r="DT74" i="4"/>
  <c r="DR73" i="4"/>
  <c r="DB92" i="4"/>
  <c r="DP92" i="4" s="1"/>
  <c r="DT66" i="4"/>
  <c r="DW69" i="4"/>
  <c r="DF58" i="4"/>
  <c r="DT58" i="4" s="1"/>
  <c r="DD92" i="4"/>
  <c r="DR92" i="4" s="1"/>
  <c r="DP33" i="4"/>
  <c r="BW61" i="4"/>
  <c r="CG61" i="4" s="1"/>
  <c r="DT30" i="4"/>
  <c r="DH95" i="4"/>
  <c r="DV95" i="4" s="1"/>
  <c r="DE95" i="4"/>
  <c r="DS95" i="4" s="1"/>
  <c r="DI96" i="4"/>
  <c r="DW96" i="4" s="1"/>
  <c r="DI70" i="4"/>
  <c r="DW70" i="4" s="1"/>
  <c r="DG8" i="4"/>
  <c r="DU8" i="4" s="1"/>
  <c r="DC70" i="4"/>
  <c r="DQ70" i="4" s="1"/>
  <c r="DB91" i="4"/>
  <c r="DP91" i="4" s="1"/>
  <c r="DF15" i="4"/>
  <c r="DT15" i="4" s="1"/>
  <c r="DG5" i="4"/>
  <c r="DU5" i="4" s="1"/>
  <c r="DF95" i="4"/>
  <c r="DT95" i="4" s="1"/>
  <c r="DE15" i="4"/>
  <c r="DS15" i="4" s="1"/>
  <c r="DI82" i="4"/>
  <c r="DW82" i="4" s="1"/>
  <c r="DH28" i="4"/>
  <c r="DV28" i="4" s="1"/>
  <c r="DD82" i="4"/>
  <c r="DR82" i="4" s="1"/>
  <c r="DB41" i="4"/>
  <c r="DP41" i="4" s="1"/>
  <c r="DB67" i="4"/>
  <c r="DP67" i="4" s="1"/>
  <c r="DC67" i="4"/>
  <c r="DQ67" i="4" s="1"/>
  <c r="DC35" i="4"/>
  <c r="DQ35" i="4" s="1"/>
  <c r="DF35" i="4"/>
  <c r="DT35" i="4" s="1"/>
  <c r="DD41" i="4"/>
  <c r="DR41" i="4" s="1"/>
  <c r="BW14" i="4"/>
  <c r="CA14" i="4" s="1"/>
  <c r="DE92" i="4"/>
  <c r="DS92" i="4" s="1"/>
  <c r="BW71" i="4"/>
  <c r="CG71" i="4" s="1"/>
  <c r="DI92" i="4"/>
  <c r="DW92" i="4" s="1"/>
  <c r="DG92" i="4"/>
  <c r="DU92" i="4" s="1"/>
  <c r="DQ92" i="4"/>
  <c r="BW21" i="4"/>
  <c r="CB21" i="4" s="1"/>
  <c r="CP21" i="4" s="1"/>
  <c r="DI7" i="4"/>
  <c r="DW7" i="4" s="1"/>
  <c r="DE4" i="4"/>
  <c r="DS4" i="4" s="1"/>
  <c r="DF7" i="4"/>
  <c r="DT7" i="4" s="1"/>
  <c r="DG4" i="4"/>
  <c r="DU4" i="4" s="1"/>
  <c r="DB5" i="4"/>
  <c r="DP5" i="4" s="1"/>
  <c r="DE33" i="4"/>
  <c r="DS33" i="4" s="1"/>
  <c r="DC73" i="4"/>
  <c r="DQ73" i="4" s="1"/>
  <c r="DH27" i="4"/>
  <c r="DV27" i="4" s="1"/>
  <c r="DH76" i="4"/>
  <c r="DV76" i="4" s="1"/>
  <c r="DI55" i="4"/>
  <c r="DW55" i="4" s="1"/>
  <c r="DI4" i="4"/>
  <c r="DW4" i="4" s="1"/>
  <c r="DI34" i="4"/>
  <c r="DW34" i="4" s="1"/>
  <c r="DC27" i="4"/>
  <c r="DQ27" i="4" s="1"/>
  <c r="DG27" i="4"/>
  <c r="DU27" i="4" s="1"/>
  <c r="DB94" i="4"/>
  <c r="DP94" i="4" s="1"/>
  <c r="DH55" i="4"/>
  <c r="DV55" i="4" s="1"/>
  <c r="DH81" i="4"/>
  <c r="DV81" i="4" s="1"/>
  <c r="DF9" i="4"/>
  <c r="DT9" i="4" s="1"/>
  <c r="DE53" i="4"/>
  <c r="DS53" i="4" s="1"/>
  <c r="DW53" i="4"/>
  <c r="DW78" i="4"/>
  <c r="DW49" i="4"/>
  <c r="DF63" i="4"/>
  <c r="DT63" i="4" s="1"/>
  <c r="DE7" i="4"/>
  <c r="DS7" i="4" s="1"/>
  <c r="DG42" i="4"/>
  <c r="DU42" i="4" s="1"/>
  <c r="DG31" i="4"/>
  <c r="DU31" i="4" s="1"/>
  <c r="DF5" i="4"/>
  <c r="DT5" i="4" s="1"/>
  <c r="DE46" i="4"/>
  <c r="DS46" i="4" s="1"/>
  <c r="DH4" i="4"/>
  <c r="DV4" i="4" s="1"/>
  <c r="DC94" i="4"/>
  <c r="DQ94" i="4" s="1"/>
  <c r="DF76" i="4"/>
  <c r="DT76" i="4" s="1"/>
  <c r="DI5" i="4"/>
  <c r="DW5" i="4" s="1"/>
  <c r="DH33" i="4"/>
  <c r="DV33" i="4" s="1"/>
  <c r="DI81" i="4"/>
  <c r="DW81" i="4" s="1"/>
  <c r="DC3" i="4"/>
  <c r="DQ3" i="4" s="1"/>
  <c r="DG53" i="4"/>
  <c r="DU53" i="4" s="1"/>
  <c r="DD35" i="4"/>
  <c r="DR35" i="4" s="1"/>
  <c r="DG85" i="4"/>
  <c r="DU85" i="4" s="1"/>
  <c r="DH85" i="4"/>
  <c r="DV85" i="4" s="1"/>
  <c r="BW29" i="4"/>
  <c r="BZ29" i="4" s="1"/>
  <c r="BW25" i="4"/>
  <c r="CB25" i="4" s="1"/>
  <c r="DU61" i="4"/>
  <c r="DT57" i="4"/>
  <c r="DI27" i="4"/>
  <c r="DW27" i="4" s="1"/>
  <c r="DC31" i="4"/>
  <c r="DQ31" i="4" s="1"/>
  <c r="DB83" i="4"/>
  <c r="DP83" i="4" s="1"/>
  <c r="DB53" i="4"/>
  <c r="DP53" i="4" s="1"/>
  <c r="DS29" i="4"/>
  <c r="DE85" i="4"/>
  <c r="DS85" i="4" s="1"/>
  <c r="DS82" i="4"/>
  <c r="DI31" i="4"/>
  <c r="DW31" i="4" s="1"/>
  <c r="DD78" i="4"/>
  <c r="DR78" i="4" s="1"/>
  <c r="DH31" i="4"/>
  <c r="DV31" i="4" s="1"/>
  <c r="DH53" i="4"/>
  <c r="DV53" i="4" s="1"/>
  <c r="DI46" i="4"/>
  <c r="DW46" i="4" s="1"/>
  <c r="DB46" i="4"/>
  <c r="DP46" i="4" s="1"/>
  <c r="DC82" i="4"/>
  <c r="DQ82" i="4" s="1"/>
  <c r="DE83" i="4"/>
  <c r="DS83" i="4" s="1"/>
  <c r="DF55" i="4"/>
  <c r="DT55" i="4" s="1"/>
  <c r="DD31" i="4"/>
  <c r="DR31" i="4" s="1"/>
  <c r="DD55" i="4"/>
  <c r="DR55" i="4" s="1"/>
  <c r="DB82" i="4"/>
  <c r="DP82" i="4" s="1"/>
  <c r="DF82" i="4"/>
  <c r="DT82" i="4" s="1"/>
  <c r="DI19" i="4"/>
  <c r="DW19" i="4" s="1"/>
  <c r="DI3" i="4"/>
  <c r="DW3" i="4" s="1"/>
  <c r="DD3" i="4"/>
  <c r="DR3" i="4" s="1"/>
  <c r="DT26" i="4"/>
  <c r="DI85" i="4"/>
  <c r="DW85" i="4" s="1"/>
  <c r="DB27" i="4"/>
  <c r="DP27" i="4" s="1"/>
  <c r="DD27" i="4"/>
  <c r="DR27" i="4" s="1"/>
  <c r="DE3" i="4"/>
  <c r="DS3" i="4" s="1"/>
  <c r="BW79" i="4"/>
  <c r="CE79" i="4" s="1"/>
  <c r="CS79" i="4" s="1"/>
  <c r="DH83" i="4"/>
  <c r="DV83" i="4" s="1"/>
  <c r="DF46" i="4"/>
  <c r="DT46" i="4" s="1"/>
  <c r="DH82" i="4"/>
  <c r="DV82" i="4" s="1"/>
  <c r="DG55" i="4"/>
  <c r="DU55" i="4" s="1"/>
  <c r="DD57" i="4"/>
  <c r="DR57" i="4" s="1"/>
  <c r="DH94" i="4"/>
  <c r="DV94" i="4" s="1"/>
  <c r="DI94" i="4"/>
  <c r="DW94" i="4" s="1"/>
  <c r="DC5" i="4"/>
  <c r="DQ5" i="4" s="1"/>
  <c r="DC83" i="4"/>
  <c r="DQ83" i="4" s="1"/>
  <c r="DD96" i="4"/>
  <c r="DR96" i="4" s="1"/>
  <c r="DE94" i="4"/>
  <c r="DS94" i="4" s="1"/>
  <c r="DG96" i="4"/>
  <c r="DU96" i="4" s="1"/>
  <c r="DD5" i="4"/>
  <c r="DR5" i="4" s="1"/>
  <c r="DG63" i="4"/>
  <c r="DU63" i="4" s="1"/>
  <c r="DB55" i="4"/>
  <c r="DP55" i="4" s="1"/>
  <c r="DG46" i="4"/>
  <c r="DU46" i="4" s="1"/>
  <c r="DU34" i="4"/>
  <c r="DG83" i="4"/>
  <c r="DU83" i="4" s="1"/>
  <c r="DB78" i="4"/>
  <c r="DP78" i="4" s="1"/>
  <c r="DF53" i="4"/>
  <c r="DT53" i="4" s="1"/>
  <c r="DD77" i="4"/>
  <c r="DR77" i="4" s="1"/>
  <c r="DE77" i="4"/>
  <c r="DS77" i="4" s="1"/>
  <c r="DH77" i="4"/>
  <c r="DV77" i="4" s="1"/>
  <c r="DC53" i="4"/>
  <c r="DQ53" i="4" s="1"/>
  <c r="DH3" i="4"/>
  <c r="DV3" i="4" s="1"/>
  <c r="DB3" i="4"/>
  <c r="DP3" i="4" s="1"/>
  <c r="DB85" i="4"/>
  <c r="DP85" i="4" s="1"/>
  <c r="DW76" i="4"/>
  <c r="BW45" i="4"/>
  <c r="CD45" i="4" s="1"/>
  <c r="DI25" i="4"/>
  <c r="DW25" i="4" s="1"/>
  <c r="DF25" i="4"/>
  <c r="DT25" i="4" s="1"/>
  <c r="DB66" i="4"/>
  <c r="DP66" i="4" s="1"/>
  <c r="DG66" i="4"/>
  <c r="DU66" i="4" s="1"/>
  <c r="DE66" i="4"/>
  <c r="DS66" i="4" s="1"/>
  <c r="DU35" i="4"/>
  <c r="DC51" i="4"/>
  <c r="DQ51" i="4" s="1"/>
  <c r="DI51" i="4"/>
  <c r="DW51" i="4" s="1"/>
  <c r="DG51" i="4"/>
  <c r="DU51" i="4" s="1"/>
  <c r="DB51" i="4"/>
  <c r="DP51" i="4" s="1"/>
  <c r="DD51" i="4"/>
  <c r="DR51" i="4" s="1"/>
  <c r="DD66" i="4"/>
  <c r="DR66" i="4" s="1"/>
  <c r="DH51" i="4"/>
  <c r="DV51" i="4" s="1"/>
  <c r="DE51" i="4"/>
  <c r="DS51" i="4" s="1"/>
  <c r="DD61" i="4"/>
  <c r="DR61" i="4" s="1"/>
  <c r="DB61" i="4"/>
  <c r="DP61" i="4" s="1"/>
  <c r="DH61" i="4"/>
  <c r="DV61" i="4" s="1"/>
  <c r="DI61" i="4"/>
  <c r="DW61" i="4" s="1"/>
  <c r="DG95" i="4"/>
  <c r="DU95" i="4" s="1"/>
  <c r="DB95" i="4"/>
  <c r="DP95" i="4" s="1"/>
  <c r="DD95" i="4"/>
  <c r="DR95" i="4" s="1"/>
  <c r="DB57" i="4"/>
  <c r="DP57" i="4" s="1"/>
  <c r="DG57" i="4"/>
  <c r="DU57" i="4" s="1"/>
  <c r="DH57" i="4"/>
  <c r="DV57" i="4" s="1"/>
  <c r="DC58" i="4"/>
  <c r="DQ58" i="4" s="1"/>
  <c r="DI58" i="4"/>
  <c r="DW58" i="4" s="1"/>
  <c r="DD58" i="4"/>
  <c r="DR58" i="4" s="1"/>
  <c r="DH58" i="4"/>
  <c r="DV58" i="4" s="1"/>
  <c r="DG75" i="4"/>
  <c r="DU75" i="4" s="1"/>
  <c r="DI75" i="4"/>
  <c r="DW75" i="4" s="1"/>
  <c r="DH75" i="4"/>
  <c r="DV75" i="4" s="1"/>
  <c r="DF75" i="4"/>
  <c r="DT75" i="4" s="1"/>
  <c r="DC75" i="4"/>
  <c r="DQ75" i="4" s="1"/>
  <c r="DD75" i="4"/>
  <c r="DR75" i="4" s="1"/>
  <c r="DE75" i="4"/>
  <c r="DS75" i="4" s="1"/>
  <c r="DF51" i="4"/>
  <c r="DT51" i="4" s="1"/>
  <c r="DC23" i="4"/>
  <c r="DQ23" i="4" s="1"/>
  <c r="DB23" i="4"/>
  <c r="DP23" i="4" s="1"/>
  <c r="DI87" i="4"/>
  <c r="DW87" i="4" s="1"/>
  <c r="DE87" i="4"/>
  <c r="DS87" i="4" s="1"/>
  <c r="DB87" i="4"/>
  <c r="DP87" i="4" s="1"/>
  <c r="DH87" i="4"/>
  <c r="DV87" i="4" s="1"/>
  <c r="DI21" i="4"/>
  <c r="DW21" i="4" s="1"/>
  <c r="DC21" i="4"/>
  <c r="DQ21" i="4" s="1"/>
  <c r="DC95" i="4"/>
  <c r="DQ95" i="4" s="1"/>
  <c r="DC57" i="4"/>
  <c r="DQ57" i="4" s="1"/>
  <c r="DE58" i="4"/>
  <c r="DS58" i="4" s="1"/>
  <c r="DD42" i="4"/>
  <c r="DR42" i="4" s="1"/>
  <c r="DF42" i="4"/>
  <c r="DT42" i="4" s="1"/>
  <c r="DH22" i="4"/>
  <c r="DV22" i="4" s="1"/>
  <c r="DB22" i="4"/>
  <c r="DP22" i="4" s="1"/>
  <c r="DF22" i="4"/>
  <c r="DT22" i="4" s="1"/>
  <c r="DE22" i="4"/>
  <c r="DS22" i="4" s="1"/>
  <c r="DC81" i="4"/>
  <c r="DQ81" i="4" s="1"/>
  <c r="DF81" i="4"/>
  <c r="DT81" i="4" s="1"/>
  <c r="DE81" i="4"/>
  <c r="DS81" i="4" s="1"/>
  <c r="DB29" i="4"/>
  <c r="DP29" i="4" s="1"/>
  <c r="DT85" i="4"/>
  <c r="DH29" i="4"/>
  <c r="DV29" i="4" s="1"/>
  <c r="DG14" i="4"/>
  <c r="DU14" i="4" s="1"/>
  <c r="DE14" i="4"/>
  <c r="DS14" i="4" s="1"/>
  <c r="DP62" i="4"/>
  <c r="DU94" i="4"/>
  <c r="DU47" i="4"/>
  <c r="DB76" i="4"/>
  <c r="DP76" i="4" s="1"/>
  <c r="DB49" i="4"/>
  <c r="DP49" i="4" s="1"/>
  <c r="DH49" i="4"/>
  <c r="DV49" i="4" s="1"/>
  <c r="DD76" i="4"/>
  <c r="DR76" i="4" s="1"/>
  <c r="DG76" i="4"/>
  <c r="DU76" i="4" s="1"/>
  <c r="DE76" i="4"/>
  <c r="DS76" i="4" s="1"/>
  <c r="DF49" i="4"/>
  <c r="DT49" i="4" s="1"/>
  <c r="DE78" i="4"/>
  <c r="DS78" i="4" s="1"/>
  <c r="DB36" i="4"/>
  <c r="DP36" i="4" s="1"/>
  <c r="DG81" i="4"/>
  <c r="DU81" i="4" s="1"/>
  <c r="DG24" i="4"/>
  <c r="DU24" i="4" s="1"/>
  <c r="DR40" i="4"/>
  <c r="DV9" i="4"/>
  <c r="DS45" i="4"/>
  <c r="DE26" i="4"/>
  <c r="DS26" i="4" s="1"/>
  <c r="BW22" i="4"/>
  <c r="CE22" i="4" s="1"/>
  <c r="CS22" i="4" s="1"/>
  <c r="DC62" i="4"/>
  <c r="DQ62" i="4" s="1"/>
  <c r="DG23" i="4"/>
  <c r="DU23" i="4" s="1"/>
  <c r="DF23" i="4"/>
  <c r="DT23" i="4" s="1"/>
  <c r="DI65" i="4"/>
  <c r="DW65" i="4" s="1"/>
  <c r="DG36" i="4"/>
  <c r="DU36" i="4" s="1"/>
  <c r="DE23" i="4"/>
  <c r="DS23" i="4" s="1"/>
  <c r="DH7" i="4"/>
  <c r="DV7" i="4" s="1"/>
  <c r="DB65" i="4"/>
  <c r="DP65" i="4" s="1"/>
  <c r="DG65" i="4"/>
  <c r="DU65" i="4" s="1"/>
  <c r="DD23" i="4"/>
  <c r="DR23" i="4" s="1"/>
  <c r="DE63" i="4"/>
  <c r="DS63" i="4" s="1"/>
  <c r="DG62" i="4"/>
  <c r="DU62" i="4" s="1"/>
  <c r="DI26" i="4"/>
  <c r="DW26" i="4" s="1"/>
  <c r="DV65" i="4"/>
  <c r="DH21" i="4"/>
  <c r="DV21" i="4" s="1"/>
  <c r="DW20" i="4"/>
  <c r="DH26" i="4"/>
  <c r="DV26" i="4" s="1"/>
  <c r="DH36" i="4"/>
  <c r="DV36" i="4" s="1"/>
  <c r="DH23" i="4"/>
  <c r="DV23" i="4" s="1"/>
  <c r="DB18" i="4"/>
  <c r="DP18" i="4" s="1"/>
  <c r="DH96" i="4"/>
  <c r="DV96" i="4" s="1"/>
  <c r="DG18" i="4"/>
  <c r="DU18" i="4" s="1"/>
  <c r="DE65" i="4"/>
  <c r="DS65" i="4" s="1"/>
  <c r="DB7" i="4"/>
  <c r="DP7" i="4" s="1"/>
  <c r="DE62" i="4"/>
  <c r="DS62" i="4" s="1"/>
  <c r="DF36" i="4"/>
  <c r="DT36" i="4" s="1"/>
  <c r="DC96" i="4"/>
  <c r="DQ96" i="4" s="1"/>
  <c r="DI62" i="4"/>
  <c r="DW62" i="4" s="1"/>
  <c r="DI63" i="4"/>
  <c r="DW63" i="4" s="1"/>
  <c r="DG7" i="4"/>
  <c r="DU7" i="4" s="1"/>
  <c r="DC9" i="4"/>
  <c r="DQ9" i="4" s="1"/>
  <c r="DC87" i="4"/>
  <c r="DQ87" i="4" s="1"/>
  <c r="DG87" i="4"/>
  <c r="DU87" i="4" s="1"/>
  <c r="DB25" i="4"/>
  <c r="DP25" i="4" s="1"/>
  <c r="DQ7" i="4"/>
  <c r="DU77" i="4"/>
  <c r="DI40" i="4"/>
  <c r="DW40" i="4" s="1"/>
  <c r="BW92" i="4"/>
  <c r="CE92" i="4" s="1"/>
  <c r="DI23" i="4"/>
  <c r="DW23" i="4" s="1"/>
  <c r="DD63" i="4"/>
  <c r="DR63" i="4" s="1"/>
  <c r="DC65" i="4"/>
  <c r="DQ65" i="4" s="1"/>
  <c r="DE36" i="4"/>
  <c r="DS36" i="4" s="1"/>
  <c r="DQ43" i="4"/>
  <c r="DF96" i="4"/>
  <c r="DT96" i="4" s="1"/>
  <c r="DF62" i="4"/>
  <c r="DT62" i="4" s="1"/>
  <c r="DB63" i="4"/>
  <c r="DP63" i="4" s="1"/>
  <c r="DD87" i="4"/>
  <c r="DR87" i="4" s="1"/>
  <c r="DF87" i="4"/>
  <c r="DT87" i="4" s="1"/>
  <c r="BW38" i="4"/>
  <c r="CG38" i="4" s="1"/>
  <c r="DC32" i="4"/>
  <c r="DQ32" i="4" s="1"/>
  <c r="DD32" i="4"/>
  <c r="DR32" i="4" s="1"/>
  <c r="DG32" i="4"/>
  <c r="DU32" i="4" s="1"/>
  <c r="DF32" i="4"/>
  <c r="DT32" i="4" s="1"/>
  <c r="DI73" i="4"/>
  <c r="DW73" i="4" s="1"/>
  <c r="DF73" i="4"/>
  <c r="DT73" i="4" s="1"/>
  <c r="DE73" i="4"/>
  <c r="DS73" i="4" s="1"/>
  <c r="DD37" i="4"/>
  <c r="DR37" i="4" s="1"/>
  <c r="DF37" i="4"/>
  <c r="DT37" i="4" s="1"/>
  <c r="DC37" i="4"/>
  <c r="DQ37" i="4" s="1"/>
  <c r="DI37" i="4"/>
  <c r="DW37" i="4" s="1"/>
  <c r="DH37" i="4"/>
  <c r="DV37" i="4" s="1"/>
  <c r="DI71" i="4"/>
  <c r="DW71" i="4" s="1"/>
  <c r="DD17" i="4"/>
  <c r="DR17" i="4" s="1"/>
  <c r="DH17" i="4"/>
  <c r="DV17" i="4" s="1"/>
  <c r="DG17" i="4"/>
  <c r="DU17" i="4" s="1"/>
  <c r="DC17" i="4"/>
  <c r="DQ17" i="4" s="1"/>
  <c r="BW69" i="4"/>
  <c r="DI18" i="4"/>
  <c r="DW18" i="4" s="1"/>
  <c r="DP93" i="4"/>
  <c r="DI32" i="4"/>
  <c r="DW32" i="4" s="1"/>
  <c r="DE12" i="4"/>
  <c r="DS12" i="4" s="1"/>
  <c r="DH12" i="4"/>
  <c r="DV12" i="4" s="1"/>
  <c r="DF12" i="4"/>
  <c r="DT12" i="4" s="1"/>
  <c r="DI12" i="4"/>
  <c r="DW12" i="4" s="1"/>
  <c r="DG12" i="4"/>
  <c r="DU12" i="4" s="1"/>
  <c r="DD12" i="4"/>
  <c r="DR12" i="4" s="1"/>
  <c r="DC38" i="4"/>
  <c r="DQ38" i="4" s="1"/>
  <c r="DB38" i="4"/>
  <c r="DP38" i="4" s="1"/>
  <c r="DG38" i="4"/>
  <c r="DU38" i="4" s="1"/>
  <c r="DH38" i="4"/>
  <c r="DV38" i="4" s="1"/>
  <c r="DD38" i="4"/>
  <c r="DR38" i="4" s="1"/>
  <c r="DF38" i="4"/>
  <c r="DT38" i="4" s="1"/>
  <c r="DI38" i="4"/>
  <c r="DW38" i="4" s="1"/>
  <c r="DW42" i="4"/>
  <c r="DB17" i="4"/>
  <c r="DP17" i="4" s="1"/>
  <c r="DR86" i="4"/>
  <c r="DB37" i="4"/>
  <c r="DP37" i="4" s="1"/>
  <c r="DF17" i="4"/>
  <c r="DT17" i="4" s="1"/>
  <c r="DQ55" i="4"/>
  <c r="DE37" i="4"/>
  <c r="DS37" i="4" s="1"/>
  <c r="DH73" i="4"/>
  <c r="DV73" i="4" s="1"/>
  <c r="DV19" i="4"/>
  <c r="DE32" i="4"/>
  <c r="DS32" i="4" s="1"/>
  <c r="DH32" i="4"/>
  <c r="DV32" i="4" s="1"/>
  <c r="DB19" i="4"/>
  <c r="DP19" i="4" s="1"/>
  <c r="DD19" i="4"/>
  <c r="DR19" i="4" s="1"/>
  <c r="DF19" i="4"/>
  <c r="DT19" i="4" s="1"/>
  <c r="DE19" i="4"/>
  <c r="DS19" i="4" s="1"/>
  <c r="DC25" i="4"/>
  <c r="DQ25" i="4" s="1"/>
  <c r="DH25" i="4"/>
  <c r="DV25" i="4" s="1"/>
  <c r="DD25" i="4"/>
  <c r="DR25" i="4" s="1"/>
  <c r="DG25" i="4"/>
  <c r="DU25" i="4" s="1"/>
  <c r="DE25" i="4"/>
  <c r="DS25" i="4" s="1"/>
  <c r="DI66" i="4"/>
  <c r="DW66" i="4" s="1"/>
  <c r="DH66" i="4"/>
  <c r="DV66" i="4" s="1"/>
  <c r="DC66" i="4"/>
  <c r="DQ66" i="4" s="1"/>
  <c r="DB69" i="4"/>
  <c r="DP69" i="4" s="1"/>
  <c r="DG69" i="4"/>
  <c r="DU69" i="4" s="1"/>
  <c r="DD69" i="4"/>
  <c r="DR69" i="4" s="1"/>
  <c r="DE69" i="4"/>
  <c r="DS69" i="4" s="1"/>
  <c r="DF69" i="4"/>
  <c r="DT69" i="4" s="1"/>
  <c r="DC69" i="4"/>
  <c r="DQ69" i="4" s="1"/>
  <c r="DH69" i="4"/>
  <c r="DV69" i="4" s="1"/>
  <c r="DE38" i="4"/>
  <c r="DS38" i="4" s="1"/>
  <c r="DH71" i="4"/>
  <c r="DV71" i="4" s="1"/>
  <c r="DV44" i="4"/>
  <c r="DD71" i="4"/>
  <c r="DR71" i="4" s="1"/>
  <c r="DP58" i="4"/>
  <c r="DG73" i="4"/>
  <c r="DU73" i="4" s="1"/>
  <c r="DG37" i="4"/>
  <c r="DU37" i="4" s="1"/>
  <c r="DE18" i="4"/>
  <c r="DS18" i="4" s="1"/>
  <c r="DF18" i="4"/>
  <c r="DT18" i="4" s="1"/>
  <c r="DF78" i="4"/>
  <c r="DT78" i="4" s="1"/>
  <c r="DC78" i="4"/>
  <c r="DQ78" i="4" s="1"/>
  <c r="DG78" i="4"/>
  <c r="DU78" i="4" s="1"/>
  <c r="DB77" i="4"/>
  <c r="DP77" i="4" s="1"/>
  <c r="DC77" i="4"/>
  <c r="DQ77" i="4" s="1"/>
  <c r="DI77" i="4"/>
  <c r="DW77" i="4" s="1"/>
  <c r="DD9" i="4"/>
  <c r="DR9" i="4" s="1"/>
  <c r="DE9" i="4"/>
  <c r="DS9" i="4" s="1"/>
  <c r="DB9" i="4"/>
  <c r="DP9" i="4" s="1"/>
  <c r="DI9" i="4"/>
  <c r="DW9" i="4" s="1"/>
  <c r="DI17" i="4"/>
  <c r="DW17" i="4" s="1"/>
  <c r="DE17" i="4"/>
  <c r="DS17" i="4" s="1"/>
  <c r="DD18" i="4"/>
  <c r="DR18" i="4" s="1"/>
  <c r="DH78" i="4"/>
  <c r="DV78" i="4" s="1"/>
  <c r="DH18" i="4"/>
  <c r="DV18" i="4" s="1"/>
  <c r="DU3" i="4"/>
  <c r="DF77" i="4"/>
  <c r="DT77" i="4" s="1"/>
  <c r="DG9" i="4"/>
  <c r="DU9" i="4" s="1"/>
  <c r="DH34" i="4"/>
  <c r="DV34" i="4" s="1"/>
  <c r="DB34" i="4"/>
  <c r="DP34" i="4" s="1"/>
  <c r="DT79" i="4"/>
  <c r="DC47" i="4"/>
  <c r="DQ47" i="4" s="1"/>
  <c r="DI47" i="4"/>
  <c r="DW47" i="4" s="1"/>
  <c r="DE47" i="4"/>
  <c r="DS47" i="4" s="1"/>
  <c r="DF47" i="4"/>
  <c r="DT47" i="4" s="1"/>
  <c r="DH47" i="4"/>
  <c r="DV47" i="4" s="1"/>
  <c r="DD8" i="4"/>
  <c r="DR8" i="4" s="1"/>
  <c r="DF8" i="4"/>
  <c r="DT8" i="4" s="1"/>
  <c r="DE71" i="4"/>
  <c r="DS71" i="4" s="1"/>
  <c r="DW48" i="4"/>
  <c r="DI29" i="4"/>
  <c r="DW29" i="4" s="1"/>
  <c r="DG29" i="4"/>
  <c r="DU29" i="4" s="1"/>
  <c r="DC29" i="4"/>
  <c r="DQ29" i="4" s="1"/>
  <c r="DD29" i="4"/>
  <c r="DR29" i="4" s="1"/>
  <c r="DF71" i="4"/>
  <c r="DT71" i="4" s="1"/>
  <c r="DF29" i="4"/>
  <c r="DT29" i="4" s="1"/>
  <c r="DQ13" i="4"/>
  <c r="DS80" i="4"/>
  <c r="DP75" i="4"/>
  <c r="DB40" i="4"/>
  <c r="DP40" i="4" s="1"/>
  <c r="DI14" i="4"/>
  <c r="DW14" i="4" s="1"/>
  <c r="DC14" i="4"/>
  <c r="DQ14" i="4" s="1"/>
  <c r="DF14" i="4"/>
  <c r="DT14" i="4" s="1"/>
  <c r="DI22" i="4"/>
  <c r="DW22" i="4" s="1"/>
  <c r="DD22" i="4"/>
  <c r="DR22" i="4" s="1"/>
  <c r="DD85" i="4"/>
  <c r="DR85" i="4" s="1"/>
  <c r="DC85" i="4"/>
  <c r="DQ85" i="4" s="1"/>
  <c r="DC40" i="4"/>
  <c r="DQ40" i="4" s="1"/>
  <c r="DF40" i="4"/>
  <c r="DT40" i="4" s="1"/>
  <c r="DE40" i="4"/>
  <c r="DS40" i="4" s="1"/>
  <c r="DH40" i="4"/>
  <c r="DV40" i="4" s="1"/>
  <c r="DB21" i="4"/>
  <c r="DP21" i="4" s="1"/>
  <c r="DG21" i="4"/>
  <c r="DU21" i="4" s="1"/>
  <c r="DE21" i="4"/>
  <c r="DS21" i="4" s="1"/>
  <c r="DF21" i="4"/>
  <c r="DT21" i="4" s="1"/>
  <c r="DB26" i="4"/>
  <c r="DP26" i="4" s="1"/>
  <c r="DG26" i="4"/>
  <c r="DU26" i="4" s="1"/>
  <c r="DD26" i="4"/>
  <c r="DR26" i="4" s="1"/>
  <c r="DC26" i="4"/>
  <c r="DQ26" i="4" s="1"/>
  <c r="DG40" i="4"/>
  <c r="DU40" i="4" s="1"/>
  <c r="DC61" i="4"/>
  <c r="DQ61" i="4" s="1"/>
  <c r="DE61" i="4"/>
  <c r="DS61" i="4" s="1"/>
  <c r="DF61" i="4"/>
  <c r="DT61" i="4" s="1"/>
  <c r="DD21" i="4"/>
  <c r="DR21" i="4" s="1"/>
  <c r="DC71" i="4"/>
  <c r="DQ71" i="4" s="1"/>
  <c r="DB71" i="4"/>
  <c r="DP71" i="4" s="1"/>
  <c r="DC34" i="4"/>
  <c r="DQ34" i="4" s="1"/>
  <c r="DC12" i="4"/>
  <c r="DQ12" i="4" s="1"/>
  <c r="DB12" i="4"/>
  <c r="DP12" i="4" s="1"/>
  <c r="BZ98" i="4"/>
  <c r="CN98" i="4" s="1"/>
  <c r="DB8" i="4"/>
  <c r="DP8" i="4" s="1"/>
  <c r="DC8" i="4"/>
  <c r="DQ8" i="4" s="1"/>
  <c r="CA97" i="4"/>
  <c r="CO97" i="4" s="1"/>
  <c r="BZ97" i="4"/>
  <c r="CN97" i="4" s="1"/>
  <c r="DB32" i="4"/>
  <c r="DP32" i="4" s="1"/>
  <c r="DB47" i="4"/>
  <c r="DP47" i="4" s="1"/>
  <c r="CB3" i="4"/>
  <c r="CP3" i="4" s="1"/>
  <c r="CG3" i="4"/>
  <c r="CU3" i="4" s="1"/>
  <c r="BZ3" i="4"/>
  <c r="CN3" i="4" s="1"/>
  <c r="CA3" i="4"/>
  <c r="CO3" i="4" s="1"/>
  <c r="CD41" i="4"/>
  <c r="CR41" i="4" s="1"/>
  <c r="CC41" i="4"/>
  <c r="CQ41" i="4" s="1"/>
  <c r="CF41" i="4"/>
  <c r="CT41" i="4" s="1"/>
  <c r="CB41" i="4"/>
  <c r="CP41" i="4" s="1"/>
  <c r="CA41" i="4"/>
  <c r="CO41" i="4" s="1"/>
  <c r="CE41" i="4"/>
  <c r="CS41" i="4" s="1"/>
  <c r="CG41" i="4"/>
  <c r="CU41" i="4" s="1"/>
  <c r="BZ41" i="4"/>
  <c r="CN41" i="4" s="1"/>
  <c r="CF28" i="4"/>
  <c r="CT28" i="4" s="1"/>
  <c r="CC28" i="4"/>
  <c r="CQ28" i="4" s="1"/>
  <c r="CE28" i="4"/>
  <c r="CS28" i="4" s="1"/>
  <c r="CA28" i="4"/>
  <c r="CO28" i="4" s="1"/>
  <c r="CB28" i="4"/>
  <c r="CP28" i="4" s="1"/>
  <c r="CD28" i="4"/>
  <c r="CR28" i="4" s="1"/>
  <c r="BZ28" i="4"/>
  <c r="CN28" i="4" s="1"/>
  <c r="CG28" i="4"/>
  <c r="CU28" i="4" s="1"/>
  <c r="CA59" i="4"/>
  <c r="CO59" i="4" s="1"/>
  <c r="CC59" i="4"/>
  <c r="CQ59" i="4" s="1"/>
  <c r="CF59" i="4"/>
  <c r="CT59" i="4" s="1"/>
  <c r="CB59" i="4"/>
  <c r="CP59" i="4" s="1"/>
  <c r="CG59" i="4"/>
  <c r="CU59" i="4" s="1"/>
  <c r="CD59" i="4"/>
  <c r="CR59" i="4" s="1"/>
  <c r="BZ59" i="4"/>
  <c r="CN59" i="4" s="1"/>
  <c r="CE59" i="4"/>
  <c r="CS59" i="4" s="1"/>
  <c r="CF51" i="4"/>
  <c r="CT51" i="4" s="1"/>
  <c r="CE51" i="4"/>
  <c r="CS51" i="4" s="1"/>
  <c r="CD51" i="4"/>
  <c r="CR51" i="4" s="1"/>
  <c r="BZ51" i="4"/>
  <c r="CN51" i="4" s="1"/>
  <c r="CB51" i="4"/>
  <c r="CP51" i="4" s="1"/>
  <c r="CC51" i="4"/>
  <c r="CQ51" i="4" s="1"/>
  <c r="CG51" i="4"/>
  <c r="CU51" i="4" s="1"/>
  <c r="CA51" i="4"/>
  <c r="CO51" i="4" s="1"/>
  <c r="CG77" i="4"/>
  <c r="CU77" i="4" s="1"/>
  <c r="CC77" i="4"/>
  <c r="CQ77" i="4" s="1"/>
  <c r="CF77" i="4"/>
  <c r="CT77" i="4" s="1"/>
  <c r="CB77" i="4"/>
  <c r="CP77" i="4" s="1"/>
  <c r="BZ77" i="4"/>
  <c r="CN77" i="4" s="1"/>
  <c r="CA77" i="4"/>
  <c r="CO77" i="4" s="1"/>
  <c r="CE77" i="4"/>
  <c r="CS77" i="4" s="1"/>
  <c r="CD77" i="4"/>
  <c r="CR77" i="4" s="1"/>
  <c r="CE68" i="4"/>
  <c r="CS68" i="4" s="1"/>
  <c r="CF68" i="4"/>
  <c r="CT68" i="4" s="1"/>
  <c r="CB68" i="4"/>
  <c r="CP68" i="4" s="1"/>
  <c r="CG68" i="4"/>
  <c r="CU68" i="4" s="1"/>
  <c r="BZ68" i="4"/>
  <c r="CN68" i="4" s="1"/>
  <c r="CC68" i="4"/>
  <c r="CQ68" i="4" s="1"/>
  <c r="CA68" i="4"/>
  <c r="CO68" i="4" s="1"/>
  <c r="CD68" i="4"/>
  <c r="CR68" i="4" s="1"/>
  <c r="CB96" i="4"/>
  <c r="CP96" i="4" s="1"/>
  <c r="CE96" i="4"/>
  <c r="CS96" i="4" s="1"/>
  <c r="BZ96" i="4"/>
  <c r="CN96" i="4" s="1"/>
  <c r="CD96" i="4"/>
  <c r="CR96" i="4" s="1"/>
  <c r="CA96" i="4"/>
  <c r="CO96" i="4" s="1"/>
  <c r="CG96" i="4"/>
  <c r="CU96" i="4" s="1"/>
  <c r="CC96" i="4"/>
  <c r="CQ96" i="4" s="1"/>
  <c r="CF96" i="4"/>
  <c r="CT96" i="4" s="1"/>
  <c r="CE36" i="4"/>
  <c r="CS36" i="4" s="1"/>
  <c r="CG36" i="4"/>
  <c r="CU36" i="4" s="1"/>
  <c r="CF36" i="4"/>
  <c r="CT36" i="4" s="1"/>
  <c r="CB36" i="4"/>
  <c r="CP36" i="4" s="1"/>
  <c r="BZ36" i="4"/>
  <c r="CN36" i="4" s="1"/>
  <c r="CC36" i="4"/>
  <c r="CQ36" i="4" s="1"/>
  <c r="CA36" i="4"/>
  <c r="CO36" i="4" s="1"/>
  <c r="G35" i="7" s="1"/>
  <c r="CD36" i="4"/>
  <c r="CR36" i="4" s="1"/>
  <c r="CB57" i="4"/>
  <c r="CP57" i="4" s="1"/>
  <c r="CF57" i="4"/>
  <c r="CT57" i="4" s="1"/>
  <c r="CD57" i="4"/>
  <c r="CR57" i="4" s="1"/>
  <c r="CA57" i="4"/>
  <c r="CO57" i="4" s="1"/>
  <c r="BZ57" i="4"/>
  <c r="CN57" i="4" s="1"/>
  <c r="CG57" i="4"/>
  <c r="CU57" i="4" s="1"/>
  <c r="CE57" i="4"/>
  <c r="CS57" i="4" s="1"/>
  <c r="CC57" i="4"/>
  <c r="CQ57" i="4" s="1"/>
  <c r="CF54" i="4"/>
  <c r="CT54" i="4" s="1"/>
  <c r="CD54" i="4"/>
  <c r="CR54" i="4" s="1"/>
  <c r="CA54" i="4"/>
  <c r="CO54" i="4" s="1"/>
  <c r="CG54" i="4"/>
  <c r="CU54" i="4" s="1"/>
  <c r="CE54" i="4"/>
  <c r="CS54" i="4" s="1"/>
  <c r="CB54" i="4"/>
  <c r="CP54" i="4" s="1"/>
  <c r="CC54" i="4"/>
  <c r="CQ54" i="4" s="1"/>
  <c r="BZ54" i="4"/>
  <c r="CN54" i="4" s="1"/>
  <c r="CE88" i="4"/>
  <c r="CS88" i="4" s="1"/>
  <c r="BZ88" i="4"/>
  <c r="CN88" i="4" s="1"/>
  <c r="CA88" i="4"/>
  <c r="CO88" i="4" s="1"/>
  <c r="CC88" i="4"/>
  <c r="CQ88" i="4" s="1"/>
  <c r="CG88" i="4"/>
  <c r="CU88" i="4" s="1"/>
  <c r="CD88" i="4"/>
  <c r="CR88" i="4" s="1"/>
  <c r="CF88" i="4"/>
  <c r="CT88" i="4" s="1"/>
  <c r="CB88" i="4"/>
  <c r="CP88" i="4" s="1"/>
  <c r="CC94" i="4"/>
  <c r="CQ94" i="4" s="1"/>
  <c r="CA94" i="4"/>
  <c r="CO94" i="4" s="1"/>
  <c r="CG94" i="4"/>
  <c r="CU94" i="4" s="1"/>
  <c r="CF94" i="4"/>
  <c r="CT94" i="4" s="1"/>
  <c r="BZ94" i="4"/>
  <c r="CN94" i="4" s="1"/>
  <c r="CB94" i="4"/>
  <c r="CP94" i="4" s="1"/>
  <c r="CE94" i="4"/>
  <c r="CS94" i="4" s="1"/>
  <c r="CD94" i="4"/>
  <c r="CR94" i="4" s="1"/>
  <c r="BZ18" i="4"/>
  <c r="CN18" i="4" s="1"/>
  <c r="CD18" i="4"/>
  <c r="CR18" i="4" s="1"/>
  <c r="CB18" i="4"/>
  <c r="CP18" i="4" s="1"/>
  <c r="CE18" i="4"/>
  <c r="CS18" i="4" s="1"/>
  <c r="CC18" i="4"/>
  <c r="CQ18" i="4" s="1"/>
  <c r="CG18" i="4"/>
  <c r="CU18" i="4" s="1"/>
  <c r="CF18" i="4"/>
  <c r="CT18" i="4" s="1"/>
  <c r="CA18" i="4"/>
  <c r="CO18" i="4" s="1"/>
  <c r="G17" i="7" s="1"/>
  <c r="CE50" i="4"/>
  <c r="CS50" i="4" s="1"/>
  <c r="CD50" i="4"/>
  <c r="CR50" i="4" s="1"/>
  <c r="CB50" i="4"/>
  <c r="CP50" i="4" s="1"/>
  <c r="CG50" i="4"/>
  <c r="CU50" i="4" s="1"/>
  <c r="CA50" i="4"/>
  <c r="CO50" i="4" s="1"/>
  <c r="BZ50" i="4"/>
  <c r="CN50" i="4" s="1"/>
  <c r="CF50" i="4"/>
  <c r="CT50" i="4" s="1"/>
  <c r="CC50" i="4"/>
  <c r="CQ50" i="4" s="1"/>
  <c r="CE5" i="4"/>
  <c r="CS5" i="4" s="1"/>
  <c r="CG5" i="4"/>
  <c r="CU5" i="4" s="1"/>
  <c r="CC5" i="4"/>
  <c r="CQ5" i="4" s="1"/>
  <c r="CA5" i="4"/>
  <c r="CO5" i="4" s="1"/>
  <c r="CF5" i="4"/>
  <c r="CT5" i="4" s="1"/>
  <c r="CD5" i="4"/>
  <c r="CR5" i="4" s="1"/>
  <c r="CB5" i="4"/>
  <c r="CP5" i="4" s="1"/>
  <c r="BZ5" i="4"/>
  <c r="CN5" i="4" s="1"/>
  <c r="CG7" i="4"/>
  <c r="CU7" i="4" s="1"/>
  <c r="CB7" i="4"/>
  <c r="CP7" i="4" s="1"/>
  <c r="BZ7" i="4"/>
  <c r="CN7" i="4" s="1"/>
  <c r="CF7" i="4"/>
  <c r="CT7" i="4" s="1"/>
  <c r="CA7" i="4"/>
  <c r="CO7" i="4" s="1"/>
  <c r="CD7" i="4"/>
  <c r="CR7" i="4" s="1"/>
  <c r="CE7" i="4"/>
  <c r="CS7" i="4" s="1"/>
  <c r="CC7" i="4"/>
  <c r="CQ7" i="4" s="1"/>
  <c r="CE66" i="4"/>
  <c r="CS66" i="4" s="1"/>
  <c r="CD66" i="4"/>
  <c r="CR66" i="4" s="1"/>
  <c r="CB66" i="4"/>
  <c r="CP66" i="4" s="1"/>
  <c r="CA66" i="4"/>
  <c r="CO66" i="4" s="1"/>
  <c r="CG66" i="4"/>
  <c r="CU66" i="4" s="1"/>
  <c r="BZ66" i="4"/>
  <c r="CN66" i="4" s="1"/>
  <c r="CF66" i="4"/>
  <c r="CT66" i="4" s="1"/>
  <c r="CC66" i="4"/>
  <c r="CQ66" i="4" s="1"/>
  <c r="CG95" i="4"/>
  <c r="CU95" i="4" s="1"/>
  <c r="M94" i="7" s="1"/>
  <c r="CD95" i="4"/>
  <c r="CR95" i="4" s="1"/>
  <c r="CE95" i="4"/>
  <c r="CS95" i="4" s="1"/>
  <c r="CF95" i="4"/>
  <c r="CT95" i="4" s="1"/>
  <c r="CB95" i="4"/>
  <c r="CP95" i="4" s="1"/>
  <c r="CA95" i="4"/>
  <c r="CO95" i="4" s="1"/>
  <c r="BZ95" i="4"/>
  <c r="CN95" i="4" s="1"/>
  <c r="CC95" i="4"/>
  <c r="CQ95" i="4" s="1"/>
  <c r="CF46" i="4"/>
  <c r="CT46" i="4" s="1"/>
  <c r="CC46" i="4"/>
  <c r="CQ46" i="4" s="1"/>
  <c r="CB46" i="4"/>
  <c r="CP46" i="4" s="1"/>
  <c r="CG46" i="4"/>
  <c r="CU46" i="4" s="1"/>
  <c r="CE46" i="4"/>
  <c r="CS46" i="4" s="1"/>
  <c r="CD46" i="4"/>
  <c r="CR46" i="4" s="1"/>
  <c r="BZ46" i="4"/>
  <c r="CN46" i="4" s="1"/>
  <c r="CA46" i="4"/>
  <c r="CO46" i="4" s="1"/>
  <c r="CD75" i="4"/>
  <c r="CR75" i="4" s="1"/>
  <c r="CE75" i="4"/>
  <c r="CS75" i="4" s="1"/>
  <c r="CA75" i="4"/>
  <c r="CO75" i="4" s="1"/>
  <c r="CC75" i="4"/>
  <c r="CQ75" i="4" s="1"/>
  <c r="CB75" i="4"/>
  <c r="CP75" i="4" s="1"/>
  <c r="CG75" i="4"/>
  <c r="CU75" i="4" s="1"/>
  <c r="BZ75" i="4"/>
  <c r="CN75" i="4" s="1"/>
  <c r="CF75" i="4"/>
  <c r="CT75" i="4" s="1"/>
  <c r="CA87" i="4"/>
  <c r="CO87" i="4" s="1"/>
  <c r="CD87" i="4"/>
  <c r="CR87" i="4" s="1"/>
  <c r="CE87" i="4"/>
  <c r="CS87" i="4" s="1"/>
  <c r="CG87" i="4"/>
  <c r="CU87" i="4" s="1"/>
  <c r="BZ87" i="4"/>
  <c r="CN87" i="4" s="1"/>
  <c r="CC87" i="4"/>
  <c r="CQ87" i="4" s="1"/>
  <c r="CF87" i="4"/>
  <c r="CT87" i="4" s="1"/>
  <c r="CB87" i="4"/>
  <c r="CP87" i="4" s="1"/>
  <c r="BZ11" i="4"/>
  <c r="CN11" i="4" s="1"/>
  <c r="CG11" i="4"/>
  <c r="CU11" i="4" s="1"/>
  <c r="CE11" i="4"/>
  <c r="CS11" i="4" s="1"/>
  <c r="CA11" i="4"/>
  <c r="CO11" i="4" s="1"/>
  <c r="CF11" i="4"/>
  <c r="CT11" i="4" s="1"/>
  <c r="CD11" i="4"/>
  <c r="CR11" i="4" s="1"/>
  <c r="CC11" i="4"/>
  <c r="CQ11" i="4" s="1"/>
  <c r="CB11" i="4"/>
  <c r="CP11" i="4" s="1"/>
  <c r="CD32" i="4"/>
  <c r="CR32" i="4" s="1"/>
  <c r="CF32" i="4"/>
  <c r="CT32" i="4" s="1"/>
  <c r="CG32" i="4"/>
  <c r="CU32" i="4" s="1"/>
  <c r="CC32" i="4"/>
  <c r="CQ32" i="4" s="1"/>
  <c r="CB32" i="4"/>
  <c r="CP32" i="4" s="1"/>
  <c r="CE32" i="4"/>
  <c r="CS32" i="4" s="1"/>
  <c r="CA32" i="4"/>
  <c r="CO32" i="4" s="1"/>
  <c r="BZ32" i="4"/>
  <c r="CN32" i="4" s="1"/>
  <c r="CC64" i="4"/>
  <c r="CQ64" i="4" s="1"/>
  <c r="CE64" i="4"/>
  <c r="CS64" i="4" s="1"/>
  <c r="CF64" i="4"/>
  <c r="CT64" i="4" s="1"/>
  <c r="CA64" i="4"/>
  <c r="CO64" i="4" s="1"/>
  <c r="CG64" i="4"/>
  <c r="CU64" i="4" s="1"/>
  <c r="CD64" i="4"/>
  <c r="CR64" i="4" s="1"/>
  <c r="CB64" i="4"/>
  <c r="CP64" i="4" s="1"/>
  <c r="BZ64" i="4"/>
  <c r="CN64" i="4" s="1"/>
  <c r="CA48" i="4"/>
  <c r="CO48" i="4" s="1"/>
  <c r="CE48" i="4"/>
  <c r="CS48" i="4" s="1"/>
  <c r="CF48" i="4"/>
  <c r="CT48" i="4" s="1"/>
  <c r="CC48" i="4"/>
  <c r="CQ48" i="4" s="1"/>
  <c r="CG48" i="4"/>
  <c r="CU48" i="4" s="1"/>
  <c r="CD48" i="4"/>
  <c r="CR48" i="4" s="1"/>
  <c r="CB48" i="4"/>
  <c r="CP48" i="4" s="1"/>
  <c r="BZ48" i="4"/>
  <c r="CN48" i="4" s="1"/>
  <c r="BZ34" i="4"/>
  <c r="CN34" i="4" s="1"/>
  <c r="CD34" i="4"/>
  <c r="CR34" i="4" s="1"/>
  <c r="CE34" i="4"/>
  <c r="CS34" i="4" s="1"/>
  <c r="CB34" i="4"/>
  <c r="CP34" i="4" s="1"/>
  <c r="CG34" i="4"/>
  <c r="CU34" i="4" s="1"/>
  <c r="CF34" i="4"/>
  <c r="CT34" i="4" s="1"/>
  <c r="CC34" i="4"/>
  <c r="CQ34" i="4" s="1"/>
  <c r="CA34" i="4"/>
  <c r="CO34" i="4" s="1"/>
  <c r="CC6" i="4"/>
  <c r="CQ6" i="4" s="1"/>
  <c r="CF6" i="4"/>
  <c r="CT6" i="4" s="1"/>
  <c r="CE6" i="4"/>
  <c r="CS6" i="4" s="1"/>
  <c r="CB6" i="4"/>
  <c r="CP6" i="4" s="1"/>
  <c r="CA6" i="4"/>
  <c r="CO6" i="4" s="1"/>
  <c r="BZ6" i="4"/>
  <c r="CN6" i="4" s="1"/>
  <c r="CD6" i="4"/>
  <c r="CR6" i="4" s="1"/>
  <c r="CG6" i="4"/>
  <c r="CU6" i="4" s="1"/>
  <c r="CF16" i="4"/>
  <c r="CT16" i="4" s="1"/>
  <c r="CD16" i="4"/>
  <c r="CR16" i="4" s="1"/>
  <c r="J15" i="7" s="1"/>
  <c r="BZ16" i="4"/>
  <c r="CN16" i="4" s="1"/>
  <c r="F15" i="7" s="1"/>
  <c r="CA16" i="4"/>
  <c r="CO16" i="4" s="1"/>
  <c r="CB16" i="4"/>
  <c r="CP16" i="4" s="1"/>
  <c r="CE16" i="4"/>
  <c r="CS16" i="4" s="1"/>
  <c r="CC16" i="4"/>
  <c r="CQ16" i="4" s="1"/>
  <c r="CG16" i="4"/>
  <c r="CU16" i="4" s="1"/>
  <c r="CD81" i="4"/>
  <c r="CR81" i="4" s="1"/>
  <c r="CF81" i="4"/>
  <c r="CT81" i="4" s="1"/>
  <c r="BZ81" i="4"/>
  <c r="CN81" i="4" s="1"/>
  <c r="CE81" i="4"/>
  <c r="CS81" i="4" s="1"/>
  <c r="CA81" i="4"/>
  <c r="CO81" i="4" s="1"/>
  <c r="CB81" i="4"/>
  <c r="CP81" i="4" s="1"/>
  <c r="CG81" i="4"/>
  <c r="CU81" i="4" s="1"/>
  <c r="CC81" i="4"/>
  <c r="CQ81" i="4" s="1"/>
  <c r="BZ47" i="4"/>
  <c r="CN47" i="4" s="1"/>
  <c r="CG47" i="4"/>
  <c r="CU47" i="4" s="1"/>
  <c r="CB47" i="4"/>
  <c r="CP47" i="4" s="1"/>
  <c r="CA47" i="4"/>
  <c r="CO47" i="4" s="1"/>
  <c r="CD47" i="4"/>
  <c r="CR47" i="4" s="1"/>
  <c r="CE47" i="4"/>
  <c r="CS47" i="4" s="1"/>
  <c r="CF47" i="4"/>
  <c r="CT47" i="4" s="1"/>
  <c r="CC47" i="4"/>
  <c r="CQ47" i="4" s="1"/>
  <c r="CF84" i="4"/>
  <c r="CT84" i="4" s="1"/>
  <c r="CD84" i="4"/>
  <c r="CR84" i="4" s="1"/>
  <c r="CC84" i="4"/>
  <c r="CQ84" i="4" s="1"/>
  <c r="BZ84" i="4"/>
  <c r="CN84" i="4" s="1"/>
  <c r="CA84" i="4"/>
  <c r="CO84" i="4" s="1"/>
  <c r="CB84" i="4"/>
  <c r="CP84" i="4" s="1"/>
  <c r="CG84" i="4"/>
  <c r="CU84" i="4" s="1"/>
  <c r="CE84" i="4"/>
  <c r="CS84" i="4" s="1"/>
  <c r="CB49" i="4"/>
  <c r="CP49" i="4" s="1"/>
  <c r="CF49" i="4"/>
  <c r="CT49" i="4" s="1"/>
  <c r="CD49" i="4"/>
  <c r="CR49" i="4" s="1"/>
  <c r="CC49" i="4"/>
  <c r="CQ49" i="4" s="1"/>
  <c r="CE49" i="4"/>
  <c r="CS49" i="4" s="1"/>
  <c r="BZ49" i="4"/>
  <c r="CN49" i="4" s="1"/>
  <c r="CG49" i="4"/>
  <c r="CU49" i="4" s="1"/>
  <c r="CA49" i="4"/>
  <c r="CO49" i="4" s="1"/>
  <c r="CF91" i="4"/>
  <c r="CT91" i="4" s="1"/>
  <c r="CC91" i="4"/>
  <c r="CQ91" i="4" s="1"/>
  <c r="BZ91" i="4"/>
  <c r="CN91" i="4" s="1"/>
  <c r="CB91" i="4"/>
  <c r="CP91" i="4" s="1"/>
  <c r="CG91" i="4"/>
  <c r="CU91" i="4" s="1"/>
  <c r="CA91" i="4"/>
  <c r="CO91" i="4" s="1"/>
  <c r="CD91" i="4"/>
  <c r="CR91" i="4" s="1"/>
  <c r="CE91" i="4"/>
  <c r="CS91" i="4" s="1"/>
  <c r="CB73" i="4"/>
  <c r="CP73" i="4" s="1"/>
  <c r="CF73" i="4"/>
  <c r="CT73" i="4" s="1"/>
  <c r="CD73" i="4"/>
  <c r="CR73" i="4" s="1"/>
  <c r="CC73" i="4"/>
  <c r="CQ73" i="4" s="1"/>
  <c r="CE73" i="4"/>
  <c r="CS73" i="4" s="1"/>
  <c r="BZ73" i="4"/>
  <c r="CN73" i="4" s="1"/>
  <c r="CG73" i="4"/>
  <c r="CU73" i="4" s="1"/>
  <c r="CA73" i="4"/>
  <c r="CO73" i="4" s="1"/>
  <c r="CE44" i="4"/>
  <c r="CS44" i="4" s="1"/>
  <c r="CB44" i="4"/>
  <c r="CP44" i="4" s="1"/>
  <c r="CD44" i="4"/>
  <c r="CR44" i="4" s="1"/>
  <c r="CC44" i="4"/>
  <c r="CQ44" i="4" s="1"/>
  <c r="CA44" i="4"/>
  <c r="CO44" i="4" s="1"/>
  <c r="CF44" i="4"/>
  <c r="CT44" i="4" s="1"/>
  <c r="BZ44" i="4"/>
  <c r="CN44" i="4" s="1"/>
  <c r="CG44" i="4"/>
  <c r="CU44" i="4" s="1"/>
  <c r="CB10" i="4"/>
  <c r="CP10" i="4" s="1"/>
  <c r="CE10" i="4"/>
  <c r="CS10" i="4" s="1"/>
  <c r="CD10" i="4"/>
  <c r="CR10" i="4" s="1"/>
  <c r="CC10" i="4"/>
  <c r="CQ10" i="4" s="1"/>
  <c r="BZ10" i="4"/>
  <c r="CN10" i="4" s="1"/>
  <c r="CA10" i="4"/>
  <c r="CO10" i="4" s="1"/>
  <c r="CG10" i="4"/>
  <c r="CU10" i="4" s="1"/>
  <c r="CF10" i="4"/>
  <c r="CT10" i="4" s="1"/>
  <c r="CR3" i="4"/>
  <c r="CF67" i="4"/>
  <c r="CT67" i="4" s="1"/>
  <c r="CC67" i="4"/>
  <c r="CQ67" i="4" s="1"/>
  <c r="CG67" i="4"/>
  <c r="CU67" i="4" s="1"/>
  <c r="BZ67" i="4"/>
  <c r="CN67" i="4" s="1"/>
  <c r="CD67" i="4"/>
  <c r="CR67" i="4" s="1"/>
  <c r="CE67" i="4"/>
  <c r="CS67" i="4" s="1"/>
  <c r="CA67" i="4"/>
  <c r="CO67" i="4" s="1"/>
  <c r="CB67" i="4"/>
  <c r="CP67" i="4" s="1"/>
  <c r="BZ82" i="4"/>
  <c r="CN82" i="4" s="1"/>
  <c r="CF82" i="4"/>
  <c r="CT82" i="4" s="1"/>
  <c r="CD82" i="4"/>
  <c r="CR82" i="4" s="1"/>
  <c r="CE82" i="4"/>
  <c r="CS82" i="4" s="1"/>
  <c r="CB82" i="4"/>
  <c r="CP82" i="4" s="1"/>
  <c r="CA82" i="4"/>
  <c r="CO82" i="4" s="1"/>
  <c r="CC82" i="4"/>
  <c r="CQ82" i="4" s="1"/>
  <c r="CG82" i="4"/>
  <c r="CU82" i="4" s="1"/>
  <c r="CA19" i="4"/>
  <c r="CO19" i="4" s="1"/>
  <c r="CC19" i="4"/>
  <c r="CQ19" i="4" s="1"/>
  <c r="CF19" i="4"/>
  <c r="CT19" i="4" s="1"/>
  <c r="CB19" i="4"/>
  <c r="CP19" i="4" s="1"/>
  <c r="CG19" i="4"/>
  <c r="CU19" i="4" s="1"/>
  <c r="CD19" i="4"/>
  <c r="CR19" i="4" s="1"/>
  <c r="BZ19" i="4"/>
  <c r="CN19" i="4" s="1"/>
  <c r="CE19" i="4"/>
  <c r="CS19" i="4" s="1"/>
  <c r="CC27" i="4"/>
  <c r="CQ27" i="4" s="1"/>
  <c r="CF27" i="4"/>
  <c r="CT27" i="4" s="1"/>
  <c r="CD27" i="4"/>
  <c r="CR27" i="4" s="1"/>
  <c r="J26" i="7" s="1"/>
  <c r="CG27" i="4"/>
  <c r="CU27" i="4" s="1"/>
  <c r="CA27" i="4"/>
  <c r="CO27" i="4" s="1"/>
  <c r="CB27" i="4"/>
  <c r="CP27" i="4" s="1"/>
  <c r="CE27" i="4"/>
  <c r="CS27" i="4" s="1"/>
  <c r="BZ27" i="4"/>
  <c r="CN27" i="4" s="1"/>
  <c r="CE58" i="4"/>
  <c r="CS58" i="4" s="1"/>
  <c r="CD58" i="4"/>
  <c r="CR58" i="4" s="1"/>
  <c r="CB58" i="4"/>
  <c r="CP58" i="4" s="1"/>
  <c r="CG58" i="4"/>
  <c r="CU58" i="4" s="1"/>
  <c r="CF58" i="4"/>
  <c r="CT58" i="4" s="1"/>
  <c r="CC58" i="4"/>
  <c r="CQ58" i="4" s="1"/>
  <c r="CA58" i="4"/>
  <c r="CO58" i="4" s="1"/>
  <c r="BZ58" i="4"/>
  <c r="CN58" i="4" s="1"/>
  <c r="CE86" i="4"/>
  <c r="CS86" i="4" s="1"/>
  <c r="CF86" i="4"/>
  <c r="CT86" i="4" s="1"/>
  <c r="CG86" i="4"/>
  <c r="CU86" i="4" s="1"/>
  <c r="CD86" i="4"/>
  <c r="CR86" i="4" s="1"/>
  <c r="CA86" i="4"/>
  <c r="CO86" i="4" s="1"/>
  <c r="BZ86" i="4"/>
  <c r="CN86" i="4" s="1"/>
  <c r="CB86" i="4"/>
  <c r="CP86" i="4" s="1"/>
  <c r="CC86" i="4"/>
  <c r="CQ86" i="4" s="1"/>
  <c r="BZ55" i="4"/>
  <c r="CN55" i="4" s="1"/>
  <c r="CG55" i="4"/>
  <c r="CU55" i="4" s="1"/>
  <c r="CE55" i="4"/>
  <c r="CS55" i="4" s="1"/>
  <c r="CC55" i="4"/>
  <c r="CQ55" i="4" s="1"/>
  <c r="CB55" i="4"/>
  <c r="CP55" i="4" s="1"/>
  <c r="CD55" i="4"/>
  <c r="CR55" i="4" s="1"/>
  <c r="CA55" i="4"/>
  <c r="CO55" i="4" s="1"/>
  <c r="CF55" i="4"/>
  <c r="CT55" i="4" s="1"/>
  <c r="CF8" i="4"/>
  <c r="CT8" i="4" s="1"/>
  <c r="CG8" i="4"/>
  <c r="CU8" i="4" s="1"/>
  <c r="CC8" i="4"/>
  <c r="CQ8" i="4" s="1"/>
  <c r="I7" i="7" s="1"/>
  <c r="CA8" i="4"/>
  <c r="CO8" i="4" s="1"/>
  <c r="CB8" i="4"/>
  <c r="CP8" i="4" s="1"/>
  <c r="BZ8" i="4"/>
  <c r="CN8" i="4" s="1"/>
  <c r="CD8" i="4"/>
  <c r="CR8" i="4" s="1"/>
  <c r="CE8" i="4"/>
  <c r="CS8" i="4" s="1"/>
  <c r="CF62" i="4"/>
  <c r="CT62" i="4" s="1"/>
  <c r="CC62" i="4"/>
  <c r="CQ62" i="4" s="1"/>
  <c r="CA62" i="4"/>
  <c r="CO62" i="4" s="1"/>
  <c r="CG62" i="4"/>
  <c r="CU62" i="4" s="1"/>
  <c r="CE62" i="4"/>
  <c r="CS62" i="4" s="1"/>
  <c r="CB62" i="4"/>
  <c r="CP62" i="4" s="1"/>
  <c r="CD62" i="4"/>
  <c r="CR62" i="4" s="1"/>
  <c r="BZ62" i="4"/>
  <c r="CN62" i="4" s="1"/>
  <c r="CE63" i="4"/>
  <c r="CS63" i="4" s="1"/>
  <c r="CG63" i="4"/>
  <c r="CU63" i="4" s="1"/>
  <c r="CB63" i="4"/>
  <c r="CP63" i="4" s="1"/>
  <c r="CA63" i="4"/>
  <c r="CO63" i="4" s="1"/>
  <c r="BZ63" i="4"/>
  <c r="CN63" i="4" s="1"/>
  <c r="CF63" i="4"/>
  <c r="CT63" i="4" s="1"/>
  <c r="CC63" i="4"/>
  <c r="CQ63" i="4" s="1"/>
  <c r="CD63" i="4"/>
  <c r="CR63" i="4" s="1"/>
  <c r="CB23" i="4"/>
  <c r="CP23" i="4" s="1"/>
  <c r="CG23" i="4"/>
  <c r="CU23" i="4" s="1"/>
  <c r="CF23" i="4"/>
  <c r="CT23" i="4" s="1"/>
  <c r="CE23" i="4"/>
  <c r="CS23" i="4" s="1"/>
  <c r="CA23" i="4"/>
  <c r="CO23" i="4" s="1"/>
  <c r="CD23" i="4"/>
  <c r="CR23" i="4" s="1"/>
  <c r="BZ23" i="4"/>
  <c r="CN23" i="4" s="1"/>
  <c r="CC23" i="4"/>
  <c r="CQ23" i="4" s="1"/>
  <c r="CE80" i="4"/>
  <c r="CS80" i="4" s="1"/>
  <c r="CF80" i="4"/>
  <c r="CT80" i="4" s="1"/>
  <c r="CD80" i="4"/>
  <c r="CR80" i="4" s="1"/>
  <c r="BZ80" i="4"/>
  <c r="CN80" i="4" s="1"/>
  <c r="CA80" i="4"/>
  <c r="CO80" i="4" s="1"/>
  <c r="CC80" i="4"/>
  <c r="CQ80" i="4" s="1"/>
  <c r="CB80" i="4"/>
  <c r="CP80" i="4" s="1"/>
  <c r="CG80" i="4"/>
  <c r="CU80" i="4" s="1"/>
  <c r="BZ31" i="4"/>
  <c r="CN31" i="4" s="1"/>
  <c r="CG31" i="4"/>
  <c r="CU31" i="4" s="1"/>
  <c r="CA31" i="4"/>
  <c r="CO31" i="4" s="1"/>
  <c r="CE31" i="4"/>
  <c r="CS31" i="4" s="1"/>
  <c r="CF31" i="4"/>
  <c r="CT31" i="4" s="1"/>
  <c r="CC31" i="4"/>
  <c r="CQ31" i="4" s="1"/>
  <c r="CB31" i="4"/>
  <c r="CP31" i="4" s="1"/>
  <c r="CD31" i="4"/>
  <c r="CR31" i="4" s="1"/>
  <c r="CD40" i="4"/>
  <c r="CF40" i="4"/>
  <c r="CC40" i="4"/>
  <c r="CG40" i="4"/>
  <c r="CA40" i="4"/>
  <c r="CB40" i="4"/>
  <c r="CE40" i="4"/>
  <c r="BZ40" i="4"/>
  <c r="CC30" i="4"/>
  <c r="CQ30" i="4" s="1"/>
  <c r="CB30" i="4"/>
  <c r="CP30" i="4" s="1"/>
  <c r="CA30" i="4"/>
  <c r="CO30" i="4" s="1"/>
  <c r="CE30" i="4"/>
  <c r="CS30" i="4" s="1"/>
  <c r="CD30" i="4"/>
  <c r="CR30" i="4" s="1"/>
  <c r="CF30" i="4"/>
  <c r="CT30" i="4" s="1"/>
  <c r="BZ30" i="4"/>
  <c r="CN30" i="4" s="1"/>
  <c r="CG30" i="4"/>
  <c r="CU30" i="4" s="1"/>
  <c r="CE24" i="4"/>
  <c r="CS24" i="4" s="1"/>
  <c r="CF24" i="4"/>
  <c r="CT24" i="4" s="1"/>
  <c r="CA24" i="4"/>
  <c r="CO24" i="4" s="1"/>
  <c r="CB24" i="4"/>
  <c r="CP24" i="4" s="1"/>
  <c r="CC24" i="4"/>
  <c r="CQ24" i="4" s="1"/>
  <c r="CG24" i="4"/>
  <c r="CU24" i="4" s="1"/>
  <c r="BZ24" i="4"/>
  <c r="CN24" i="4" s="1"/>
  <c r="CD24" i="4"/>
  <c r="CR24" i="4" s="1"/>
  <c r="CA78" i="4"/>
  <c r="CO78" i="4" s="1"/>
  <c r="CD78" i="4"/>
  <c r="CR78" i="4" s="1"/>
  <c r="CG78" i="4"/>
  <c r="CU78" i="4" s="1"/>
  <c r="CB78" i="4"/>
  <c r="CP78" i="4" s="1"/>
  <c r="CF78" i="4"/>
  <c r="CT78" i="4" s="1"/>
  <c r="CE78" i="4"/>
  <c r="CS78" i="4" s="1"/>
  <c r="CC78" i="4"/>
  <c r="CQ78" i="4" s="1"/>
  <c r="BZ78" i="4"/>
  <c r="CN78" i="4" s="1"/>
  <c r="CB65" i="4"/>
  <c r="CP65" i="4" s="1"/>
  <c r="CF65" i="4"/>
  <c r="CT65" i="4" s="1"/>
  <c r="CD65" i="4"/>
  <c r="CR65" i="4" s="1"/>
  <c r="BZ65" i="4"/>
  <c r="CN65" i="4" s="1"/>
  <c r="CE65" i="4"/>
  <c r="CS65" i="4" s="1"/>
  <c r="CA65" i="4"/>
  <c r="CO65" i="4" s="1"/>
  <c r="CC65" i="4"/>
  <c r="CQ65" i="4" s="1"/>
  <c r="CG65" i="4"/>
  <c r="CU65" i="4" s="1"/>
  <c r="CE76" i="4"/>
  <c r="CS76" i="4" s="1"/>
  <c r="CG76" i="4"/>
  <c r="CU76" i="4" s="1"/>
  <c r="CB76" i="4"/>
  <c r="CP76" i="4" s="1"/>
  <c r="CC76" i="4"/>
  <c r="CQ76" i="4" s="1"/>
  <c r="BZ76" i="4"/>
  <c r="CN76" i="4" s="1"/>
  <c r="CA76" i="4"/>
  <c r="CO76" i="4" s="1"/>
  <c r="CF76" i="4"/>
  <c r="CT76" i="4" s="1"/>
  <c r="CD76" i="4"/>
  <c r="CR76" i="4" s="1"/>
  <c r="CG42" i="4"/>
  <c r="CU42" i="4" s="1"/>
  <c r="CD42" i="4"/>
  <c r="CR42" i="4" s="1"/>
  <c r="CE42" i="4"/>
  <c r="CS42" i="4" s="1"/>
  <c r="CB42" i="4"/>
  <c r="CP42" i="4" s="1"/>
  <c r="CF42" i="4"/>
  <c r="CT42" i="4" s="1"/>
  <c r="CC42" i="4"/>
  <c r="CQ42" i="4" s="1"/>
  <c r="BZ42" i="4"/>
  <c r="CN42" i="4" s="1"/>
  <c r="CA42" i="4"/>
  <c r="CO42" i="4" s="1"/>
  <c r="CF89" i="4"/>
  <c r="BZ89" i="4"/>
  <c r="CC89" i="4"/>
  <c r="CA89" i="4"/>
  <c r="CG89" i="4"/>
  <c r="CE89" i="4"/>
  <c r="CD89" i="4"/>
  <c r="CB89" i="4"/>
  <c r="CA43" i="4"/>
  <c r="CO43" i="4" s="1"/>
  <c r="CD43" i="4"/>
  <c r="CR43" i="4" s="1"/>
  <c r="CE43" i="4"/>
  <c r="CS43" i="4" s="1"/>
  <c r="BZ43" i="4"/>
  <c r="CN43" i="4" s="1"/>
  <c r="CB43" i="4"/>
  <c r="CP43" i="4" s="1"/>
  <c r="CG43" i="4"/>
  <c r="CU43" i="4" s="1"/>
  <c r="CF43" i="4"/>
  <c r="CT43" i="4" s="1"/>
  <c r="CC43" i="4"/>
  <c r="CQ43" i="4" s="1"/>
  <c r="CF15" i="4"/>
  <c r="CT15" i="4" s="1"/>
  <c r="CE15" i="4"/>
  <c r="CS15" i="4" s="1"/>
  <c r="CG15" i="4"/>
  <c r="CU15" i="4" s="1"/>
  <c r="CD15" i="4"/>
  <c r="CR15" i="4" s="1"/>
  <c r="CB15" i="4"/>
  <c r="CP15" i="4" s="1"/>
  <c r="CA15" i="4"/>
  <c r="CO15" i="4" s="1"/>
  <c r="BZ15" i="4"/>
  <c r="CN15" i="4" s="1"/>
  <c r="CC15" i="4"/>
  <c r="CQ15" i="4" s="1"/>
  <c r="CF37" i="4"/>
  <c r="CT37" i="4" s="1"/>
  <c r="CC37" i="4"/>
  <c r="CQ37" i="4" s="1"/>
  <c r="BZ37" i="4"/>
  <c r="CN37" i="4" s="1"/>
  <c r="CE37" i="4"/>
  <c r="CS37" i="4" s="1"/>
  <c r="CA37" i="4"/>
  <c r="CO37" i="4" s="1"/>
  <c r="CD37" i="4"/>
  <c r="CR37" i="4" s="1"/>
  <c r="CG37" i="4"/>
  <c r="CU37" i="4" s="1"/>
  <c r="CB37" i="4"/>
  <c r="CP37" i="4" s="1"/>
  <c r="CF9" i="4"/>
  <c r="CT9" i="4" s="1"/>
  <c r="CB9" i="4"/>
  <c r="CP9" i="4" s="1"/>
  <c r="BZ9" i="4"/>
  <c r="CN9" i="4" s="1"/>
  <c r="CG9" i="4"/>
  <c r="CU9" i="4" s="1"/>
  <c r="CD9" i="4"/>
  <c r="CR9" i="4" s="1"/>
  <c r="CA9" i="4"/>
  <c r="CO9" i="4" s="1"/>
  <c r="CC9" i="4"/>
  <c r="CQ9" i="4" s="1"/>
  <c r="CE9" i="4"/>
  <c r="CS9" i="4" s="1"/>
  <c r="CB83" i="4"/>
  <c r="CP83" i="4" s="1"/>
  <c r="CF83" i="4"/>
  <c r="CT83" i="4" s="1"/>
  <c r="CA83" i="4"/>
  <c r="CO83" i="4" s="1"/>
  <c r="BZ83" i="4"/>
  <c r="CN83" i="4" s="1"/>
  <c r="CD83" i="4"/>
  <c r="CR83" i="4" s="1"/>
  <c r="CE83" i="4"/>
  <c r="CS83" i="4" s="1"/>
  <c r="CC83" i="4"/>
  <c r="CQ83" i="4" s="1"/>
  <c r="CG83" i="4"/>
  <c r="CU83" i="4" s="1"/>
  <c r="CF39" i="4"/>
  <c r="CT39" i="4" s="1"/>
  <c r="CE39" i="4"/>
  <c r="CS39" i="4" s="1"/>
  <c r="CC39" i="4"/>
  <c r="CQ39" i="4" s="1"/>
  <c r="CG39" i="4"/>
  <c r="CU39" i="4" s="1"/>
  <c r="CA39" i="4"/>
  <c r="CO39" i="4" s="1"/>
  <c r="CD39" i="4"/>
  <c r="CR39" i="4" s="1"/>
  <c r="CB39" i="4"/>
  <c r="CP39" i="4" s="1"/>
  <c r="H38" i="7" s="1"/>
  <c r="BZ39" i="4"/>
  <c r="CN39" i="4" s="1"/>
  <c r="CE74" i="4"/>
  <c r="CS74" i="4" s="1"/>
  <c r="BZ74" i="4"/>
  <c r="CN74" i="4" s="1"/>
  <c r="CD74" i="4"/>
  <c r="CR74" i="4" s="1"/>
  <c r="CB74" i="4"/>
  <c r="CP74" i="4" s="1"/>
  <c r="CF74" i="4"/>
  <c r="CT74" i="4" s="1"/>
  <c r="CC74" i="4"/>
  <c r="CQ74" i="4" s="1"/>
  <c r="CA74" i="4"/>
  <c r="CO74" i="4" s="1"/>
  <c r="CG74" i="4"/>
  <c r="CU74" i="4" s="1"/>
  <c r="CF70" i="4"/>
  <c r="CT70" i="4" s="1"/>
  <c r="CD70" i="4"/>
  <c r="CR70" i="4" s="1"/>
  <c r="CG70" i="4"/>
  <c r="CU70" i="4" s="1"/>
  <c r="CA70" i="4"/>
  <c r="CO70" i="4" s="1"/>
  <c r="CE70" i="4"/>
  <c r="CS70" i="4" s="1"/>
  <c r="CB70" i="4"/>
  <c r="CP70" i="4" s="1"/>
  <c r="CC70" i="4"/>
  <c r="CQ70" i="4" s="1"/>
  <c r="BZ70" i="4"/>
  <c r="CN70" i="4" s="1"/>
  <c r="CE17" i="4"/>
  <c r="CS17" i="4" s="1"/>
  <c r="CD17" i="4"/>
  <c r="CR17" i="4" s="1"/>
  <c r="CA17" i="4"/>
  <c r="CO17" i="4" s="1"/>
  <c r="CG17" i="4"/>
  <c r="CU17" i="4" s="1"/>
  <c r="CB17" i="4"/>
  <c r="CP17" i="4" s="1"/>
  <c r="CF17" i="4"/>
  <c r="CT17" i="4" s="1"/>
  <c r="BZ17" i="4"/>
  <c r="CN17" i="4" s="1"/>
  <c r="CC17" i="4"/>
  <c r="CQ17" i="4" s="1"/>
  <c r="CE52" i="4"/>
  <c r="CF52" i="4"/>
  <c r="CB52" i="4"/>
  <c r="CD52" i="4"/>
  <c r="BZ52" i="4"/>
  <c r="CC52" i="4"/>
  <c r="CA52" i="4"/>
  <c r="CG52" i="4"/>
  <c r="CE60" i="4"/>
  <c r="CS60" i="4" s="1"/>
  <c r="CC60" i="4"/>
  <c r="CQ60" i="4" s="1"/>
  <c r="CB60" i="4"/>
  <c r="CP60" i="4" s="1"/>
  <c r="CD60" i="4"/>
  <c r="CR60" i="4" s="1"/>
  <c r="BZ60" i="4"/>
  <c r="CN60" i="4" s="1"/>
  <c r="CA60" i="4"/>
  <c r="CO60" i="4" s="1"/>
  <c r="CF60" i="4"/>
  <c r="CT60" i="4" s="1"/>
  <c r="CG60" i="4"/>
  <c r="CU60" i="4" s="1"/>
  <c r="CB33" i="4"/>
  <c r="CP33" i="4" s="1"/>
  <c r="CF33" i="4"/>
  <c r="CT33" i="4" s="1"/>
  <c r="CD33" i="4"/>
  <c r="CR33" i="4" s="1"/>
  <c r="CA33" i="4"/>
  <c r="CO33" i="4" s="1"/>
  <c r="CE33" i="4"/>
  <c r="CS33" i="4" s="1"/>
  <c r="CG33" i="4"/>
  <c r="CU33" i="4" s="1"/>
  <c r="CC33" i="4"/>
  <c r="CQ33" i="4" s="1"/>
  <c r="BZ33" i="4"/>
  <c r="CN33" i="4" s="1"/>
  <c r="BZ56" i="4"/>
  <c r="CF20" i="4"/>
  <c r="CT20" i="4" s="1"/>
  <c r="CC20" i="4"/>
  <c r="CQ20" i="4" s="1"/>
  <c r="CG20" i="4"/>
  <c r="CU20" i="4" s="1"/>
  <c r="CA20" i="4"/>
  <c r="CO20" i="4" s="1"/>
  <c r="BZ20" i="4"/>
  <c r="CN20" i="4" s="1"/>
  <c r="CB20" i="4"/>
  <c r="CP20" i="4" s="1"/>
  <c r="CD20" i="4"/>
  <c r="CR20" i="4" s="1"/>
  <c r="CE20" i="4"/>
  <c r="CS20" i="4" s="1"/>
  <c r="CF35" i="4"/>
  <c r="CT35" i="4" s="1"/>
  <c r="CD35" i="4"/>
  <c r="CR35" i="4" s="1"/>
  <c r="BZ35" i="4"/>
  <c r="CN35" i="4" s="1"/>
  <c r="CG35" i="4"/>
  <c r="CU35" i="4" s="1"/>
  <c r="CB35" i="4"/>
  <c r="CP35" i="4" s="1"/>
  <c r="CC35" i="4"/>
  <c r="CQ35" i="4" s="1"/>
  <c r="CE35" i="4"/>
  <c r="CS35" i="4" s="1"/>
  <c r="CA35" i="4"/>
  <c r="CO35" i="4" s="1"/>
  <c r="CG93" i="4"/>
  <c r="CC93" i="4"/>
  <c r="CF93" i="4"/>
  <c r="CB93" i="4"/>
  <c r="BZ93" i="4"/>
  <c r="CA93" i="4"/>
  <c r="CE93" i="4"/>
  <c r="CD93" i="4"/>
  <c r="CF4" i="4"/>
  <c r="CT4" i="4" s="1"/>
  <c r="CE4" i="4"/>
  <c r="CS4" i="4" s="1"/>
  <c r="CA4" i="4"/>
  <c r="CO4" i="4" s="1"/>
  <c r="G3" i="7" s="1"/>
  <c r="CD4" i="4"/>
  <c r="CR4" i="4" s="1"/>
  <c r="CC4" i="4"/>
  <c r="CQ4" i="4" s="1"/>
  <c r="CB4" i="4"/>
  <c r="CP4" i="4" s="1"/>
  <c r="BZ4" i="4"/>
  <c r="CN4" i="4" s="1"/>
  <c r="CG4" i="4"/>
  <c r="CU4" i="4" s="1"/>
  <c r="BZ13" i="4"/>
  <c r="CN13" i="4" s="1"/>
  <c r="CG13" i="4"/>
  <c r="CU13" i="4" s="1"/>
  <c r="CF13" i="4"/>
  <c r="CT13" i="4" s="1"/>
  <c r="CA13" i="4"/>
  <c r="CO13" i="4" s="1"/>
  <c r="CE13" i="4"/>
  <c r="CS13" i="4" s="1"/>
  <c r="CD13" i="4"/>
  <c r="CR13" i="4" s="1"/>
  <c r="CB13" i="4"/>
  <c r="CP13" i="4" s="1"/>
  <c r="CC13" i="4"/>
  <c r="CQ13" i="4" s="1"/>
  <c r="CF3" i="4"/>
  <c r="CE3" i="4"/>
  <c r="CC3" i="4"/>
  <c r="BZ72" i="4" l="1"/>
  <c r="CN72" i="4" s="1"/>
  <c r="K49" i="7"/>
  <c r="M15" i="7"/>
  <c r="H5" i="7"/>
  <c r="F63" i="7"/>
  <c r="I23" i="7"/>
  <c r="I15" i="7"/>
  <c r="K21" i="7"/>
  <c r="I73" i="7"/>
  <c r="CD53" i="4"/>
  <c r="CR53" i="4" s="1"/>
  <c r="I38" i="7"/>
  <c r="M63" i="7"/>
  <c r="M3" i="7"/>
  <c r="CB53" i="4"/>
  <c r="CP53" i="4" s="1"/>
  <c r="K63" i="7"/>
  <c r="M56" i="7"/>
  <c r="K48" i="7"/>
  <c r="CB72" i="4"/>
  <c r="CP72" i="4" s="1"/>
  <c r="L26" i="7"/>
  <c r="CC72" i="4"/>
  <c r="CQ72" i="4" s="1"/>
  <c r="L63" i="7"/>
  <c r="CC61" i="4"/>
  <c r="CQ61" i="4" s="1"/>
  <c r="I60" i="7" s="1"/>
  <c r="H8" i="7"/>
  <c r="K59" i="7"/>
  <c r="M90" i="7"/>
  <c r="H57" i="7"/>
  <c r="J69" i="7"/>
  <c r="H3" i="7"/>
  <c r="CC56" i="4"/>
  <c r="CQ56" i="4" s="1"/>
  <c r="CD72" i="4"/>
  <c r="CR72" i="4" s="1"/>
  <c r="J71" i="7" s="1"/>
  <c r="CA79" i="4"/>
  <c r="CO79" i="4" s="1"/>
  <c r="F10" i="7"/>
  <c r="CE53" i="4"/>
  <c r="CS53" i="4" s="1"/>
  <c r="CN40" i="4"/>
  <c r="CU40" i="4"/>
  <c r="CA72" i="4"/>
  <c r="CO72" i="4" s="1"/>
  <c r="G71" i="7" s="1"/>
  <c r="CG72" i="4"/>
  <c r="CU72" i="4" s="1"/>
  <c r="M71" i="7" s="1"/>
  <c r="K5" i="7"/>
  <c r="CF26" i="4"/>
  <c r="CT26" i="4" s="1"/>
  <c r="CF53" i="4"/>
  <c r="CT53" i="4" s="1"/>
  <c r="J5" i="7"/>
  <c r="H10" i="7"/>
  <c r="G58" i="7"/>
  <c r="CD85" i="4"/>
  <c r="CR85" i="4" s="1"/>
  <c r="G45" i="7"/>
  <c r="I69" i="7"/>
  <c r="M14" i="7"/>
  <c r="G50" i="7"/>
  <c r="H58" i="7"/>
  <c r="H15" i="7"/>
  <c r="I53" i="7"/>
  <c r="L71" i="7"/>
  <c r="G73" i="7"/>
  <c r="L82" i="7"/>
  <c r="G61" i="7"/>
  <c r="CC26" i="4"/>
  <c r="CQ26" i="4" s="1"/>
  <c r="M27" i="7"/>
  <c r="I33" i="7"/>
  <c r="CB26" i="4"/>
  <c r="CP26" i="4" s="1"/>
  <c r="CA90" i="4"/>
  <c r="CO90" i="4" s="1"/>
  <c r="F3" i="7"/>
  <c r="CG21" i="4"/>
  <c r="CU21" i="4" s="1"/>
  <c r="CD14" i="4"/>
  <c r="CR14" i="4" s="1"/>
  <c r="L30" i="7"/>
  <c r="CE72" i="4"/>
  <c r="CS72" i="4" s="1"/>
  <c r="G18" i="7"/>
  <c r="L5" i="7"/>
  <c r="CE26" i="4"/>
  <c r="CS26" i="4" s="1"/>
  <c r="CA53" i="4"/>
  <c r="CO53" i="4" s="1"/>
  <c r="BZ53" i="4"/>
  <c r="CN53" i="4" s="1"/>
  <c r="CR45" i="4"/>
  <c r="M9" i="7"/>
  <c r="J12" i="7"/>
  <c r="CG26" i="4"/>
  <c r="CU26" i="4" s="1"/>
  <c r="CD26" i="4"/>
  <c r="CR26" i="4" s="1"/>
  <c r="CC85" i="4"/>
  <c r="CQ85" i="4" s="1"/>
  <c r="I84" i="7" s="1"/>
  <c r="F71" i="7"/>
  <c r="F18" i="7"/>
  <c r="L18" i="7"/>
  <c r="I80" i="7"/>
  <c r="K45" i="7"/>
  <c r="CA26" i="4"/>
  <c r="CO26" i="4" s="1"/>
  <c r="G63" i="7"/>
  <c r="CE21" i="4"/>
  <c r="CS21" i="4" s="1"/>
  <c r="CC71" i="4"/>
  <c r="CQ71" i="4" s="1"/>
  <c r="CP89" i="4"/>
  <c r="K87" i="7"/>
  <c r="F67" i="7"/>
  <c r="CO89" i="4"/>
  <c r="H63" i="7"/>
  <c r="H95" i="7"/>
  <c r="K27" i="7"/>
  <c r="CA21" i="4"/>
  <c r="CO21" i="4" s="1"/>
  <c r="CB56" i="4"/>
  <c r="CP56" i="4" s="1"/>
  <c r="H55" i="7" s="1"/>
  <c r="I32" i="7"/>
  <c r="CE71" i="4"/>
  <c r="M66" i="7"/>
  <c r="CD12" i="4"/>
  <c r="CR12" i="4" s="1"/>
  <c r="K15" i="7"/>
  <c r="F5" i="7"/>
  <c r="I10" i="7"/>
  <c r="J27" i="7"/>
  <c r="I27" i="7"/>
  <c r="CD21" i="4"/>
  <c r="CR21" i="4" s="1"/>
  <c r="CF56" i="4"/>
  <c r="CT56" i="4" s="1"/>
  <c r="L55" i="7" s="1"/>
  <c r="F69" i="7"/>
  <c r="BZ14" i="4"/>
  <c r="CN14" i="4" s="1"/>
  <c r="F13" i="7" s="1"/>
  <c r="CG12" i="4"/>
  <c r="CU12" i="4" s="1"/>
  <c r="H2" i="7"/>
  <c r="H32" i="7"/>
  <c r="CQ89" i="4"/>
  <c r="K10" i="7"/>
  <c r="J3" i="7"/>
  <c r="CF21" i="4"/>
  <c r="CT21" i="4" s="1"/>
  <c r="CB61" i="4"/>
  <c r="BZ61" i="4"/>
  <c r="CN61" i="4" s="1"/>
  <c r="CG56" i="4"/>
  <c r="CU56" i="4" s="1"/>
  <c r="M55" i="7" s="1"/>
  <c r="G32" i="7"/>
  <c r="CB71" i="4"/>
  <c r="CP71" i="4" s="1"/>
  <c r="CD71" i="4"/>
  <c r="CR71" i="4" s="1"/>
  <c r="CB14" i="4"/>
  <c r="CP14" i="4" s="1"/>
  <c r="H13" i="7" s="1"/>
  <c r="CS89" i="4"/>
  <c r="K88" i="7" s="1"/>
  <c r="CN89" i="4"/>
  <c r="F88" i="7" s="1"/>
  <c r="G5" i="7"/>
  <c r="I5" i="7"/>
  <c r="CD61" i="4"/>
  <c r="CR61" i="4" s="1"/>
  <c r="CR89" i="4"/>
  <c r="I9" i="7"/>
  <c r="CC21" i="4"/>
  <c r="CQ21" i="4" s="1"/>
  <c r="I20" i="7" s="1"/>
  <c r="CA61" i="4"/>
  <c r="CO61" i="4" s="1"/>
  <c r="CE61" i="4"/>
  <c r="CS61" i="4" s="1"/>
  <c r="K60" i="7" s="1"/>
  <c r="CA56" i="4"/>
  <c r="BZ71" i="4"/>
  <c r="CN71" i="4" s="1"/>
  <c r="H73" i="7"/>
  <c r="F82" i="7"/>
  <c r="J14" i="7"/>
  <c r="CC14" i="4"/>
  <c r="CQ14" i="4" s="1"/>
  <c r="H42" i="7"/>
  <c r="CU89" i="4"/>
  <c r="CT89" i="4"/>
  <c r="L88" i="7" s="1"/>
  <c r="I29" i="7"/>
  <c r="F30" i="7"/>
  <c r="G15" i="7"/>
  <c r="M5" i="7"/>
  <c r="L10" i="7"/>
  <c r="L45" i="7"/>
  <c r="H88" i="7"/>
  <c r="K18" i="7"/>
  <c r="K12" i="7"/>
  <c r="L3" i="7"/>
  <c r="K38" i="7"/>
  <c r="I88" i="7"/>
  <c r="K54" i="7"/>
  <c r="K26" i="7"/>
  <c r="I81" i="7"/>
  <c r="G66" i="7"/>
  <c r="L9" i="7"/>
  <c r="K90" i="7"/>
  <c r="H90" i="7"/>
  <c r="H35" i="7"/>
  <c r="I59" i="7"/>
  <c r="M69" i="7"/>
  <c r="G62" i="7"/>
  <c r="I3" i="7"/>
  <c r="J38" i="7"/>
  <c r="K42" i="7"/>
  <c r="L73" i="7"/>
  <c r="J82" i="7"/>
  <c r="H82" i="7"/>
  <c r="L14" i="7"/>
  <c r="M42" i="7"/>
  <c r="F90" i="7"/>
  <c r="F49" i="7"/>
  <c r="G40" i="7"/>
  <c r="CR93" i="4"/>
  <c r="H70" i="7"/>
  <c r="L38" i="7"/>
  <c r="CQ40" i="4"/>
  <c r="I39" i="7" s="1"/>
  <c r="G10" i="7"/>
  <c r="F87" i="7"/>
  <c r="M35" i="7"/>
  <c r="CP93" i="4"/>
  <c r="F32" i="7"/>
  <c r="M59" i="7"/>
  <c r="H16" i="7"/>
  <c r="G36" i="7"/>
  <c r="CS40" i="4"/>
  <c r="F22" i="7"/>
  <c r="CP40" i="4"/>
  <c r="CT40" i="4"/>
  <c r="J63" i="7"/>
  <c r="F58" i="7"/>
  <c r="L58" i="7"/>
  <c r="H19" i="7"/>
  <c r="CD29" i="4"/>
  <c r="CR29" i="4" s="1"/>
  <c r="CO40" i="4"/>
  <c r="CR40" i="4"/>
  <c r="CF38" i="4"/>
  <c r="CT38" i="4" s="1"/>
  <c r="L15" i="7"/>
  <c r="I63" i="7"/>
  <c r="L31" i="7"/>
  <c r="J10" i="7"/>
  <c r="I58" i="7"/>
  <c r="J92" i="7"/>
  <c r="CD56" i="4"/>
  <c r="CR56" i="4" s="1"/>
  <c r="J55" i="7" s="1"/>
  <c r="J73" i="7"/>
  <c r="CA29" i="4"/>
  <c r="CO29" i="4" s="1"/>
  <c r="M23" i="7"/>
  <c r="H39" i="7"/>
  <c r="H71" i="7"/>
  <c r="I71" i="7"/>
  <c r="L62" i="7"/>
  <c r="M7" i="7"/>
  <c r="H26" i="7"/>
  <c r="I18" i="7"/>
  <c r="J72" i="7"/>
  <c r="J90" i="7"/>
  <c r="M49" i="7"/>
  <c r="CF90" i="4"/>
  <c r="CT90" i="4" s="1"/>
  <c r="H33" i="7"/>
  <c r="H31" i="7"/>
  <c r="F25" i="7"/>
  <c r="H94" i="7"/>
  <c r="CF92" i="4"/>
  <c r="CT92" i="4" s="1"/>
  <c r="L91" i="7" s="1"/>
  <c r="I17" i="7"/>
  <c r="K53" i="7"/>
  <c r="L53" i="7"/>
  <c r="H56" i="7"/>
  <c r="K67" i="7"/>
  <c r="H50" i="7"/>
  <c r="F27" i="7"/>
  <c r="M82" i="7"/>
  <c r="F35" i="7"/>
  <c r="K35" i="7"/>
  <c r="F76" i="7"/>
  <c r="K23" i="7"/>
  <c r="L86" i="7"/>
  <c r="K94" i="7"/>
  <c r="F4" i="7"/>
  <c r="G14" i="7"/>
  <c r="G42" i="7"/>
  <c r="F75" i="7"/>
  <c r="K71" i="7"/>
  <c r="L61" i="7"/>
  <c r="BZ12" i="4"/>
  <c r="CN12" i="4" s="1"/>
  <c r="I34" i="7"/>
  <c r="H14" i="7"/>
  <c r="F42" i="7"/>
  <c r="F77" i="7"/>
  <c r="J23" i="7"/>
  <c r="F61" i="7"/>
  <c r="I85" i="7"/>
  <c r="M26" i="7"/>
  <c r="H66" i="7"/>
  <c r="F66" i="7"/>
  <c r="M47" i="7"/>
  <c r="G94" i="7"/>
  <c r="H49" i="7"/>
  <c r="CA25" i="4"/>
  <c r="CO25" i="4" s="1"/>
  <c r="J40" i="7"/>
  <c r="I12" i="7"/>
  <c r="G20" i="7"/>
  <c r="L69" i="7"/>
  <c r="G88" i="7"/>
  <c r="M80" i="7"/>
  <c r="I87" i="7"/>
  <c r="CA85" i="4"/>
  <c r="CO85" i="4" s="1"/>
  <c r="BZ85" i="4"/>
  <c r="CN85" i="4" s="1"/>
  <c r="F84" i="7" s="1"/>
  <c r="J32" i="7"/>
  <c r="L59" i="7"/>
  <c r="M16" i="7"/>
  <c r="M73" i="7"/>
  <c r="F38" i="7"/>
  <c r="I14" i="7"/>
  <c r="CG29" i="4"/>
  <c r="CU29" i="4" s="1"/>
  <c r="M28" i="7" s="1"/>
  <c r="L42" i="7"/>
  <c r="F41" i="7"/>
  <c r="J64" i="7"/>
  <c r="M77" i="7"/>
  <c r="BZ22" i="4"/>
  <c r="CN22" i="4" s="1"/>
  <c r="F21" i="7" s="1"/>
  <c r="J57" i="7"/>
  <c r="I66" i="7"/>
  <c r="J9" i="7"/>
  <c r="CF12" i="4"/>
  <c r="CT12" i="4" s="1"/>
  <c r="CE12" i="4"/>
  <c r="CS12" i="4" s="1"/>
  <c r="H80" i="7"/>
  <c r="H45" i="7"/>
  <c r="L89" i="7"/>
  <c r="G67" i="7"/>
  <c r="H67" i="7"/>
  <c r="M58" i="7"/>
  <c r="CG85" i="4"/>
  <c r="CU85" i="4" s="1"/>
  <c r="M84" i="7" s="1"/>
  <c r="CB85" i="4"/>
  <c r="CP85" i="4" s="1"/>
  <c r="H84" i="7" s="1"/>
  <c r="J59" i="7"/>
  <c r="CC29" i="4"/>
  <c r="CQ29" i="4" s="1"/>
  <c r="I28" i="7" s="1"/>
  <c r="CG22" i="4"/>
  <c r="CU22" i="4" s="1"/>
  <c r="G54" i="7"/>
  <c r="I48" i="7"/>
  <c r="F80" i="7"/>
  <c r="CF85" i="4"/>
  <c r="CT85" i="4" s="1"/>
  <c r="L84" i="7" s="1"/>
  <c r="M34" i="7"/>
  <c r="G19" i="7"/>
  <c r="CP61" i="4"/>
  <c r="H60" i="7" s="1"/>
  <c r="M32" i="7"/>
  <c r="I8" i="7"/>
  <c r="F14" i="7"/>
  <c r="CF29" i="4"/>
  <c r="CT29" i="4" s="1"/>
  <c r="L28" i="7" s="1"/>
  <c r="K77" i="7"/>
  <c r="L29" i="7"/>
  <c r="H29" i="7"/>
  <c r="I30" i="7"/>
  <c r="H7" i="7"/>
  <c r="L7" i="7"/>
  <c r="I26" i="7"/>
  <c r="F81" i="7"/>
  <c r="J66" i="7"/>
  <c r="G90" i="7"/>
  <c r="I90" i="7"/>
  <c r="M46" i="7"/>
  <c r="CB12" i="4"/>
  <c r="CP12" i="4" s="1"/>
  <c r="M10" i="7"/>
  <c r="I45" i="7"/>
  <c r="J65" i="7"/>
  <c r="H4" i="7"/>
  <c r="G89" i="7"/>
  <c r="J53" i="7"/>
  <c r="I67" i="7"/>
  <c r="G27" i="7"/>
  <c r="BZ25" i="4"/>
  <c r="CN25" i="4" s="1"/>
  <c r="F24" i="7" s="1"/>
  <c r="I40" i="7"/>
  <c r="K78" i="7"/>
  <c r="H20" i="7"/>
  <c r="CU71" i="4"/>
  <c r="CG45" i="4"/>
  <c r="CU45" i="4" s="1"/>
  <c r="M44" i="7" s="1"/>
  <c r="BZ45" i="4"/>
  <c r="CN45" i="4" s="1"/>
  <c r="F44" i="7" s="1"/>
  <c r="CB45" i="4"/>
  <c r="CP45" i="4" s="1"/>
  <c r="H61" i="7"/>
  <c r="J54" i="7"/>
  <c r="CA45" i="4"/>
  <c r="CO45" i="4" s="1"/>
  <c r="G44" i="7" s="1"/>
  <c r="CB22" i="4"/>
  <c r="CP22" i="4" s="1"/>
  <c r="H21" i="7" s="1"/>
  <c r="CF22" i="4"/>
  <c r="CT22" i="4" s="1"/>
  <c r="L21" i="7" s="1"/>
  <c r="CF14" i="4"/>
  <c r="CT14" i="4" s="1"/>
  <c r="L13" i="7" s="1"/>
  <c r="CG14" i="4"/>
  <c r="CU14" i="4" s="1"/>
  <c r="M13" i="7" s="1"/>
  <c r="L19" i="7"/>
  <c r="L11" i="7"/>
  <c r="G34" i="7"/>
  <c r="CN56" i="4"/>
  <c r="CO56" i="4"/>
  <c r="G55" i="7" s="1"/>
  <c r="F23" i="7"/>
  <c r="K39" i="7"/>
  <c r="CD22" i="4"/>
  <c r="CR22" i="4" s="1"/>
  <c r="K79" i="7"/>
  <c r="K62" i="7"/>
  <c r="G26" i="7"/>
  <c r="H81" i="7"/>
  <c r="L48" i="7"/>
  <c r="H83" i="7"/>
  <c r="L37" i="7"/>
  <c r="F45" i="7"/>
  <c r="CC45" i="4"/>
  <c r="CQ45" i="4" s="1"/>
  <c r="I44" i="7" s="1"/>
  <c r="CC69" i="4"/>
  <c r="CQ69" i="4" s="1"/>
  <c r="CG69" i="4"/>
  <c r="CU69" i="4" s="1"/>
  <c r="M68" i="7" s="1"/>
  <c r="CE29" i="4"/>
  <c r="CS29" i="4" s="1"/>
  <c r="K28" i="7" s="1"/>
  <c r="CB29" i="4"/>
  <c r="CP29" i="4" s="1"/>
  <c r="H28" i="7" s="1"/>
  <c r="H75" i="7"/>
  <c r="F29" i="7"/>
  <c r="CA22" i="4"/>
  <c r="CO22" i="4" s="1"/>
  <c r="G21" i="7" s="1"/>
  <c r="G79" i="7"/>
  <c r="L66" i="7"/>
  <c r="BZ21" i="4"/>
  <c r="CN21" i="4" s="1"/>
  <c r="F20" i="7" s="1"/>
  <c r="CF61" i="4"/>
  <c r="CT61" i="4" s="1"/>
  <c r="L60" i="7" s="1"/>
  <c r="CF71" i="4"/>
  <c r="CT71" i="4" s="1"/>
  <c r="L70" i="7" s="1"/>
  <c r="CA71" i="4"/>
  <c r="CO71" i="4" s="1"/>
  <c r="F73" i="7"/>
  <c r="K82" i="7"/>
  <c r="CE14" i="4"/>
  <c r="CS14" i="4" s="1"/>
  <c r="L64" i="7"/>
  <c r="CC22" i="4"/>
  <c r="CQ22" i="4" s="1"/>
  <c r="I21" i="7" s="1"/>
  <c r="BZ79" i="4"/>
  <c r="CN79" i="4" s="1"/>
  <c r="F78" i="7" s="1"/>
  <c r="I86" i="7"/>
  <c r="J86" i="7"/>
  <c r="J45" i="7"/>
  <c r="J94" i="7"/>
  <c r="F65" i="7"/>
  <c r="CE45" i="4"/>
  <c r="CS45" i="4" s="1"/>
  <c r="CA92" i="4"/>
  <c r="CO92" i="4" s="1"/>
  <c r="G91" i="7" s="1"/>
  <c r="K50" i="7"/>
  <c r="M52" i="7"/>
  <c r="I16" i="7"/>
  <c r="G69" i="7"/>
  <c r="M38" i="7"/>
  <c r="M8" i="7"/>
  <c r="H36" i="7"/>
  <c r="K36" i="7"/>
  <c r="I42" i="7"/>
  <c r="G41" i="7"/>
  <c r="I75" i="7"/>
  <c r="H77" i="7"/>
  <c r="H23" i="7"/>
  <c r="M29" i="7"/>
  <c r="K29" i="7"/>
  <c r="J30" i="7"/>
  <c r="K30" i="7"/>
  <c r="F79" i="7"/>
  <c r="J62" i="7"/>
  <c r="M61" i="7"/>
  <c r="K7" i="7"/>
  <c r="L54" i="7"/>
  <c r="I54" i="7"/>
  <c r="J85" i="7"/>
  <c r="F57" i="7"/>
  <c r="F26" i="7"/>
  <c r="K81" i="7"/>
  <c r="J2" i="7"/>
  <c r="F9" i="7"/>
  <c r="H9" i="7"/>
  <c r="G43" i="7"/>
  <c r="H72" i="7"/>
  <c r="L90" i="7"/>
  <c r="H48" i="7"/>
  <c r="J46" i="7"/>
  <c r="CC12" i="4"/>
  <c r="CQ12" i="4" s="1"/>
  <c r="L80" i="7"/>
  <c r="L33" i="7"/>
  <c r="J33" i="7"/>
  <c r="K47" i="7"/>
  <c r="L74" i="7"/>
  <c r="I74" i="7"/>
  <c r="M45" i="7"/>
  <c r="I94" i="7"/>
  <c r="L94" i="7"/>
  <c r="I65" i="7"/>
  <c r="J6" i="7"/>
  <c r="M4" i="7"/>
  <c r="J49" i="7"/>
  <c r="L17" i="7"/>
  <c r="H17" i="7"/>
  <c r="K93" i="7"/>
  <c r="M93" i="7"/>
  <c r="L87" i="7"/>
  <c r="G87" i="7"/>
  <c r="G53" i="7"/>
  <c r="K56" i="7"/>
  <c r="J56" i="7"/>
  <c r="I95" i="7"/>
  <c r="F95" i="7"/>
  <c r="K76" i="7"/>
  <c r="L40" i="7"/>
  <c r="K89" i="7"/>
  <c r="G83" i="7"/>
  <c r="J4" i="7"/>
  <c r="J19" i="7"/>
  <c r="L75" i="7"/>
  <c r="G29" i="7"/>
  <c r="J11" i="7"/>
  <c r="G80" i="7"/>
  <c r="CC79" i="4"/>
  <c r="CQ79" i="4" s="1"/>
  <c r="I78" i="7" s="1"/>
  <c r="CD79" i="4"/>
  <c r="CR79" i="4" s="1"/>
  <c r="F86" i="7"/>
  <c r="G86" i="7"/>
  <c r="H74" i="7"/>
  <c r="K65" i="7"/>
  <c r="J44" i="7"/>
  <c r="M6" i="7"/>
  <c r="L4" i="7"/>
  <c r="BZ90" i="4"/>
  <c r="CN90" i="4" s="1"/>
  <c r="F89" i="7" s="1"/>
  <c r="CC90" i="4"/>
  <c r="CQ90" i="4" s="1"/>
  <c r="H93" i="7"/>
  <c r="K95" i="7"/>
  <c r="CC25" i="4"/>
  <c r="CQ25" i="4" s="1"/>
  <c r="CE25" i="4"/>
  <c r="CS25" i="4" s="1"/>
  <c r="F55" i="7"/>
  <c r="M19" i="7"/>
  <c r="CU61" i="4"/>
  <c r="M60" i="7" s="1"/>
  <c r="H59" i="7"/>
  <c r="CS71" i="4"/>
  <c r="K70" i="7" s="1"/>
  <c r="G82" i="7"/>
  <c r="G23" i="7"/>
  <c r="L22" i="7"/>
  <c r="M85" i="7"/>
  <c r="I72" i="7"/>
  <c r="K3" i="7"/>
  <c r="CQ93" i="4"/>
  <c r="I92" i="7" s="1"/>
  <c r="J34" i="7"/>
  <c r="K14" i="7"/>
  <c r="L23" i="7"/>
  <c r="M30" i="7"/>
  <c r="L81" i="7"/>
  <c r="M83" i="7"/>
  <c r="H46" i="7"/>
  <c r="CB79" i="4"/>
  <c r="CP79" i="4" s="1"/>
  <c r="H78" i="7" s="1"/>
  <c r="CG79" i="4"/>
  <c r="CU79" i="4" s="1"/>
  <c r="I6" i="7"/>
  <c r="I49" i="7"/>
  <c r="CG90" i="4"/>
  <c r="CU90" i="4" s="1"/>
  <c r="M89" i="7" s="1"/>
  <c r="CD90" i="4"/>
  <c r="CR90" i="4" s="1"/>
  <c r="CE69" i="4"/>
  <c r="CS69" i="4" s="1"/>
  <c r="M87" i="7"/>
  <c r="F56" i="7"/>
  <c r="H27" i="7"/>
  <c r="CG25" i="4"/>
  <c r="CU25" i="4" s="1"/>
  <c r="M24" i="7" s="1"/>
  <c r="CF25" i="4"/>
  <c r="CT25" i="4" s="1"/>
  <c r="M81" i="7"/>
  <c r="L83" i="7"/>
  <c r="CS93" i="4"/>
  <c r="K92" i="7" s="1"/>
  <c r="CT93" i="4"/>
  <c r="L92" i="7" s="1"/>
  <c r="F16" i="7"/>
  <c r="I82" i="7"/>
  <c r="M36" i="7"/>
  <c r="K41" i="7"/>
  <c r="H79" i="7"/>
  <c r="H85" i="7"/>
  <c r="M12" i="7"/>
  <c r="CO93" i="4"/>
  <c r="L32" i="7"/>
  <c r="L16" i="7"/>
  <c r="H69" i="7"/>
  <c r="I36" i="7"/>
  <c r="J48" i="7"/>
  <c r="I83" i="7"/>
  <c r="K80" i="7"/>
  <c r="F12" i="7"/>
  <c r="CN93" i="4"/>
  <c r="F92" i="7" s="1"/>
  <c r="CU93" i="4"/>
  <c r="L34" i="7"/>
  <c r="F19" i="7"/>
  <c r="K32" i="7"/>
  <c r="K69" i="7"/>
  <c r="L8" i="7"/>
  <c r="M41" i="7"/>
  <c r="K57" i="7"/>
  <c r="G9" i="7"/>
  <c r="H43" i="7"/>
  <c r="J83" i="7"/>
  <c r="K46" i="7"/>
  <c r="H11" i="7"/>
  <c r="CF79" i="4"/>
  <c r="CT79" i="4" s="1"/>
  <c r="G74" i="7"/>
  <c r="J25" i="7"/>
  <c r="CF45" i="4"/>
  <c r="CT45" i="4" s="1"/>
  <c r="L44" i="7" s="1"/>
  <c r="L49" i="7"/>
  <c r="CB90" i="4"/>
  <c r="CP90" i="4" s="1"/>
  <c r="H89" i="7" s="1"/>
  <c r="BZ69" i="4"/>
  <c r="CN69" i="4" s="1"/>
  <c r="L93" i="7"/>
  <c r="H87" i="7"/>
  <c r="G56" i="7"/>
  <c r="L95" i="7"/>
  <c r="M67" i="7"/>
  <c r="CC53" i="4"/>
  <c r="CQ53" i="4" s="1"/>
  <c r="K58" i="7"/>
  <c r="CD25" i="4"/>
  <c r="CR25" i="4" s="1"/>
  <c r="G75" i="7"/>
  <c r="J22" i="7"/>
  <c r="K66" i="7"/>
  <c r="J20" i="7"/>
  <c r="F59" i="7"/>
  <c r="CN52" i="4"/>
  <c r="F51" i="7" s="1"/>
  <c r="CS52" i="4"/>
  <c r="K51" i="7" s="1"/>
  <c r="I70" i="7"/>
  <c r="K73" i="7"/>
  <c r="G38" i="7"/>
  <c r="CO14" i="4"/>
  <c r="G13" i="7" s="1"/>
  <c r="K75" i="7"/>
  <c r="G77" i="7"/>
  <c r="J29" i="7"/>
  <c r="M18" i="7"/>
  <c r="K9" i="7"/>
  <c r="L43" i="7"/>
  <c r="F72" i="7"/>
  <c r="F48" i="7"/>
  <c r="L47" i="7"/>
  <c r="K86" i="7"/>
  <c r="M25" i="7"/>
  <c r="F68" i="7"/>
  <c r="J93" i="7"/>
  <c r="CP25" i="4"/>
  <c r="CU38" i="4"/>
  <c r="I62" i="7"/>
  <c r="H62" i="7"/>
  <c r="G57" i="7"/>
  <c r="G72" i="7"/>
  <c r="G48" i="7"/>
  <c r="G47" i="7"/>
  <c r="J31" i="7"/>
  <c r="K4" i="7"/>
  <c r="I89" i="7"/>
  <c r="J87" i="7"/>
  <c r="M95" i="7"/>
  <c r="L67" i="7"/>
  <c r="J58" i="7"/>
  <c r="M62" i="7"/>
  <c r="L25" i="7"/>
  <c r="J89" i="7"/>
  <c r="F17" i="7"/>
  <c r="L27" i="7"/>
  <c r="M50" i="7"/>
  <c r="J50" i="7"/>
  <c r="G93" i="7"/>
  <c r="CS85" i="4"/>
  <c r="K84" i="7" s="1"/>
  <c r="G92" i="7"/>
  <c r="F60" i="7"/>
  <c r="CS56" i="4"/>
  <c r="K55" i="7" s="1"/>
  <c r="G59" i="7"/>
  <c r="CQ52" i="4"/>
  <c r="I51" i="7" s="1"/>
  <c r="CT52" i="4"/>
  <c r="L51" i="7" s="1"/>
  <c r="F70" i="7"/>
  <c r="J42" i="7"/>
  <c r="J41" i="7"/>
  <c r="I79" i="7"/>
  <c r="J18" i="7"/>
  <c r="M48" i="7"/>
  <c r="I47" i="7"/>
  <c r="M78" i="7"/>
  <c r="H86" i="7"/>
  <c r="H25" i="7"/>
  <c r="K44" i="7"/>
  <c r="I93" i="7"/>
  <c r="M76" i="7"/>
  <c r="L50" i="7"/>
  <c r="L52" i="7"/>
  <c r="L65" i="7"/>
  <c r="I56" i="7"/>
  <c r="J67" i="7"/>
  <c r="J76" i="7"/>
  <c r="H24" i="7"/>
  <c r="G2" i="7"/>
  <c r="M37" i="7"/>
  <c r="K19" i="7"/>
  <c r="J60" i="7"/>
  <c r="CU52" i="4"/>
  <c r="M51" i="7" s="1"/>
  <c r="CR52" i="4"/>
  <c r="J51" i="7" s="1"/>
  <c r="M79" i="7"/>
  <c r="K22" i="7"/>
  <c r="H18" i="7"/>
  <c r="K43" i="7"/>
  <c r="K72" i="7"/>
  <c r="I11" i="7"/>
  <c r="CB38" i="4"/>
  <c r="CP38" i="4" s="1"/>
  <c r="H37" i="7" s="1"/>
  <c r="J80" i="7"/>
  <c r="M33" i="7"/>
  <c r="F33" i="7"/>
  <c r="J78" i="7"/>
  <c r="J74" i="7"/>
  <c r="G25" i="7"/>
  <c r="M65" i="7"/>
  <c r="G6" i="7"/>
  <c r="G49" i="7"/>
  <c r="L56" i="7"/>
  <c r="J52" i="7"/>
  <c r="G12" i="7"/>
  <c r="M20" i="7"/>
  <c r="H92" i="7"/>
  <c r="M70" i="7"/>
  <c r="K8" i="7"/>
  <c r="J75" i="7"/>
  <c r="M64" i="7"/>
  <c r="F39" i="7"/>
  <c r="I22" i="7"/>
  <c r="H12" i="7"/>
  <c r="K34" i="7"/>
  <c r="F34" i="7"/>
  <c r="CO52" i="4"/>
  <c r="G51" i="7" s="1"/>
  <c r="CP52" i="4"/>
  <c r="H51" i="7" s="1"/>
  <c r="G16" i="7"/>
  <c r="F36" i="7"/>
  <c r="J88" i="7"/>
  <c r="I77" i="7"/>
  <c r="H30" i="7"/>
  <c r="G30" i="7"/>
  <c r="M21" i="7"/>
  <c r="J79" i="7"/>
  <c r="J7" i="7"/>
  <c r="J81" i="7"/>
  <c r="M43" i="7"/>
  <c r="I43" i="7"/>
  <c r="K83" i="7"/>
  <c r="F83" i="7"/>
  <c r="CC38" i="4"/>
  <c r="CQ38" i="4" s="1"/>
  <c r="I37" i="7" s="1"/>
  <c r="G33" i="7"/>
  <c r="F31" i="7"/>
  <c r="M86" i="7"/>
  <c r="H44" i="7"/>
  <c r="G4" i="7"/>
  <c r="F93" i="7"/>
  <c r="G95" i="7"/>
  <c r="H52" i="7"/>
  <c r="L24" i="7"/>
  <c r="J36" i="7"/>
  <c r="CN29" i="4"/>
  <c r="F28" i="7" s="1"/>
  <c r="I41" i="7"/>
  <c r="M75" i="7"/>
  <c r="G64" i="7"/>
  <c r="L39" i="7"/>
  <c r="J21" i="7"/>
  <c r="M22" i="7"/>
  <c r="F7" i="7"/>
  <c r="F85" i="7"/>
  <c r="I57" i="7"/>
  <c r="G81" i="7"/>
  <c r="F43" i="7"/>
  <c r="M72" i="7"/>
  <c r="CA38" i="4"/>
  <c r="CO38" i="4" s="1"/>
  <c r="G37" i="7" s="1"/>
  <c r="K33" i="7"/>
  <c r="G31" i="7"/>
  <c r="M31" i="7"/>
  <c r="F94" i="7"/>
  <c r="H65" i="7"/>
  <c r="I4" i="7"/>
  <c r="J24" i="7"/>
  <c r="H40" i="7"/>
  <c r="H41" i="7"/>
  <c r="F64" i="7"/>
  <c r="M57" i="7"/>
  <c r="J84" i="7"/>
  <c r="H34" i="7"/>
  <c r="I55" i="7"/>
  <c r="J70" i="7"/>
  <c r="J8" i="7"/>
  <c r="M88" i="7"/>
  <c r="G22" i="7"/>
  <c r="H22" i="7"/>
  <c r="F62" i="7"/>
  <c r="F54" i="7"/>
  <c r="K11" i="7"/>
  <c r="CE38" i="4"/>
  <c r="CS38" i="4" s="1"/>
  <c r="K37" i="7" s="1"/>
  <c r="CD38" i="4"/>
  <c r="CR38" i="4" s="1"/>
  <c r="M74" i="7"/>
  <c r="K74" i="7"/>
  <c r="I25" i="7"/>
  <c r="CB69" i="4"/>
  <c r="CP69" i="4" s="1"/>
  <c r="H68" i="7" s="1"/>
  <c r="F53" i="7"/>
  <c r="M53" i="7"/>
  <c r="J35" i="7"/>
  <c r="J95" i="7"/>
  <c r="H76" i="7"/>
  <c r="F50" i="7"/>
  <c r="I52" i="7"/>
  <c r="F40" i="7"/>
  <c r="CS92" i="4"/>
  <c r="K91" i="7" s="1"/>
  <c r="M40" i="7"/>
  <c r="F2" i="7"/>
  <c r="I68" i="7"/>
  <c r="I13" i="7"/>
  <c r="I64" i="7"/>
  <c r="I46" i="7"/>
  <c r="BZ38" i="4"/>
  <c r="CN38" i="4" s="1"/>
  <c r="I31" i="7"/>
  <c r="G65" i="7"/>
  <c r="L6" i="7"/>
  <c r="H53" i="7"/>
  <c r="I50" i="7"/>
  <c r="K24" i="7"/>
  <c r="K40" i="7"/>
  <c r="M39" i="7"/>
  <c r="J61" i="7"/>
  <c r="BZ92" i="4"/>
  <c r="CN92" i="4" s="1"/>
  <c r="F91" i="7" s="1"/>
  <c r="CC92" i="4"/>
  <c r="CQ92" i="4" s="1"/>
  <c r="I91" i="7" s="1"/>
  <c r="K17" i="7"/>
  <c r="I61" i="7"/>
  <c r="H47" i="7"/>
  <c r="F6" i="7"/>
  <c r="CB92" i="4"/>
  <c r="CP92" i="4" s="1"/>
  <c r="H91" i="7" s="1"/>
  <c r="CD92" i="4"/>
  <c r="CR92" i="4" s="1"/>
  <c r="J91" i="7" s="1"/>
  <c r="L35" i="7"/>
  <c r="G8" i="7"/>
  <c r="L20" i="7"/>
  <c r="K64" i="7"/>
  <c r="K61" i="7"/>
  <c r="CG92" i="4"/>
  <c r="CU92" i="4" s="1"/>
  <c r="M91" i="7" s="1"/>
  <c r="I35" i="7"/>
  <c r="G84" i="7"/>
  <c r="F8" i="7"/>
  <c r="M11" i="7"/>
  <c r="K68" i="7"/>
  <c r="J13" i="7"/>
  <c r="F47" i="7"/>
  <c r="I19" i="7"/>
  <c r="J16" i="7"/>
  <c r="G28" i="7"/>
  <c r="J77" i="7"/>
  <c r="L79" i="7"/>
  <c r="M54" i="7"/>
  <c r="L85" i="7"/>
  <c r="J43" i="7"/>
  <c r="L46" i="7"/>
  <c r="F11" i="7"/>
  <c r="L78" i="7"/>
  <c r="F74" i="7"/>
  <c r="K6" i="7"/>
  <c r="CD69" i="4"/>
  <c r="CR69" i="4" s="1"/>
  <c r="J68" i="7" s="1"/>
  <c r="CF69" i="4"/>
  <c r="CT69" i="4" s="1"/>
  <c r="L68" i="7" s="1"/>
  <c r="L76" i="7"/>
  <c r="G52" i="7"/>
  <c r="K52" i="7"/>
  <c r="G24" i="7"/>
  <c r="L12" i="7"/>
  <c r="G46" i="7"/>
  <c r="F37" i="7"/>
  <c r="K20" i="7"/>
  <c r="G60" i="7"/>
  <c r="G70" i="7"/>
  <c r="M92" i="7"/>
  <c r="K16" i="7"/>
  <c r="L36" i="7"/>
  <c r="K13" i="7"/>
  <c r="J28" i="7"/>
  <c r="L41" i="7"/>
  <c r="H64" i="7"/>
  <c r="L77" i="7"/>
  <c r="G39" i="7"/>
  <c r="J39" i="7"/>
  <c r="H54" i="7"/>
  <c r="G85" i="7"/>
  <c r="K85" i="7"/>
  <c r="L57" i="7"/>
  <c r="L72" i="7"/>
  <c r="J37" i="7"/>
  <c r="J47" i="7"/>
  <c r="G78" i="7"/>
  <c r="K31" i="7"/>
  <c r="K25" i="7"/>
  <c r="H6" i="7"/>
  <c r="CA69" i="4"/>
  <c r="CO69" i="4" s="1"/>
  <c r="G68" i="7" s="1"/>
  <c r="M17" i="7"/>
  <c r="J17" i="7"/>
  <c r="G76" i="7"/>
  <c r="I76" i="7"/>
  <c r="F52" i="7"/>
  <c r="I24" i="7"/>
  <c r="M2" i="7"/>
  <c r="G7" i="7"/>
  <c r="F46" i="7"/>
  <c r="G11" i="7"/>
  <c r="CT3" i="4"/>
  <c r="L2" i="7" s="1"/>
  <c r="CQ3" i="4"/>
  <c r="I2" i="7" s="1"/>
  <c r="CS3" i="4"/>
  <c r="K2" i="7" s="1"/>
</calcChain>
</file>

<file path=xl/sharedStrings.xml><?xml version="1.0" encoding="utf-8"?>
<sst xmlns="http://schemas.openxmlformats.org/spreadsheetml/2006/main" count="21126" uniqueCount="6521">
  <si>
    <t>Array Catalog #</t>
  </si>
  <si>
    <t>SMH-001AA</t>
  </si>
  <si>
    <t>SMH-002AA</t>
  </si>
  <si>
    <t>SMH-003AA</t>
  </si>
  <si>
    <t>SMH-004AA</t>
  </si>
  <si>
    <t>SMH-005AA</t>
  </si>
  <si>
    <t>SMH-006AA</t>
  </si>
  <si>
    <t>SMH-007AA</t>
  </si>
  <si>
    <t>SMH-008AA</t>
  </si>
  <si>
    <t>SMH-009AA</t>
  </si>
  <si>
    <t>SMH-010AA</t>
  </si>
  <si>
    <t>SMH-011AA</t>
  </si>
  <si>
    <t>SMH-013AA</t>
  </si>
  <si>
    <t>SMH-014AA</t>
  </si>
  <si>
    <t>SMH-020AA</t>
  </si>
  <si>
    <t>SMH-021AA</t>
  </si>
  <si>
    <t>SMH-022AA</t>
  </si>
  <si>
    <t>SMH-023AA</t>
  </si>
  <si>
    <t>SMH-024AA</t>
  </si>
  <si>
    <t>SMH-025AA</t>
  </si>
  <si>
    <t>SMH-026AA</t>
  </si>
  <si>
    <t>SMH-027AA</t>
  </si>
  <si>
    <t>SMH-028AA</t>
  </si>
  <si>
    <t>SMH-029AA</t>
  </si>
  <si>
    <t>SMH-030AA</t>
  </si>
  <si>
    <t>SMH-032BA</t>
  </si>
  <si>
    <t>SMH-033CA</t>
  </si>
  <si>
    <t>SMH-034AA</t>
  </si>
  <si>
    <t>SMH-035AA</t>
  </si>
  <si>
    <t>SMH-036BA</t>
  </si>
  <si>
    <t>SMH-037AA</t>
  </si>
  <si>
    <t>SMH-038AA</t>
  </si>
  <si>
    <t>SMH-039AA</t>
  </si>
  <si>
    <t>SMH-041AA</t>
  </si>
  <si>
    <t>SMH-045AA</t>
  </si>
  <si>
    <t>SMH-046AA</t>
  </si>
  <si>
    <t>SMH-801AA</t>
  </si>
  <si>
    <t>SMH-802AA</t>
  </si>
  <si>
    <t>SMH-803AA</t>
  </si>
  <si>
    <t>SMH-804AA</t>
  </si>
  <si>
    <t>SMH-805AA</t>
  </si>
  <si>
    <t>SMH-806AA</t>
  </si>
  <si>
    <t>SMH-807AA</t>
  </si>
  <si>
    <t>SMH-808AA</t>
  </si>
  <si>
    <t>SMH-809AA</t>
  </si>
  <si>
    <t>SMH-810AA</t>
  </si>
  <si>
    <t>SMH-811AA</t>
  </si>
  <si>
    <t>SMH-812AA</t>
  </si>
  <si>
    <t>Gene Symbol</t>
  </si>
  <si>
    <t>A01</t>
  </si>
  <si>
    <t>AKT1</t>
  </si>
  <si>
    <t>c.49G&gt;A</t>
  </si>
  <si>
    <t>SMPH017162A</t>
  </si>
  <si>
    <t>A02</t>
  </si>
  <si>
    <t>BRAF</t>
  </si>
  <si>
    <t>c.1391G&gt;T</t>
  </si>
  <si>
    <t>SMPH001927A</t>
  </si>
  <si>
    <t>A03</t>
  </si>
  <si>
    <t>c.1397G&gt;T</t>
  </si>
  <si>
    <t>SMPH001870A</t>
  </si>
  <si>
    <t>A04</t>
  </si>
  <si>
    <t>c.1406G&gt;C</t>
  </si>
  <si>
    <t>SMPH001906A</t>
  </si>
  <si>
    <t>A05</t>
  </si>
  <si>
    <t>c.1789C&gt;G</t>
  </si>
  <si>
    <t>SMPH001869A</t>
  </si>
  <si>
    <t>A06</t>
  </si>
  <si>
    <t>c.1798G&gt;A</t>
  </si>
  <si>
    <t>SMPH001846A</t>
  </si>
  <si>
    <t>A07</t>
  </si>
  <si>
    <t>c.1799T&gt;A</t>
  </si>
  <si>
    <t>SMPH001828A</t>
  </si>
  <si>
    <t>A08</t>
  </si>
  <si>
    <t>c.1799T&gt;C</t>
  </si>
  <si>
    <t>SMPH001845A</t>
  </si>
  <si>
    <t>A09</t>
  </si>
  <si>
    <t>c.1799T&gt;G</t>
  </si>
  <si>
    <t>SMPH001912A</t>
  </si>
  <si>
    <t>A10</t>
  </si>
  <si>
    <t>EGFR</t>
  </si>
  <si>
    <t>c.2155G&gt;A</t>
  </si>
  <si>
    <t>SMPH004671A</t>
  </si>
  <si>
    <t>A11</t>
  </si>
  <si>
    <t>c.2155G&gt;T</t>
  </si>
  <si>
    <t>SMPH004672A</t>
  </si>
  <si>
    <t>A12</t>
  </si>
  <si>
    <t>c.2156G&gt;C</t>
  </si>
  <si>
    <t>SMPH004704A</t>
  </si>
  <si>
    <t>B01</t>
  </si>
  <si>
    <t>c.2235_2249del15</t>
  </si>
  <si>
    <t>SMPH004662A</t>
  </si>
  <si>
    <t>B02</t>
  </si>
  <si>
    <t>c.2236_2250del15</t>
  </si>
  <si>
    <t>SMPH004663A</t>
  </si>
  <si>
    <t>B03</t>
  </si>
  <si>
    <t>c.2236_2253del18</t>
  </si>
  <si>
    <t>SMPH004907A</t>
  </si>
  <si>
    <t>B04</t>
  </si>
  <si>
    <t>c.2237_2251del15</t>
  </si>
  <si>
    <t>SMPH004667A</t>
  </si>
  <si>
    <t>B05</t>
  </si>
  <si>
    <t>c.2238_2248&gt;GC</t>
  </si>
  <si>
    <t>SMPH004768A</t>
  </si>
  <si>
    <t>B06</t>
  </si>
  <si>
    <t>c.2238_2255del18</t>
  </si>
  <si>
    <t>SMPH004905A</t>
  </si>
  <si>
    <t>B07</t>
  </si>
  <si>
    <t>c.2239_2247del9</t>
  </si>
  <si>
    <t>SMPH004664A</t>
  </si>
  <si>
    <t>B08</t>
  </si>
  <si>
    <t>c.2239_2256del18</t>
  </si>
  <si>
    <t>SMPH004694A</t>
  </si>
  <si>
    <t>B09</t>
  </si>
  <si>
    <t>c.2240_2254del15</t>
  </si>
  <si>
    <t>SMPH004682A</t>
  </si>
  <si>
    <t>B10</t>
  </si>
  <si>
    <t>c.2303G&gt;T</t>
  </si>
  <si>
    <t>SMPH004666A</t>
  </si>
  <si>
    <t>B11</t>
  </si>
  <si>
    <t>c.2307_2308insGCCAGCGTG</t>
  </si>
  <si>
    <t>SMPH004736A</t>
  </si>
  <si>
    <t>B12</t>
  </si>
  <si>
    <t>c.2310_2311insGGT</t>
  </si>
  <si>
    <t>SMPH004900A</t>
  </si>
  <si>
    <t>C01</t>
  </si>
  <si>
    <t>c.2319_2320insCAC</t>
  </si>
  <si>
    <t>SMPH004899A</t>
  </si>
  <si>
    <t>C02</t>
  </si>
  <si>
    <t>c.2369C&gt;T</t>
  </si>
  <si>
    <t>SMPH004665A</t>
  </si>
  <si>
    <t>C03</t>
  </si>
  <si>
    <t>c.2572C&gt;A</t>
  </si>
  <si>
    <t>SMPH004880A</t>
  </si>
  <si>
    <t>C04</t>
  </si>
  <si>
    <t>c.2573T&gt;G</t>
  </si>
  <si>
    <t>SMPH004661A</t>
  </si>
  <si>
    <t>C05</t>
  </si>
  <si>
    <t>c.2582T&gt;A</t>
  </si>
  <si>
    <t>SMPH004716A</t>
  </si>
  <si>
    <t>C06</t>
  </si>
  <si>
    <t>KRAS</t>
  </si>
  <si>
    <t>c.182A&gt;G</t>
  </si>
  <si>
    <t>SMPH007553A</t>
  </si>
  <si>
    <t>C07</t>
  </si>
  <si>
    <t>c.182A&gt;T</t>
  </si>
  <si>
    <t>SMPH007544A</t>
  </si>
  <si>
    <t>C08</t>
  </si>
  <si>
    <t>c.183A&gt;T</t>
  </si>
  <si>
    <t>SMPH007546A</t>
  </si>
  <si>
    <t>C09</t>
  </si>
  <si>
    <t>c.34G&gt;A</t>
  </si>
  <si>
    <t>SMPH007533A</t>
  </si>
  <si>
    <t>C10</t>
  </si>
  <si>
    <t>c.34G&gt;C</t>
  </si>
  <si>
    <t>SMPH007534A</t>
  </si>
  <si>
    <t>C11</t>
  </si>
  <si>
    <t>c.34G&gt;T</t>
  </si>
  <si>
    <t>SMPH007535A</t>
  </si>
  <si>
    <t>C12</t>
  </si>
  <si>
    <t>c.35G&gt;A</t>
  </si>
  <si>
    <t>SMPH007531A</t>
  </si>
  <si>
    <t>D01</t>
  </si>
  <si>
    <t>c.35G&gt;C</t>
  </si>
  <si>
    <t>SMPH007536A</t>
  </si>
  <si>
    <t>D02</t>
  </si>
  <si>
    <t>c.35G&gt;T</t>
  </si>
  <si>
    <t>SMPH007537A</t>
  </si>
  <si>
    <t>D03</t>
  </si>
  <si>
    <t>c.37G&gt;A</t>
  </si>
  <si>
    <t>SMPH007543A</t>
  </si>
  <si>
    <t>D04</t>
  </si>
  <si>
    <t>c.37G&gt;C</t>
  </si>
  <si>
    <t>SMPH007549A</t>
  </si>
  <si>
    <t>D05</t>
  </si>
  <si>
    <t>c.37G&gt;T</t>
  </si>
  <si>
    <t>SMPH007541A</t>
  </si>
  <si>
    <t>D06</t>
  </si>
  <si>
    <t>c.38G&gt;A</t>
  </si>
  <si>
    <t>SMPH007538A</t>
  </si>
  <si>
    <t>D07</t>
  </si>
  <si>
    <t>c.38G&gt;C</t>
  </si>
  <si>
    <t>SMPH007542A</t>
  </si>
  <si>
    <t>D08</t>
  </si>
  <si>
    <t>c.38G&gt;T</t>
  </si>
  <si>
    <t>SMPH007545A</t>
  </si>
  <si>
    <t>D09</t>
  </si>
  <si>
    <t>c.64C&gt;A</t>
  </si>
  <si>
    <t>SMPH007565A</t>
  </si>
  <si>
    <t>D10</t>
  </si>
  <si>
    <t>HRAS</t>
  </si>
  <si>
    <t>c.181C&gt;A</t>
  </si>
  <si>
    <t>SMPH006505A</t>
  </si>
  <si>
    <t>D11</t>
  </si>
  <si>
    <t>SMPH006502A</t>
  </si>
  <si>
    <t>D12</t>
  </si>
  <si>
    <t>SMPH006503A</t>
  </si>
  <si>
    <t>E01</t>
  </si>
  <si>
    <t>c.183G&gt;T</t>
  </si>
  <si>
    <t>SMPH006516A</t>
  </si>
  <si>
    <t>E02</t>
  </si>
  <si>
    <t>SMPH006499A</t>
  </si>
  <si>
    <t>E03</t>
  </si>
  <si>
    <t>SMPH006506A</t>
  </si>
  <si>
    <t>E04</t>
  </si>
  <si>
    <t>SMPH006500A</t>
  </si>
  <si>
    <t>E05</t>
  </si>
  <si>
    <t>SMPH006507A</t>
  </si>
  <si>
    <t>E06</t>
  </si>
  <si>
    <t>SMPH006497A</t>
  </si>
  <si>
    <t>E07</t>
  </si>
  <si>
    <t>SMPH006498A</t>
  </si>
  <si>
    <t>E08</t>
  </si>
  <si>
    <t>SMPH006511A</t>
  </si>
  <si>
    <t>E09</t>
  </si>
  <si>
    <t>NRAS</t>
  </si>
  <si>
    <t>SMPH010073A</t>
  </si>
  <si>
    <t>E10</t>
  </si>
  <si>
    <t>c.182A&gt;C</t>
  </si>
  <si>
    <t>SMPH010096A</t>
  </si>
  <si>
    <t>E11</t>
  </si>
  <si>
    <t>SMPH010069A</t>
  </si>
  <si>
    <t>E12</t>
  </si>
  <si>
    <t>SMPH010076A</t>
  </si>
  <si>
    <t>F01</t>
  </si>
  <si>
    <t>SMPH010075A</t>
  </si>
  <si>
    <t>F02</t>
  </si>
  <si>
    <t>SMPH010071A</t>
  </si>
  <si>
    <t>F03</t>
  </si>
  <si>
    <t>SMPH010066A</t>
  </si>
  <si>
    <t>F04</t>
  </si>
  <si>
    <t>SMPH010074A</t>
  </si>
  <si>
    <t>F05</t>
  </si>
  <si>
    <t>SMPH010070A</t>
  </si>
  <si>
    <t>F06</t>
  </si>
  <si>
    <t>SMPH010084A</t>
  </si>
  <si>
    <t>F07</t>
  </si>
  <si>
    <t>SMPH010082A</t>
  </si>
  <si>
    <t>F08</t>
  </si>
  <si>
    <t>c.52G&gt;A</t>
  </si>
  <si>
    <t>SMPH010105A</t>
  </si>
  <si>
    <t>F09</t>
  </si>
  <si>
    <t>MEK1</t>
  </si>
  <si>
    <t>167A&gt;C</t>
  </si>
  <si>
    <t>SMPH017164A</t>
  </si>
  <si>
    <t>F10</t>
  </si>
  <si>
    <t>171G&gt;T</t>
  </si>
  <si>
    <t>SMPH017166A</t>
  </si>
  <si>
    <t>F11</t>
  </si>
  <si>
    <t>199G&gt;A</t>
  </si>
  <si>
    <t>SMPH017163A</t>
  </si>
  <si>
    <t>F12</t>
  </si>
  <si>
    <t>371C&gt;T</t>
  </si>
  <si>
    <t>SMPH017165A</t>
  </si>
  <si>
    <t>G01</t>
  </si>
  <si>
    <t>PIK3CA</t>
  </si>
  <si>
    <t>c.1616C&gt;G</t>
  </si>
  <si>
    <t>SMPH010637A</t>
  </si>
  <si>
    <t>G02</t>
  </si>
  <si>
    <t>c.1624G&gt;A</t>
  </si>
  <si>
    <t>SMPH010629A</t>
  </si>
  <si>
    <t>G03</t>
  </si>
  <si>
    <t>c.1633G&gt;A</t>
  </si>
  <si>
    <t>SMPH010627A</t>
  </si>
  <si>
    <t>G04</t>
  </si>
  <si>
    <t>c.1634A&gt;G</t>
  </si>
  <si>
    <t>SMPH010633A</t>
  </si>
  <si>
    <t>G05</t>
  </si>
  <si>
    <t>c.1635G&gt;T</t>
  </si>
  <si>
    <t>SMPH010638A</t>
  </si>
  <si>
    <t>G06</t>
  </si>
  <si>
    <t>c.3140A&gt;G</t>
  </si>
  <si>
    <t>SMPH010630A</t>
  </si>
  <si>
    <t>G07</t>
  </si>
  <si>
    <t>c.3140A&gt;T</t>
  </si>
  <si>
    <t>SMPH010632A</t>
  </si>
  <si>
    <t>G08</t>
  </si>
  <si>
    <t>PTEN</t>
  </si>
  <si>
    <t>c.389G&gt;A</t>
  </si>
  <si>
    <t>SMPH011486A</t>
  </si>
  <si>
    <t>G09</t>
  </si>
  <si>
    <t>c.388C&gt;G</t>
  </si>
  <si>
    <t>SMPH011480A</t>
  </si>
  <si>
    <t>G10</t>
  </si>
  <si>
    <t>c.388C&gt;T</t>
  </si>
  <si>
    <t>SMPH011473A</t>
  </si>
  <si>
    <t>G11</t>
  </si>
  <si>
    <t>c.517C&gt;T</t>
  </si>
  <si>
    <t>SMPH011475A</t>
  </si>
  <si>
    <t>G12</t>
  </si>
  <si>
    <t>c.518G&gt;A</t>
  </si>
  <si>
    <t>SMPH011472A</t>
  </si>
  <si>
    <t>H01</t>
  </si>
  <si>
    <t>c.697C&gt;T</t>
  </si>
  <si>
    <t>SMPH011506A</t>
  </si>
  <si>
    <t>H02</t>
  </si>
  <si>
    <t>copy number</t>
  </si>
  <si>
    <t>SMPH017167A</t>
  </si>
  <si>
    <t>H03</t>
  </si>
  <si>
    <t>SMPH017168A</t>
  </si>
  <si>
    <t>H04</t>
  </si>
  <si>
    <t>SMPH017169A</t>
  </si>
  <si>
    <t>H05</t>
  </si>
  <si>
    <t>SMPH017170A</t>
  </si>
  <si>
    <t>H06</t>
  </si>
  <si>
    <t>SMPH017171A</t>
  </si>
  <si>
    <t>H07</t>
  </si>
  <si>
    <t>SMPH017172A</t>
  </si>
  <si>
    <t>H08</t>
  </si>
  <si>
    <t>SMPH017173A</t>
  </si>
  <si>
    <t>H09</t>
  </si>
  <si>
    <t>SMPH017174A</t>
  </si>
  <si>
    <t>H10</t>
  </si>
  <si>
    <t>SMPH017175A</t>
  </si>
  <si>
    <t>H11</t>
  </si>
  <si>
    <t>SMPC</t>
  </si>
  <si>
    <t>positive PCR control</t>
  </si>
  <si>
    <t>SMPH017179A</t>
  </si>
  <si>
    <t>H12</t>
  </si>
  <si>
    <t>c.1790T&gt;A</t>
  </si>
  <si>
    <t>SMPH001855A</t>
  </si>
  <si>
    <t>c.57G&gt;C</t>
  </si>
  <si>
    <t>SMPH007583A</t>
  </si>
  <si>
    <t>c.183G&gt;C</t>
  </si>
  <si>
    <t>SMPH006519A</t>
  </si>
  <si>
    <t>SMPH006515A</t>
  </si>
  <si>
    <t>c.3204_3205insA</t>
  </si>
  <si>
    <t>SMPH010770A</t>
  </si>
  <si>
    <t>c.389delG</t>
  </si>
  <si>
    <t>SMPH011514A</t>
  </si>
  <si>
    <t>c.17_18delAA</t>
  </si>
  <si>
    <t>SMPH011501A</t>
  </si>
  <si>
    <t>c.741_742insA</t>
  </si>
  <si>
    <t>SMPH011468A</t>
  </si>
  <si>
    <t>c.950_953delTACT</t>
  </si>
  <si>
    <t>SMPH011511A</t>
  </si>
  <si>
    <t>ERBB2</t>
  </si>
  <si>
    <t>c.2263_2264TT&gt;CC</t>
  </si>
  <si>
    <t>SMPH005131A</t>
  </si>
  <si>
    <t>c.2305G&gt;C</t>
  </si>
  <si>
    <t>SMPH005135A</t>
  </si>
  <si>
    <t>c.2322_2323insGCATACGTGATG</t>
  </si>
  <si>
    <t>SMPH005128A</t>
  </si>
  <si>
    <t>c.2326_2327insTGT</t>
  </si>
  <si>
    <t>SMPH005156A</t>
  </si>
  <si>
    <t>c.2326G&gt;A</t>
  </si>
  <si>
    <t>SMPH005159A</t>
  </si>
  <si>
    <t>c.2327G&gt;T</t>
  </si>
  <si>
    <t>SMPH005157A</t>
  </si>
  <si>
    <t>c.2329G&gt;T</t>
  </si>
  <si>
    <t>SMPH005130A</t>
  </si>
  <si>
    <t>c.2335_2336insCTGTGGGCT</t>
  </si>
  <si>
    <t>SMPH005142A</t>
  </si>
  <si>
    <t>c.2340_2341insGGCTCCCCA</t>
  </si>
  <si>
    <t>SMPH005138A</t>
  </si>
  <si>
    <t>c.2524G&gt;A</t>
  </si>
  <si>
    <t>SMPH005151A</t>
  </si>
  <si>
    <t>c.2632C&gt;T</t>
  </si>
  <si>
    <t>SMPH005133A</t>
  </si>
  <si>
    <t>SMPH017178A</t>
  </si>
  <si>
    <t>FLT3</t>
  </si>
  <si>
    <t>c.1352C&gt;T</t>
  </si>
  <si>
    <t>SMPH005679A</t>
  </si>
  <si>
    <t>c.1775T&gt;C</t>
  </si>
  <si>
    <t>SMPH005716A</t>
  </si>
  <si>
    <t>c.1788_1789insTTTGATAATGATTACTTCTACGTTGATTTCAGAGAA</t>
  </si>
  <si>
    <t>SMPH005672A</t>
  </si>
  <si>
    <t>c.1796A&gt;T</t>
  </si>
  <si>
    <t>SMPH005783A</t>
  </si>
  <si>
    <t>c.1798_1799insCAGATAATGAGTACTTCTACGTTGATTTCAGAGAATATGAATATG</t>
  </si>
  <si>
    <t>SMPH005687A</t>
  </si>
  <si>
    <t>c.1803_1804insCAGCTACAGATGGTACAGGTGACCGGCTCCTCAGATAATGAGTACTTCTACGTTGATTTCAGAGAATATGAATATGATCTC</t>
  </si>
  <si>
    <t>SMPH005704A</t>
  </si>
  <si>
    <t>c.1807_1808insATGAATATGATCTCAAAT</t>
  </si>
  <si>
    <t>SMPH005709A</t>
  </si>
  <si>
    <t>c.1811_1812insCCGAGAATATGAATATGATCTCAAATGGGA</t>
  </si>
  <si>
    <t>SMPH005686A</t>
  </si>
  <si>
    <t>c.2039C&gt;T</t>
  </si>
  <si>
    <t>SMPH005705A</t>
  </si>
  <si>
    <t>c.2492G&gt;A</t>
  </si>
  <si>
    <t>SMPH005684A</t>
  </si>
  <si>
    <t>c.2501G&gt;A</t>
  </si>
  <si>
    <t>SMPH005685A</t>
  </si>
  <si>
    <t>c.2503_2505delGAT</t>
  </si>
  <si>
    <t>SMPH005777A</t>
  </si>
  <si>
    <t>c.2503G&gt;T</t>
  </si>
  <si>
    <t>SMPH005661A</t>
  </si>
  <si>
    <t>c.2505T&gt;A</t>
  </si>
  <si>
    <t>SMPH005690A</t>
  </si>
  <si>
    <t>c.2505T&gt;G</t>
  </si>
  <si>
    <t>SMPH005668A</t>
  </si>
  <si>
    <t>c.2508_2510delCAT</t>
  </si>
  <si>
    <t>SMPH005657A</t>
  </si>
  <si>
    <t>c.2509_2510AT&gt;CC</t>
  </si>
  <si>
    <t>SMPH005659A</t>
  </si>
  <si>
    <t>c.2520_2521insGGATCC</t>
  </si>
  <si>
    <t>SMPH005778A</t>
  </si>
  <si>
    <t>c.2525A&gt;G</t>
  </si>
  <si>
    <t>SMPH005703A</t>
  </si>
  <si>
    <t>SMPH017177A</t>
  </si>
  <si>
    <t>PDGFRA</t>
  </si>
  <si>
    <t>c.1659_1664delGAGGTA</t>
  </si>
  <si>
    <t>SMPH010454A</t>
  </si>
  <si>
    <t>c.1678_1692del15</t>
  </si>
  <si>
    <t>SMPH010497A</t>
  </si>
  <si>
    <t>c.1682T&gt;A</t>
  </si>
  <si>
    <t>SMPH010452A</t>
  </si>
  <si>
    <t>c.1694_1695insA</t>
  </si>
  <si>
    <t>SMPH010466A</t>
  </si>
  <si>
    <t>c.1696_1713&gt;CGC</t>
  </si>
  <si>
    <t>SMPH010473A</t>
  </si>
  <si>
    <t>c.1697_1711del15</t>
  </si>
  <si>
    <t>SMPH010472A</t>
  </si>
  <si>
    <t>c.1698_1712del15</t>
  </si>
  <si>
    <t>SMPH010471A</t>
  </si>
  <si>
    <t>c.1975A&gt;T</t>
  </si>
  <si>
    <t>SMPH010460A</t>
  </si>
  <si>
    <t>c.2021C&gt;T</t>
  </si>
  <si>
    <t>SMPH010461A</t>
  </si>
  <si>
    <t>c.2524_2532del9</t>
  </si>
  <si>
    <t>SMPH010485A</t>
  </si>
  <si>
    <t>c.2524_2535del12</t>
  </si>
  <si>
    <t>SMPH010476A</t>
  </si>
  <si>
    <t>c.2524_2536&gt;A</t>
  </si>
  <si>
    <t>SMPH010491A</t>
  </si>
  <si>
    <t>c.2524G&gt;T</t>
  </si>
  <si>
    <t>SMPH010481A</t>
  </si>
  <si>
    <t>c.2525_2538&gt;GA</t>
  </si>
  <si>
    <t>SMPH010492A</t>
  </si>
  <si>
    <t>c.2525A&gt;T</t>
  </si>
  <si>
    <t>SMPH010453A</t>
  </si>
  <si>
    <t>c.2526_2538&gt;G</t>
  </si>
  <si>
    <t>SMPH010489A</t>
  </si>
  <si>
    <t>c.2526_2541&gt;GGCC</t>
  </si>
  <si>
    <t>SMPH010494A</t>
  </si>
  <si>
    <t>c.2527_2538del12</t>
  </si>
  <si>
    <t>SMPH010484A</t>
  </si>
  <si>
    <t>c.2528_2539del12</t>
  </si>
  <si>
    <t>SMPH010488A</t>
  </si>
  <si>
    <t>c.2530_2541del12</t>
  </si>
  <si>
    <t>SMPH010463A</t>
  </si>
  <si>
    <t>c.2534_2543ATGATTCGAA&gt;C</t>
  </si>
  <si>
    <t>SMPH010502A</t>
  </si>
  <si>
    <t>c.2536G&gt;T</t>
  </si>
  <si>
    <t>SMPH010483A</t>
  </si>
  <si>
    <t>SMPH017176A</t>
  </si>
  <si>
    <t>FGFR1</t>
  </si>
  <si>
    <t>c.374C&gt;T</t>
  </si>
  <si>
    <t>SMPH005498A</t>
  </si>
  <si>
    <t>c.754C&gt;A</t>
  </si>
  <si>
    <t>SMPH005499A</t>
  </si>
  <si>
    <t>FGFR2</t>
  </si>
  <si>
    <t>c.755C&gt;G</t>
  </si>
  <si>
    <t>SMPH005503A</t>
  </si>
  <si>
    <t>c.1647T&gt;G</t>
  </si>
  <si>
    <t>SMPH005506A</t>
  </si>
  <si>
    <t>FGFR3</t>
  </si>
  <si>
    <t>c.742C&gt;T</t>
  </si>
  <si>
    <t>SMPH005552A</t>
  </si>
  <si>
    <t>c.1108G&gt;T</t>
  </si>
  <si>
    <t>SMPH005551A</t>
  </si>
  <si>
    <t>c.1111A&gt;T</t>
  </si>
  <si>
    <t>SMPH005553A</t>
  </si>
  <si>
    <t>c.1118A&gt;G</t>
  </si>
  <si>
    <t>SMPH005550A</t>
  </si>
  <si>
    <t>c.1138G&gt;A</t>
  </si>
  <si>
    <t>SMPH005554A</t>
  </si>
  <si>
    <t>c.1921G&gt;A</t>
  </si>
  <si>
    <t>SMPH005574A</t>
  </si>
  <si>
    <t>c.1948A&gt;C</t>
  </si>
  <si>
    <t>SMPH005555A</t>
  </si>
  <si>
    <t>c.1948A&gt;G</t>
  </si>
  <si>
    <t>SMPH005557A</t>
  </si>
  <si>
    <t>c.1949A&gt;C</t>
  </si>
  <si>
    <t>SMPH005562A</t>
  </si>
  <si>
    <t>c.1949A&gt;T</t>
  </si>
  <si>
    <t>SMPH005558A</t>
  </si>
  <si>
    <t>c.2089G&gt;T</t>
  </si>
  <si>
    <t>SMPH005556A</t>
  </si>
  <si>
    <t>SMPH017180A</t>
  </si>
  <si>
    <t>SMPH017181A</t>
  </si>
  <si>
    <t>SMPH017182A</t>
  </si>
  <si>
    <t>KIT</t>
  </si>
  <si>
    <t>c.1509_1510insGCCTAT</t>
  </si>
  <si>
    <t>SMPH007133A</t>
  </si>
  <si>
    <t>c.154G&gt;A</t>
  </si>
  <si>
    <t>SMPH007360A</t>
  </si>
  <si>
    <t>c.1621A&gt;C</t>
  </si>
  <si>
    <t>SMPH007208A</t>
  </si>
  <si>
    <t>c.1651_1665del15</t>
  </si>
  <si>
    <t>SMPH007432A</t>
  </si>
  <si>
    <t>c.1656_1673del18</t>
  </si>
  <si>
    <t>SMPH007203A</t>
  </si>
  <si>
    <t>c.1667_1672delAGTGGA</t>
  </si>
  <si>
    <t>SMPH007192A</t>
  </si>
  <si>
    <t>c.1669_1683del15</t>
  </si>
  <si>
    <t>SMPH007293A</t>
  </si>
  <si>
    <t>c.1669T&gt;A</t>
  </si>
  <si>
    <t>SMPH007358A</t>
  </si>
  <si>
    <t>c.1669T&gt;C</t>
  </si>
  <si>
    <t>SMPH007164A</t>
  </si>
  <si>
    <t>c.1669T&gt;G</t>
  </si>
  <si>
    <t>SMPH007170A</t>
  </si>
  <si>
    <t>c.1675_1677delGTT</t>
  </si>
  <si>
    <t>SMPH007131A</t>
  </si>
  <si>
    <t>c.1676T&gt;A</t>
  </si>
  <si>
    <t>SMPH007129A</t>
  </si>
  <si>
    <t>c.1676T&gt;G</t>
  </si>
  <si>
    <t>SMPH007128A</t>
  </si>
  <si>
    <t>c.1679T&gt;A</t>
  </si>
  <si>
    <t>SMPH007114A</t>
  </si>
  <si>
    <t>c.1727T&gt;C</t>
  </si>
  <si>
    <t>SMPH007118A</t>
  </si>
  <si>
    <t>c.1735_1737delGAT</t>
  </si>
  <si>
    <t>SMPH007195A</t>
  </si>
  <si>
    <t>c.1924A&gt;G</t>
  </si>
  <si>
    <t>SMPH007132A</t>
  </si>
  <si>
    <t>c.1961T&gt;C</t>
  </si>
  <si>
    <t>SMPH007172A</t>
  </si>
  <si>
    <t>c.2009C&gt;T</t>
  </si>
  <si>
    <t>SMPH007253A</t>
  </si>
  <si>
    <t>c.2143_2145delAGC</t>
  </si>
  <si>
    <t>SMPH007455A</t>
  </si>
  <si>
    <t>c.2446G&gt;C</t>
  </si>
  <si>
    <t>SMPH007137A</t>
  </si>
  <si>
    <t>c.2446G&gt;T</t>
  </si>
  <si>
    <t>SMPH007144A</t>
  </si>
  <si>
    <t>c.2447A&gt;T</t>
  </si>
  <si>
    <t>SMPH007122A</t>
  </si>
  <si>
    <t>c.2466T&gt;A</t>
  </si>
  <si>
    <t>SMPH007146A</t>
  </si>
  <si>
    <t>c.2466T&gt;G</t>
  </si>
  <si>
    <t>SMPH007260A</t>
  </si>
  <si>
    <t>c.2467T&gt;G</t>
  </si>
  <si>
    <t>SMPH007206A</t>
  </si>
  <si>
    <t>c.2474T&gt;C</t>
  </si>
  <si>
    <t>SMPH007117A</t>
  </si>
  <si>
    <t>SMPH017183A</t>
  </si>
  <si>
    <t>MET</t>
  </si>
  <si>
    <t>c.1124A&gt;G</t>
  </si>
  <si>
    <t>SMPH008326A</t>
  </si>
  <si>
    <t>c.2942_3082del141</t>
  </si>
  <si>
    <t>SMPH008291A</t>
  </si>
  <si>
    <t>c.2962C&gt;T</t>
  </si>
  <si>
    <t>SMPH008317A</t>
  </si>
  <si>
    <t>c.3029C&gt;T</t>
  </si>
  <si>
    <t>SMPH008297A</t>
  </si>
  <si>
    <t>c.3742T&gt;C</t>
  </si>
  <si>
    <t>SMPH008300A</t>
  </si>
  <si>
    <t>c.3743A&gt;G</t>
  </si>
  <si>
    <t>SMPH008303A</t>
  </si>
  <si>
    <t>c.3757T&gt;G</t>
  </si>
  <si>
    <t>SMPH008298A</t>
  </si>
  <si>
    <t>c.3803T&gt;C</t>
  </si>
  <si>
    <t>SMPH008293A</t>
  </si>
  <si>
    <t>c.504G&gt;T</t>
  </si>
  <si>
    <t>SMPH008323A</t>
  </si>
  <si>
    <t>PTPN11</t>
  </si>
  <si>
    <t>c.1504T&gt;C</t>
  </si>
  <si>
    <t>SMPH012393A</t>
  </si>
  <si>
    <t>c.1508G&gt;C</t>
  </si>
  <si>
    <t>SMPH012401A</t>
  </si>
  <si>
    <t>c.1508G&gt;T</t>
  </si>
  <si>
    <t>SMPH012402A</t>
  </si>
  <si>
    <t>c.179G&gt;T</t>
  </si>
  <si>
    <t>SMPH012377A</t>
  </si>
  <si>
    <t>c.181G&gt;T</t>
  </si>
  <si>
    <t>SMPH012376A</t>
  </si>
  <si>
    <t>SMPH012385A</t>
  </si>
  <si>
    <t>c.205G&gt;A</t>
  </si>
  <si>
    <t>SMPH012378A</t>
  </si>
  <si>
    <t>c.214G&gt;A</t>
  </si>
  <si>
    <t>SMPH012384A</t>
  </si>
  <si>
    <t>c.215C&gt;A</t>
  </si>
  <si>
    <t>SMPH012386A</t>
  </si>
  <si>
    <t>c.218C&gt;T</t>
  </si>
  <si>
    <t>SMPH012398A</t>
  </si>
  <si>
    <t>c.226G&gt;A</t>
  </si>
  <si>
    <t>SMPH012382A</t>
  </si>
  <si>
    <t>c.226G&gt;C</t>
  </si>
  <si>
    <t>SMPH012388A</t>
  </si>
  <si>
    <t>c.227A&gt;C</t>
  </si>
  <si>
    <t>SMPH012392A</t>
  </si>
  <si>
    <t>c.227A&gt;G</t>
  </si>
  <si>
    <t>SMPH012387A</t>
  </si>
  <si>
    <t>c.227A&gt;T</t>
  </si>
  <si>
    <t>SMPH012389A</t>
  </si>
  <si>
    <t>VHL</t>
  </si>
  <si>
    <t>c.240T&gt;A</t>
  </si>
  <si>
    <t>SMPH015875A</t>
  </si>
  <si>
    <t>c.254T&gt;C</t>
  </si>
  <si>
    <t>SMPH016010A</t>
  </si>
  <si>
    <t>c.266T&gt;A</t>
  </si>
  <si>
    <t>SMPH016097A</t>
  </si>
  <si>
    <t>c.286C&gt;T</t>
  </si>
  <si>
    <t>SMPH016181A</t>
  </si>
  <si>
    <t>c.388G&gt;C</t>
  </si>
  <si>
    <t>SMPH015927A</t>
  </si>
  <si>
    <t>c.444delT</t>
  </si>
  <si>
    <t>SMPH015969A</t>
  </si>
  <si>
    <t>SMPH017184A</t>
  </si>
  <si>
    <t>SMPH017185A</t>
  </si>
  <si>
    <t>SMPH017186A</t>
  </si>
  <si>
    <t>c.2125G&gt;A</t>
  </si>
  <si>
    <t>SMPH004670A</t>
  </si>
  <si>
    <t>c.2126A&gt;C</t>
  </si>
  <si>
    <t>SMPH004764A</t>
  </si>
  <si>
    <t>c.866C&gt;T</t>
  </si>
  <si>
    <t>SMPH004846A</t>
  </si>
  <si>
    <t>c.323G&gt;A</t>
  </si>
  <si>
    <t>SMPH004967A</t>
  </si>
  <si>
    <t>c.1793G&gt;T</t>
  </si>
  <si>
    <t>SMPH004847A</t>
  </si>
  <si>
    <t>c.1406G&gt;A</t>
  </si>
  <si>
    <t>SMPH001868A</t>
  </si>
  <si>
    <t>c.1801A&gt;G</t>
  </si>
  <si>
    <t>SMPH001863A</t>
  </si>
  <si>
    <t>c.1636C&gt;A</t>
  </si>
  <si>
    <t>SMPH010628A</t>
  </si>
  <si>
    <t>c.1636C&gt;G</t>
  </si>
  <si>
    <t>SMPH010708A</t>
  </si>
  <si>
    <t>c.1637A&gt;G</t>
  </si>
  <si>
    <t>SMPH010642A</t>
  </si>
  <si>
    <t>c.3073A&gt;G</t>
  </si>
  <si>
    <t>SMPH010686A</t>
  </si>
  <si>
    <t>c.3129G&gt;T</t>
  </si>
  <si>
    <t>SMPH010695A</t>
  </si>
  <si>
    <t>c.3145G&gt;C</t>
  </si>
  <si>
    <t>SMPH010661A</t>
  </si>
  <si>
    <t>c.1035T&gt;A</t>
  </si>
  <si>
    <t>SMPH010733A</t>
  </si>
  <si>
    <t>c.3139C&gt;T</t>
  </si>
  <si>
    <t>SMPH010696A</t>
  </si>
  <si>
    <t>c.2102A&gt;C</t>
  </si>
  <si>
    <t>SMPH010774A</t>
  </si>
  <si>
    <t>SMPH010078A</t>
  </si>
  <si>
    <t>c.952_955delCTTA</t>
  </si>
  <si>
    <t>SMPH011686A</t>
  </si>
  <si>
    <t>APC</t>
  </si>
  <si>
    <t>c.2626C&gt;T</t>
  </si>
  <si>
    <t>SMPH000580A</t>
  </si>
  <si>
    <t>c.3340C&gt;T</t>
  </si>
  <si>
    <t>SMPH000586A</t>
  </si>
  <si>
    <t>c.3871C&gt;T</t>
  </si>
  <si>
    <t>SMPH000513A</t>
  </si>
  <si>
    <t>c.3880C&gt;T</t>
  </si>
  <si>
    <t>SMPH000605A</t>
  </si>
  <si>
    <t>c.3907C&gt;T</t>
  </si>
  <si>
    <t>SMPH000560A</t>
  </si>
  <si>
    <t>c.3916G&gt;T</t>
  </si>
  <si>
    <t>SMPH000731A</t>
  </si>
  <si>
    <t>c.3919_3920insA</t>
  </si>
  <si>
    <t>SMPH001187A</t>
  </si>
  <si>
    <t>c.3920_3924delTAAAA</t>
  </si>
  <si>
    <t>SMPH000728A</t>
  </si>
  <si>
    <t>c.3921_3925delAAAAG</t>
  </si>
  <si>
    <t>SMPH000606A</t>
  </si>
  <si>
    <t>c.3925G&gt;T</t>
  </si>
  <si>
    <t>SMPH000522A</t>
  </si>
  <si>
    <t>c.3927_3931delAAAGA</t>
  </si>
  <si>
    <t>SMPH000523A</t>
  </si>
  <si>
    <t>c.3928A&gt;T</t>
  </si>
  <si>
    <t>SMPH000636A</t>
  </si>
  <si>
    <t>c.3934G&gt;T</t>
  </si>
  <si>
    <t>SMPH000565A</t>
  </si>
  <si>
    <t>c.3944C&gt;A</t>
  </si>
  <si>
    <t>SMPH000783A</t>
  </si>
  <si>
    <t>c.3956delC</t>
  </si>
  <si>
    <t>SMPH000576A</t>
  </si>
  <si>
    <t>c.3964G&gt;T</t>
  </si>
  <si>
    <t>SMPH000685A</t>
  </si>
  <si>
    <t>c.3982C&gt;T</t>
  </si>
  <si>
    <t>SMPH000626A</t>
  </si>
  <si>
    <t>c.4012C&gt;T</t>
  </si>
  <si>
    <t>SMPH000527A</t>
  </si>
  <si>
    <t>c.4023T&gt;G</t>
  </si>
  <si>
    <t>SMPH000594A</t>
  </si>
  <si>
    <t>c.4037C&gt;G</t>
  </si>
  <si>
    <t>SMPH000607A</t>
  </si>
  <si>
    <t>c.4057G&gt;T</t>
  </si>
  <si>
    <t>SMPH000528A</t>
  </si>
  <si>
    <t>c.4067C&gt;G</t>
  </si>
  <si>
    <t>SMPH000603A</t>
  </si>
  <si>
    <t>c.4081_4082delCC</t>
  </si>
  <si>
    <t>SMPH018172A</t>
  </si>
  <si>
    <t>c.4099C&gt;T</t>
  </si>
  <si>
    <t>SMPH000702A</t>
  </si>
  <si>
    <t>c.4110_4111delAA</t>
  </si>
  <si>
    <t>SMPH001245A</t>
  </si>
  <si>
    <t>c.4117delC</t>
  </si>
  <si>
    <t>SMPH001080A</t>
  </si>
  <si>
    <t>c.4118_4118delC</t>
  </si>
  <si>
    <t>SMPH018167A</t>
  </si>
  <si>
    <t>c.4132C&gt;T</t>
  </si>
  <si>
    <t>SMPH000590A</t>
  </si>
  <si>
    <t>c.4135G&gt;T</t>
  </si>
  <si>
    <t>SMPH000530A</t>
  </si>
  <si>
    <t>c.4192_4193delAG</t>
  </si>
  <si>
    <t>SMPH000617A</t>
  </si>
  <si>
    <t>c.4199delC</t>
  </si>
  <si>
    <t>SMPH000693A</t>
  </si>
  <si>
    <t>c.4216C&gt;T</t>
  </si>
  <si>
    <t>SMPH000690A</t>
  </si>
  <si>
    <t>c.4219_4220delAG</t>
  </si>
  <si>
    <t>SMPH001089A</t>
  </si>
  <si>
    <t>c.4222G&gt;T</t>
  </si>
  <si>
    <t>SMPH000609A</t>
  </si>
  <si>
    <t>c.4233delT</t>
  </si>
  <si>
    <t>SMPH000571A</t>
  </si>
  <si>
    <t>c.4239_4240insA</t>
  </si>
  <si>
    <t>SMPH018168A</t>
  </si>
  <si>
    <t>c.4285C&gt;T</t>
  </si>
  <si>
    <t>SMPH000549A</t>
  </si>
  <si>
    <t>c.4312delA</t>
  </si>
  <si>
    <t>SMPH000715A</t>
  </si>
  <si>
    <t>c.4318delC</t>
  </si>
  <si>
    <t>SMPH000982A</t>
  </si>
  <si>
    <t>c.4348C&gt;T</t>
  </si>
  <si>
    <t>SMPH000539A</t>
  </si>
  <si>
    <t>c.4364delA</t>
  </si>
  <si>
    <t>SMPH000854A</t>
  </si>
  <si>
    <t>c.4385_4386delAG</t>
  </si>
  <si>
    <t>SMPH000704A</t>
  </si>
  <si>
    <t>c.4391_4394delAGAG</t>
  </si>
  <si>
    <t>SMPH000811A</t>
  </si>
  <si>
    <t>c.4460_4469del10</t>
  </si>
  <si>
    <t>SMPH018174A</t>
  </si>
  <si>
    <t>c.4463_4466delTATT</t>
  </si>
  <si>
    <t>SMPH018166A</t>
  </si>
  <si>
    <t>c.4473delT</t>
  </si>
  <si>
    <t>SMPH000577A</t>
  </si>
  <si>
    <t>c.4476delC</t>
  </si>
  <si>
    <t>SMPH000633A</t>
  </si>
  <si>
    <t>c.4610C&gt;A</t>
  </si>
  <si>
    <t>SMPH000597A</t>
  </si>
  <si>
    <t>c.4654G&gt;T</t>
  </si>
  <si>
    <t>SMPH018164A</t>
  </si>
  <si>
    <t>c.4660_4661insA</t>
  </si>
  <si>
    <t>SMPH001074A</t>
  </si>
  <si>
    <t>c.4729G&gt;T</t>
  </si>
  <si>
    <t>SMPH001200A</t>
  </si>
  <si>
    <t>c.904C&gt;T</t>
  </si>
  <si>
    <t>SMPH000669A</t>
  </si>
  <si>
    <t>CDH1</t>
  </si>
  <si>
    <t>c.1108G&gt;C</t>
  </si>
  <si>
    <t>SMPH002524A</t>
  </si>
  <si>
    <t>c.1901C&gt;T</t>
  </si>
  <si>
    <t>SMPH002591A</t>
  </si>
  <si>
    <t>c.240_241insGGTG</t>
  </si>
  <si>
    <t>SMPH002484A</t>
  </si>
  <si>
    <t>c.786_794CACCCAGGA&gt;T</t>
  </si>
  <si>
    <t>SMPH002457A</t>
  </si>
  <si>
    <t>CTNNB1</t>
  </si>
  <si>
    <t>c.100G&gt;A</t>
  </si>
  <si>
    <t>SMPH003974A</t>
  </si>
  <si>
    <t>c.100G&gt;C</t>
  </si>
  <si>
    <t>SMPH003983A</t>
  </si>
  <si>
    <t>c.101G&gt;A</t>
  </si>
  <si>
    <t>SMPH003960A</t>
  </si>
  <si>
    <t>c.101G&gt;T</t>
  </si>
  <si>
    <t>SMPH003948A</t>
  </si>
  <si>
    <t>c.104T&gt;G</t>
  </si>
  <si>
    <t>SMPH003993A</t>
  </si>
  <si>
    <t>c.107A&gt;C</t>
  </si>
  <si>
    <t>SMPH003951A</t>
  </si>
  <si>
    <t>c.109T&gt;C</t>
  </si>
  <si>
    <t>SMPH003981A</t>
  </si>
  <si>
    <t>c.109T&gt;G</t>
  </si>
  <si>
    <t>SMPH003985A</t>
  </si>
  <si>
    <t>c.110C&gt;A</t>
  </si>
  <si>
    <t>SMPH003961A</t>
  </si>
  <si>
    <t>c.110C&gt;G</t>
  </si>
  <si>
    <t>SMPH003962A</t>
  </si>
  <si>
    <t>c.110C&gt;T</t>
  </si>
  <si>
    <t>SMPH003946A</t>
  </si>
  <si>
    <t>c.119C&gt;T</t>
  </si>
  <si>
    <t>SMPH003987A</t>
  </si>
  <si>
    <t>c.121A&gt;G</t>
  </si>
  <si>
    <t>SMPH003950A</t>
  </si>
  <si>
    <t>c.122C&gt;T</t>
  </si>
  <si>
    <t>SMPH003952A</t>
  </si>
  <si>
    <t>c.133_135delTCT</t>
  </si>
  <si>
    <t>SMPH004022A</t>
  </si>
  <si>
    <t>c.133T&gt;C</t>
  </si>
  <si>
    <t>SMPH003970A</t>
  </si>
  <si>
    <t>c.133T&gt;G</t>
  </si>
  <si>
    <t>SMPH003966A</t>
  </si>
  <si>
    <t>c.134_136delCTC</t>
  </si>
  <si>
    <t>SMPH004151A</t>
  </si>
  <si>
    <t>c.134C&gt;G</t>
  </si>
  <si>
    <t>SMPH004023A</t>
  </si>
  <si>
    <t>c.134C&gt;T</t>
  </si>
  <si>
    <t>SMPH003953A</t>
  </si>
  <si>
    <t>c.14_430del417</t>
  </si>
  <si>
    <t>SMPH004103A</t>
  </si>
  <si>
    <t>c.143G&gt;A</t>
  </si>
  <si>
    <t>SMPH003935A</t>
  </si>
  <si>
    <t>c.146A&gt;G</t>
  </si>
  <si>
    <t>SMPH004177A</t>
  </si>
  <si>
    <t>c.157G&gt;A</t>
  </si>
  <si>
    <t>SMPH003937A</t>
  </si>
  <si>
    <t>c.94G&gt;A</t>
  </si>
  <si>
    <t>SMPH003957A</t>
  </si>
  <si>
    <t>c.94G&gt;C</t>
  </si>
  <si>
    <t>SMPH003967A</t>
  </si>
  <si>
    <t>c.94G&gt;T</t>
  </si>
  <si>
    <t>SMPH003956A</t>
  </si>
  <si>
    <t>c.95A&gt;C</t>
  </si>
  <si>
    <t>SMPH003965A</t>
  </si>
  <si>
    <t>c.95A&gt;G</t>
  </si>
  <si>
    <t>SMPH003973A</t>
  </si>
  <si>
    <t>c.95A&gt;T</t>
  </si>
  <si>
    <t>SMPH003958A</t>
  </si>
  <si>
    <t>c.97T&gt;C</t>
  </si>
  <si>
    <t>SMPH003969A</t>
  </si>
  <si>
    <t>c.97T&gt;G</t>
  </si>
  <si>
    <t>SMPH003968A</t>
  </si>
  <si>
    <t>c.98C&gt;A</t>
  </si>
  <si>
    <t>SMPH003959A</t>
  </si>
  <si>
    <t>c.98C&gt;G</t>
  </si>
  <si>
    <t>SMPH003963A</t>
  </si>
  <si>
    <t>c.98C&gt;T</t>
  </si>
  <si>
    <t>SMPH003964A</t>
  </si>
  <si>
    <t>SMPH017192A</t>
  </si>
  <si>
    <t>SMPH017210A</t>
  </si>
  <si>
    <t>SMPH017204A</t>
  </si>
  <si>
    <t>ATM</t>
  </si>
  <si>
    <t>c.2572T&gt;C</t>
  </si>
  <si>
    <t>SMPH001498A</t>
  </si>
  <si>
    <t>c.7325A&gt;C</t>
  </si>
  <si>
    <t>SMPH001601A</t>
  </si>
  <si>
    <t>c.7328G&gt;A</t>
  </si>
  <si>
    <t>SMPH001538A</t>
  </si>
  <si>
    <t>c.9022C&gt;T</t>
  </si>
  <si>
    <t>SMPH001484A</t>
  </si>
  <si>
    <t>c.9023G&gt;A</t>
  </si>
  <si>
    <t>SMPH001470A</t>
  </si>
  <si>
    <t>c.9139C&gt;T</t>
  </si>
  <si>
    <t>SMPH001468A</t>
  </si>
  <si>
    <t>CDKN2A</t>
  </si>
  <si>
    <t>c.128G&gt;T</t>
  </si>
  <si>
    <t>SMPH002892A</t>
  </si>
  <si>
    <t>c.143C&gt;T</t>
  </si>
  <si>
    <t>SMPH002676A</t>
  </si>
  <si>
    <t>c.322G&gt;A</t>
  </si>
  <si>
    <t>SMPH002965A</t>
  </si>
  <si>
    <t>c.322G&gt;C</t>
  </si>
  <si>
    <t>SMPH002744A</t>
  </si>
  <si>
    <t>c.322G&gt;T</t>
  </si>
  <si>
    <t>SMPH002662A</t>
  </si>
  <si>
    <t>c.329G&gt;A</t>
  </si>
  <si>
    <t>SMPH002702A</t>
  </si>
  <si>
    <t>c.330G&gt;A</t>
  </si>
  <si>
    <t>SMPH002718A</t>
  </si>
  <si>
    <t>c.341C&gt;T</t>
  </si>
  <si>
    <t>SMPH002680A</t>
  </si>
  <si>
    <t>c.358G&gt;T</t>
  </si>
  <si>
    <t>SMPH002706A</t>
  </si>
  <si>
    <t>RB1</t>
  </si>
  <si>
    <t>c.1654C&gt;T</t>
  </si>
  <si>
    <t>SMPH012681A</t>
  </si>
  <si>
    <t>c.1666C&gt;T</t>
  </si>
  <si>
    <t>SMPH012648A</t>
  </si>
  <si>
    <t>c.1981C&gt;T</t>
  </si>
  <si>
    <t>SMPH012676A</t>
  </si>
  <si>
    <t>TP53</t>
  </si>
  <si>
    <t>c.1024C&gt;T</t>
  </si>
  <si>
    <t>SMPH015065A</t>
  </si>
  <si>
    <t>c.395A&gt;G</t>
  </si>
  <si>
    <t>SMPH015094A</t>
  </si>
  <si>
    <t>c.404G&gt;A</t>
  </si>
  <si>
    <t>SMPH015154A</t>
  </si>
  <si>
    <t>c.404G&gt;T</t>
  </si>
  <si>
    <t>SMPH014911A</t>
  </si>
  <si>
    <t>c.422G&gt;A</t>
  </si>
  <si>
    <t>SMPH034537A</t>
  </si>
  <si>
    <t>c.437G&gt;A</t>
  </si>
  <si>
    <t>SMPH034567A</t>
  </si>
  <si>
    <t>c.438G&gt;A</t>
  </si>
  <si>
    <t>SMPH015140A</t>
  </si>
  <si>
    <t>c.451C&gt;T</t>
  </si>
  <si>
    <t>SMPH015043A</t>
  </si>
  <si>
    <t>c.455C&gt;T</t>
  </si>
  <si>
    <t>SMPH014958A</t>
  </si>
  <si>
    <t>c.461G&gt;T</t>
  </si>
  <si>
    <t>SMPH015134A</t>
  </si>
  <si>
    <t>c.469G&gt;T</t>
  </si>
  <si>
    <t>SMPH014984A</t>
  </si>
  <si>
    <t>c.473G&gt;A</t>
  </si>
  <si>
    <t>SMPH014957A</t>
  </si>
  <si>
    <t>c.473G&gt;T</t>
  </si>
  <si>
    <t>SMPH015138A</t>
  </si>
  <si>
    <t>c.476C&gt;T</t>
  </si>
  <si>
    <t>SMPH014972A</t>
  </si>
  <si>
    <t>c.481G&gt;A</t>
  </si>
  <si>
    <t>SMPH015187A</t>
  </si>
  <si>
    <t>c.488A&gt;G</t>
  </si>
  <si>
    <t>SMPH014931A</t>
  </si>
  <si>
    <t>c.517G&gt;A</t>
  </si>
  <si>
    <t>SMPH015105A</t>
  </si>
  <si>
    <t>c.517G&gt;T</t>
  </si>
  <si>
    <t>SMPH034455A</t>
  </si>
  <si>
    <t>c.524G&gt;A</t>
  </si>
  <si>
    <t>SMPH014921A</t>
  </si>
  <si>
    <t>c.527G&gt;A</t>
  </si>
  <si>
    <t>SMPH015119A</t>
  </si>
  <si>
    <t>c.527G&gt;T</t>
  </si>
  <si>
    <t>SMPH014960A</t>
  </si>
  <si>
    <t>c.535C&gt;T</t>
  </si>
  <si>
    <t>SMPH015208A</t>
  </si>
  <si>
    <t>c.536A&gt;G</t>
  </si>
  <si>
    <t>SMPH015072A</t>
  </si>
  <si>
    <t>c.536A&gt;T</t>
  </si>
  <si>
    <t>SMPH034554A</t>
  </si>
  <si>
    <t>c.574C&gt;T</t>
  </si>
  <si>
    <t>SMPH015161A</t>
  </si>
  <si>
    <t>c.578A&gt;G</t>
  </si>
  <si>
    <t>SMPH014975A</t>
  </si>
  <si>
    <t>c.578A&gt;T</t>
  </si>
  <si>
    <t>SMPH014968A</t>
  </si>
  <si>
    <t>c.584T&gt;C</t>
  </si>
  <si>
    <t>SMPH015069A</t>
  </si>
  <si>
    <t>c.586C&gt;T</t>
  </si>
  <si>
    <t>SMPH014949A</t>
  </si>
  <si>
    <t>c.614A&gt;G</t>
  </si>
  <si>
    <t>SMPH034421A</t>
  </si>
  <si>
    <t>c.637C&gt;T</t>
  </si>
  <si>
    <t>SMPH014928A</t>
  </si>
  <si>
    <t>c.641A&gt;G</t>
  </si>
  <si>
    <t>SMPH034420A</t>
  </si>
  <si>
    <t>c.646G&gt;A</t>
  </si>
  <si>
    <t>SMPH015006A</t>
  </si>
  <si>
    <t>c.659A&gt;G</t>
  </si>
  <si>
    <t>SMPH014964A</t>
  </si>
  <si>
    <t>c.701A&gt;G</t>
  </si>
  <si>
    <t>SMPH014944A</t>
  </si>
  <si>
    <t>c.707A&gt;G</t>
  </si>
  <si>
    <t>SMPH015023A</t>
  </si>
  <si>
    <t>c.711G&gt;A</t>
  </si>
  <si>
    <t>SMPH015199A</t>
  </si>
  <si>
    <t>c.713G&gt;A</t>
  </si>
  <si>
    <t>SMPH015089A</t>
  </si>
  <si>
    <t>c.715A&gt;G</t>
  </si>
  <si>
    <t>SMPH015188A</t>
  </si>
  <si>
    <t>c.722C&gt;T</t>
  </si>
  <si>
    <t>SMPH014924A</t>
  </si>
  <si>
    <t>c.725G&gt;A</t>
  </si>
  <si>
    <t>SMPH015220A</t>
  </si>
  <si>
    <t>c.725G&gt;T</t>
  </si>
  <si>
    <t>SMPH015002A</t>
  </si>
  <si>
    <t>c.730G&gt;A</t>
  </si>
  <si>
    <t>SMPH015100A</t>
  </si>
  <si>
    <t>c.730G&gt;T</t>
  </si>
  <si>
    <t>SMPH015087A</t>
  </si>
  <si>
    <t>c.731G&gt;A</t>
  </si>
  <si>
    <t>SMPH015004A</t>
  </si>
  <si>
    <t>c.733G&gt;A</t>
  </si>
  <si>
    <t>SMPH014940A</t>
  </si>
  <si>
    <t>c.733G&gt;T</t>
  </si>
  <si>
    <t>SMPH014979A</t>
  </si>
  <si>
    <t>c.734G&gt;A</t>
  </si>
  <si>
    <t>SMPH034441A</t>
  </si>
  <si>
    <t>c.734G&gt;T</t>
  </si>
  <si>
    <t>SMPH014986A</t>
  </si>
  <si>
    <t>SMPH014929A</t>
  </si>
  <si>
    <t>c.743G&gt;A</t>
  </si>
  <si>
    <t>SMPH014902A</t>
  </si>
  <si>
    <t>c.743G&gt;T</t>
  </si>
  <si>
    <t>SMPH015015A</t>
  </si>
  <si>
    <t>c.747G&gt;T</t>
  </si>
  <si>
    <t>SMPH015066A</t>
  </si>
  <si>
    <t>c.749C&gt;T</t>
  </si>
  <si>
    <t>SMPH015046A</t>
  </si>
  <si>
    <t>c.772G&gt;A</t>
  </si>
  <si>
    <t>SMPH015102A</t>
  </si>
  <si>
    <t>c.797G&gt;A</t>
  </si>
  <si>
    <t>SMPH015003A</t>
  </si>
  <si>
    <t>c.814G&gt;A</t>
  </si>
  <si>
    <t>SMPH014987A</t>
  </si>
  <si>
    <t>c.817C&gt;T</t>
  </si>
  <si>
    <t>SMPH014907A</t>
  </si>
  <si>
    <t>c.818G&gt;A</t>
  </si>
  <si>
    <t>SMPH014913A</t>
  </si>
  <si>
    <t>c.818G&gt;T</t>
  </si>
  <si>
    <t>SMPH015005A</t>
  </si>
  <si>
    <t>c.824G&gt;A</t>
  </si>
  <si>
    <t>SMPH015022A</t>
  </si>
  <si>
    <t>c.824G&gt;T</t>
  </si>
  <si>
    <t>SMPH014991A</t>
  </si>
  <si>
    <t>c.832C&gt;T</t>
  </si>
  <si>
    <t>SMPH014915A</t>
  </si>
  <si>
    <t>c.833C&gt;T</t>
  </si>
  <si>
    <t>SMPH015086A</t>
  </si>
  <si>
    <t>c.836G&gt;A</t>
  </si>
  <si>
    <t>SMPH034710A</t>
  </si>
  <si>
    <t>c.839G&gt;A</t>
  </si>
  <si>
    <t>SMPH015091A</t>
  </si>
  <si>
    <t>c.839G&gt;C</t>
  </si>
  <si>
    <t>SMPH014901A</t>
  </si>
  <si>
    <t>c.844C&gt;T</t>
  </si>
  <si>
    <t>SMPH014941A</t>
  </si>
  <si>
    <t>c.853G&gt;A</t>
  </si>
  <si>
    <t>SMPH014937A</t>
  </si>
  <si>
    <t>c.856G&gt;A</t>
  </si>
  <si>
    <t>SMPH015084A</t>
  </si>
  <si>
    <t>c.880G&gt;T</t>
  </si>
  <si>
    <t>SMPH015028A</t>
  </si>
  <si>
    <t>c.892G&gt;T</t>
  </si>
  <si>
    <t>SMPH015116A</t>
  </si>
  <si>
    <t>SMPH017193A</t>
  </si>
  <si>
    <t>SMPH017194A</t>
  </si>
  <si>
    <t>SMPH017198A</t>
  </si>
  <si>
    <t>SMPH017203A</t>
  </si>
  <si>
    <t>c.145G&gt;A</t>
  </si>
  <si>
    <t>SMPH000354A</t>
  </si>
  <si>
    <t>AKT3</t>
  </si>
  <si>
    <t>c.511G&gt;A</t>
  </si>
  <si>
    <t>SMPH000355A</t>
  </si>
  <si>
    <t>c.1132T&gt;C</t>
  </si>
  <si>
    <t>SMPH010784A</t>
  </si>
  <si>
    <t>c.1357G&gt;A</t>
  </si>
  <si>
    <t>SMPH010773A</t>
  </si>
  <si>
    <t>c.1564G&gt;A</t>
  </si>
  <si>
    <t>SMPH010658A</t>
  </si>
  <si>
    <t>c.1624G&gt;C</t>
  </si>
  <si>
    <t>SMPH010715A</t>
  </si>
  <si>
    <t>c.1625A&gt;T</t>
  </si>
  <si>
    <t>SMPH010641A</t>
  </si>
  <si>
    <t>c.1633G&gt;C</t>
  </si>
  <si>
    <t>SMPH010709A</t>
  </si>
  <si>
    <t>c.1637A&gt;C</t>
  </si>
  <si>
    <t>SMPH010652A</t>
  </si>
  <si>
    <t>c.1637A&gt;T</t>
  </si>
  <si>
    <t>SMPH010660A</t>
  </si>
  <si>
    <t>c.277C&gt;T</t>
  </si>
  <si>
    <t>SMPH010710A</t>
  </si>
  <si>
    <t>c.3001C&gt;A</t>
  </si>
  <si>
    <t>SMPH010662A</t>
  </si>
  <si>
    <t>c.3044C&gt;T</t>
  </si>
  <si>
    <t>SMPH010654A</t>
  </si>
  <si>
    <t>c.3062A&gt;G</t>
  </si>
  <si>
    <t>SMPH010682A</t>
  </si>
  <si>
    <t>c.3127A&gt;G</t>
  </si>
  <si>
    <t>SMPH010649A</t>
  </si>
  <si>
    <t>c.3145G&gt;A</t>
  </si>
  <si>
    <t>SMPH010659A</t>
  </si>
  <si>
    <t>c.3146G&gt;C</t>
  </si>
  <si>
    <t>SMPH010732A</t>
  </si>
  <si>
    <t>c.3149G&gt;A</t>
  </si>
  <si>
    <t>SMPH010664A</t>
  </si>
  <si>
    <t>c.3155C&gt;A</t>
  </si>
  <si>
    <t>SMPH010689A</t>
  </si>
  <si>
    <t>c.3184A&gt;G</t>
  </si>
  <si>
    <t>SMPH010667A</t>
  </si>
  <si>
    <t>c.3194A&gt;T</t>
  </si>
  <si>
    <t>SMPH010688A</t>
  </si>
  <si>
    <t>c.331A&gt;G</t>
  </si>
  <si>
    <t>SMPH010757A</t>
  </si>
  <si>
    <t>PIK3R1</t>
  </si>
  <si>
    <t>c.1126G&gt;A</t>
  </si>
  <si>
    <t>SMPH010838A</t>
  </si>
  <si>
    <t>c.1690A&gt;G</t>
  </si>
  <si>
    <t>SMPH029982A</t>
  </si>
  <si>
    <t>PIK3R5</t>
  </si>
  <si>
    <t>c.82C&gt;T</t>
  </si>
  <si>
    <t>SMPH010853A</t>
  </si>
  <si>
    <t>c.1040_1041delTC</t>
  </si>
  <si>
    <t>SMPH012222A</t>
  </si>
  <si>
    <t>c.302T&gt;C</t>
  </si>
  <si>
    <t>SMPH011988A</t>
  </si>
  <si>
    <t>c.314G&gt;T</t>
  </si>
  <si>
    <t>SMPH011654A</t>
  </si>
  <si>
    <t>c.315T&gt;G</t>
  </si>
  <si>
    <t>SMPH011520A</t>
  </si>
  <si>
    <t>c.334C&gt;G</t>
  </si>
  <si>
    <t>SMPH011516A</t>
  </si>
  <si>
    <t>c.367C&gt;T</t>
  </si>
  <si>
    <t>SMPH011588A</t>
  </si>
  <si>
    <t>c.385G&gt;A</t>
  </si>
  <si>
    <t>SMPH011491A</t>
  </si>
  <si>
    <t>c.389G&gt;C</t>
  </si>
  <si>
    <t>SMPH011620A</t>
  </si>
  <si>
    <t>c.389G&gt;T</t>
  </si>
  <si>
    <t>SMPH011591A</t>
  </si>
  <si>
    <t>c.416T&gt;G</t>
  </si>
  <si>
    <t>SMPH011794A</t>
  </si>
  <si>
    <t>c.425G&gt;A</t>
  </si>
  <si>
    <t>SMPH011490A</t>
  </si>
  <si>
    <t>c.451G&gt;A</t>
  </si>
  <si>
    <t>SMPH012265A</t>
  </si>
  <si>
    <t>c.493G&gt;A</t>
  </si>
  <si>
    <t>SMPH011583A</t>
  </si>
  <si>
    <t>c.640C&gt;T</t>
  </si>
  <si>
    <t>SMPH011797A</t>
  </si>
  <si>
    <t>c.686C&gt;G</t>
  </si>
  <si>
    <t>SMPH011679A</t>
  </si>
  <si>
    <t>c.703G&gt;T</t>
  </si>
  <si>
    <t>SMPH011869A</t>
  </si>
  <si>
    <t>c.723_724insTT</t>
  </si>
  <si>
    <t>SMPH011734A</t>
  </si>
  <si>
    <t>c.733C&gt;T</t>
  </si>
  <si>
    <t>SMPH011578A</t>
  </si>
  <si>
    <t>c.737C&gt;T</t>
  </si>
  <si>
    <t>SMPH011997A</t>
  </si>
  <si>
    <t>c.895G&gt;T</t>
  </si>
  <si>
    <t>SMPH011515A</t>
  </si>
  <si>
    <t>c.955_956insA</t>
  </si>
  <si>
    <t>SMPH011510A</t>
  </si>
  <si>
    <t>c.1133_1136delGATA</t>
  </si>
  <si>
    <t>SMPH011742A</t>
  </si>
  <si>
    <t>c.956_959delCTTT</t>
  </si>
  <si>
    <t>SMPH011710A</t>
  </si>
  <si>
    <t>c.968_969insA</t>
  </si>
  <si>
    <t>SMPH011534A</t>
  </si>
  <si>
    <t>STK11</t>
  </si>
  <si>
    <t>c.109C&gt;T</t>
  </si>
  <si>
    <t>SMPH014255A</t>
  </si>
  <si>
    <t>c.169delG</t>
  </si>
  <si>
    <t>SMPH014332A</t>
  </si>
  <si>
    <t>c.180delC</t>
  </si>
  <si>
    <t>SMPH014282A</t>
  </si>
  <si>
    <t>c.196G&gt;A</t>
  </si>
  <si>
    <t>SMPH014263A</t>
  </si>
  <si>
    <t>c.508C&gt;T</t>
  </si>
  <si>
    <t>SMPH014238A</t>
  </si>
  <si>
    <t>SMPH014252A</t>
  </si>
  <si>
    <t>c.837delC</t>
  </si>
  <si>
    <t>SMPH014256A</t>
  </si>
  <si>
    <t>c.842C&gt;T</t>
  </si>
  <si>
    <t>SMPH014254A</t>
  </si>
  <si>
    <t>c.842delC</t>
  </si>
  <si>
    <t>SMPH014248A</t>
  </si>
  <si>
    <t>c.910C&gt;T</t>
  </si>
  <si>
    <t>SMPH014304A</t>
  </si>
  <si>
    <t>c.996G&gt;A</t>
  </si>
  <si>
    <t>SMPH014333A</t>
  </si>
  <si>
    <t>SMPH017216A</t>
  </si>
  <si>
    <t>SMPH017226A</t>
  </si>
  <si>
    <t>SMPH017220A</t>
  </si>
  <si>
    <t>SMPH017200A</t>
  </si>
  <si>
    <t>c.1196_1199delCTGA</t>
  </si>
  <si>
    <t>SMPH002533A</t>
  </si>
  <si>
    <t>c.3075C&gt;T</t>
  </si>
  <si>
    <t>SMPH010651A</t>
  </si>
  <si>
    <t>c.333G&gt;C</t>
  </si>
  <si>
    <t>SMPH010778A</t>
  </si>
  <si>
    <t>c.430C&gt;T</t>
  </si>
  <si>
    <t>SMPH014994A</t>
  </si>
  <si>
    <t>c.452C&gt;A</t>
  </si>
  <si>
    <t>SMPH014969A</t>
  </si>
  <si>
    <t>c.467G&gt;C</t>
  </si>
  <si>
    <t>SMPH015042A</t>
  </si>
  <si>
    <t>c.577C&gt;T</t>
  </si>
  <si>
    <t>SMPH015192A</t>
  </si>
  <si>
    <t>c.581T&gt;G</t>
  </si>
  <si>
    <t>SMPH034553A</t>
  </si>
  <si>
    <t>c.713G&gt;T</t>
  </si>
  <si>
    <t>SMPH034467A</t>
  </si>
  <si>
    <t>c.722C&gt;G</t>
  </si>
  <si>
    <t>SMPH014933A</t>
  </si>
  <si>
    <t>c.745A&gt;T</t>
  </si>
  <si>
    <t>SMPH034698A</t>
  </si>
  <si>
    <t>c.833C&gt;G</t>
  </si>
  <si>
    <t>SMPH015178A</t>
  </si>
  <si>
    <t>c.844C&gt;G</t>
  </si>
  <si>
    <t>SMPH015139A</t>
  </si>
  <si>
    <t>c.3700_3700delA</t>
  </si>
  <si>
    <t>SMPH018165A</t>
  </si>
  <si>
    <t>c.4666_4667insA</t>
  </si>
  <si>
    <t>SMPH000579A</t>
  </si>
  <si>
    <t>c.4731_4734delATGT</t>
  </si>
  <si>
    <t>SMPH018169A</t>
  </si>
  <si>
    <t>FBXW7</t>
  </si>
  <si>
    <t>c.1393C&gt;T</t>
  </si>
  <si>
    <t>SMPH005382A</t>
  </si>
  <si>
    <t>c.183A&gt;C</t>
  </si>
  <si>
    <t>SMPH007540A</t>
  </si>
  <si>
    <t>c.38_39GC&gt;AT</t>
  </si>
  <si>
    <t>SMPH007589A</t>
  </si>
  <si>
    <t>c.436G&gt;A</t>
  </si>
  <si>
    <t>SMPH007562A</t>
  </si>
  <si>
    <t>SRC</t>
  </si>
  <si>
    <t>c.1591C&gt;T</t>
  </si>
  <si>
    <t>SMPH014190A</t>
  </si>
  <si>
    <t>SMPH017225A</t>
  </si>
  <si>
    <t>SMPH038607A</t>
  </si>
  <si>
    <t>ABL1</t>
  </si>
  <si>
    <t>c.1052T&gt;C</t>
  </si>
  <si>
    <t>SMPH000066A</t>
  </si>
  <si>
    <t>c.757T&gt;C</t>
  </si>
  <si>
    <t>SMPH000062A</t>
  </si>
  <si>
    <t>c.763G&gt;A</t>
  </si>
  <si>
    <t>SMPH000061A</t>
  </si>
  <si>
    <t>c.944C&gt;T</t>
  </si>
  <si>
    <t>SMPH000059A</t>
  </si>
  <si>
    <t>CEBPA</t>
  </si>
  <si>
    <t>c.247delC</t>
  </si>
  <si>
    <t>SMPH003191A</t>
  </si>
  <si>
    <t>c.63delC</t>
  </si>
  <si>
    <t>SMPH003264A</t>
  </si>
  <si>
    <t>c.912_913insTTG</t>
  </si>
  <si>
    <t>SMPH003195A</t>
  </si>
  <si>
    <t>c.936_937insCAG</t>
  </si>
  <si>
    <t>SMPH003181A</t>
  </si>
  <si>
    <t>c.937_938insAGA</t>
  </si>
  <si>
    <t>SMPH003266A</t>
  </si>
  <si>
    <t>c.939_940insAAG</t>
  </si>
  <si>
    <t>SMPH003179A</t>
  </si>
  <si>
    <t>c.949_950insGTC</t>
  </si>
  <si>
    <t>SMPH003285A</t>
  </si>
  <si>
    <t>CSF1R</t>
  </si>
  <si>
    <t>c.2906A&gt;G</t>
  </si>
  <si>
    <t>SMPH003862A</t>
  </si>
  <si>
    <t>c.2503G&gt;C</t>
  </si>
  <si>
    <t>SMPH005662A</t>
  </si>
  <si>
    <t>GATA1</t>
  </si>
  <si>
    <t>c.1_220del220</t>
  </si>
  <si>
    <t>SMPH006000A</t>
  </si>
  <si>
    <t>c.49C&gt;T</t>
  </si>
  <si>
    <t>SMPH005985A</t>
  </si>
  <si>
    <t>c.90_91delAG</t>
  </si>
  <si>
    <t>SMPH005946A</t>
  </si>
  <si>
    <t>GATA2</t>
  </si>
  <si>
    <t>c.1075T&gt;G</t>
  </si>
  <si>
    <t>SMPH023872A</t>
  </si>
  <si>
    <t>IDH1</t>
  </si>
  <si>
    <t>c.394C&gt;A</t>
  </si>
  <si>
    <t>SMPH006591A</t>
  </si>
  <si>
    <t>c.394C&gt;G</t>
  </si>
  <si>
    <t>SMPH006592A</t>
  </si>
  <si>
    <t>c.394C&gt;T</t>
  </si>
  <si>
    <t>SMPH006589A</t>
  </si>
  <si>
    <t>c.395G&gt;A</t>
  </si>
  <si>
    <t>SMPH006590A</t>
  </si>
  <si>
    <t>IDH2</t>
  </si>
  <si>
    <t>c.419G&gt;A</t>
  </si>
  <si>
    <t>SMPH025021A</t>
  </si>
  <si>
    <t>c.515G&gt;A</t>
  </si>
  <si>
    <t>SMPH006597A</t>
  </si>
  <si>
    <t>JAK2</t>
  </si>
  <si>
    <t>c.1620_1629CAGAAATGAA&gt;GAAA</t>
  </si>
  <si>
    <t>SMPH006853A</t>
  </si>
  <si>
    <t>c.1622_1627delGAAATG</t>
  </si>
  <si>
    <t>SMPH006845A</t>
  </si>
  <si>
    <t>c.1849G&gt;T</t>
  </si>
  <si>
    <t>SMPH006837A</t>
  </si>
  <si>
    <t>MPL</t>
  </si>
  <si>
    <t>c.1514G&gt;A</t>
  </si>
  <si>
    <t>SMPH008531A</t>
  </si>
  <si>
    <t>c.1543_1544TG&gt;AA</t>
  </si>
  <si>
    <t>SMPH008528A</t>
  </si>
  <si>
    <t>c.1544G&gt;T</t>
  </si>
  <si>
    <t>SMPH008530A</t>
  </si>
  <si>
    <t>NPM1</t>
  </si>
  <si>
    <t>c.863_864insCATG</t>
  </si>
  <si>
    <t>SMPH009953A</t>
  </si>
  <si>
    <t>c.863_864insCCGG</t>
  </si>
  <si>
    <t>SMPH009956A</t>
  </si>
  <si>
    <t>c.863_864insCCTG</t>
  </si>
  <si>
    <t>SMPH009954A</t>
  </si>
  <si>
    <t>c.863_864insTATG</t>
  </si>
  <si>
    <t>SMPH009964A</t>
  </si>
  <si>
    <t>c.863_864insTCTG</t>
  </si>
  <si>
    <t>SMPH009952A</t>
  </si>
  <si>
    <t>SMPH010072A</t>
  </si>
  <si>
    <t>SMPH010068A</t>
  </si>
  <si>
    <t>SMPH010067A</t>
  </si>
  <si>
    <t>SMPH010081A</t>
  </si>
  <si>
    <t>c.215C&gt;T</t>
  </si>
  <si>
    <t>SMPH012390A</t>
  </si>
  <si>
    <t>RUNX1</t>
  </si>
  <si>
    <t>c.319C&gt;T</t>
  </si>
  <si>
    <t>SMPH013163A</t>
  </si>
  <si>
    <t>c.592G&gt;A</t>
  </si>
  <si>
    <t>SMPH013176A</t>
  </si>
  <si>
    <t>WT1</t>
  </si>
  <si>
    <t>c.938C&gt;A</t>
  </si>
  <si>
    <t>SMPH016803A</t>
  </si>
  <si>
    <t>c.940_941insTCGG</t>
  </si>
  <si>
    <t>SMPH016740A</t>
  </si>
  <si>
    <t>SMPH017227A</t>
  </si>
  <si>
    <t>SMPH017211A</t>
  </si>
  <si>
    <t>SMPH017213A</t>
  </si>
  <si>
    <t>SMPH017205A</t>
  </si>
  <si>
    <t>SMPH017230A</t>
  </si>
  <si>
    <t>SMPH017218A</t>
  </si>
  <si>
    <t>SMPH017207A</t>
  </si>
  <si>
    <t>SMPH017187A</t>
  </si>
  <si>
    <t>SMPH017215A</t>
  </si>
  <si>
    <t>SMPH017232A</t>
  </si>
  <si>
    <t>SMPH017188A</t>
  </si>
  <si>
    <t>SMPH017224A</t>
  </si>
  <si>
    <t>c.2237_2255&gt;T</t>
  </si>
  <si>
    <t>SMPH004669A</t>
  </si>
  <si>
    <t>c.2239_2248TTAAGAGAAG&gt;C</t>
  </si>
  <si>
    <t>SMPH004676A</t>
  </si>
  <si>
    <t>c.2239_2251&gt;C</t>
  </si>
  <si>
    <t>SMPH004708A</t>
  </si>
  <si>
    <t>c.2239_2253del15</t>
  </si>
  <si>
    <t>SMPH004697A</t>
  </si>
  <si>
    <t>c.2240_2257del18</t>
  </si>
  <si>
    <t>SMPH004675A</t>
  </si>
  <si>
    <t>c.2497T&gt;G</t>
  </si>
  <si>
    <t>SMPH004751A</t>
  </si>
  <si>
    <t>c.2325_2326insTACGTGATGGCT</t>
  </si>
  <si>
    <t>SMPH005129A</t>
  </si>
  <si>
    <t>c.34_35GG&gt;TT</t>
  </si>
  <si>
    <t>SMPH007551A</t>
  </si>
  <si>
    <t>c.1062C&gt;G</t>
  </si>
  <si>
    <t>SMPH014253A</t>
  </si>
  <si>
    <t>c.711G&gt;T</t>
  </si>
  <si>
    <t>SMPH014988A</t>
  </si>
  <si>
    <t>c.746G&gt;T</t>
  </si>
  <si>
    <t>SMPH034767A</t>
  </si>
  <si>
    <t>c.1798_1799GT&gt;AA</t>
  </si>
  <si>
    <t>SMPH001831A</t>
  </si>
  <si>
    <t>c.1798_1799GT&gt;AG</t>
  </si>
  <si>
    <t>SMPH001833A</t>
  </si>
  <si>
    <t>c.1799_1800TG&gt;AA</t>
  </si>
  <si>
    <t>SMPH001832A</t>
  </si>
  <si>
    <t>c.1799_1800TG&gt;AT</t>
  </si>
  <si>
    <t>SMPH001940A</t>
  </si>
  <si>
    <t>c.172C&gt;T</t>
  </si>
  <si>
    <t>SMPH002668A</t>
  </si>
  <si>
    <t>c.237_238CC&gt;TT</t>
  </si>
  <si>
    <t>SMPH003024A</t>
  </si>
  <si>
    <t>c.238C&gt;T</t>
  </si>
  <si>
    <t>SMPH002667A</t>
  </si>
  <si>
    <t>c.242C&gt;T</t>
  </si>
  <si>
    <t>SMPH002745A</t>
  </si>
  <si>
    <t>GNAQ</t>
  </si>
  <si>
    <t>c.625_626CA&gt;TT</t>
  </si>
  <si>
    <t>SMPH006152A</t>
  </si>
  <si>
    <t>c.626A&gt;C</t>
  </si>
  <si>
    <t>SMPH006151A</t>
  </si>
  <si>
    <t>c.626A&gt;T</t>
  </si>
  <si>
    <t>SMPH006150A</t>
  </si>
  <si>
    <t>PTCH1</t>
  </si>
  <si>
    <t>c.1093C&gt;T</t>
  </si>
  <si>
    <t>SMPH011301A</t>
  </si>
  <si>
    <t>c.1249C&gt;T</t>
  </si>
  <si>
    <t>SMPH011228A</t>
  </si>
  <si>
    <t>c.2446C&gt;T</t>
  </si>
  <si>
    <t>SMPH011232A</t>
  </si>
  <si>
    <t>c.1363C&gt;T</t>
  </si>
  <si>
    <t>SMPH012679A</t>
  </si>
  <si>
    <t>SMO</t>
  </si>
  <si>
    <t>c.1604G&gt;T</t>
  </si>
  <si>
    <t>SMPH013985A</t>
  </si>
  <si>
    <t>c.843_844CC&gt;TT</t>
  </si>
  <si>
    <t>SMPH034842A</t>
  </si>
  <si>
    <t>SMPH017206A</t>
  </si>
  <si>
    <t>SMPH017196A</t>
  </si>
  <si>
    <t>SMPH017217A</t>
  </si>
  <si>
    <t>c.787A&gt;C</t>
  </si>
  <si>
    <t>SMPH004966A</t>
  </si>
  <si>
    <t>c.395G&gt;T</t>
  </si>
  <si>
    <t>SMPH006593A</t>
  </si>
  <si>
    <t>c.514A&gt;T</t>
  </si>
  <si>
    <t>SMPH006598A</t>
  </si>
  <si>
    <t>c.515G&gt;T</t>
  </si>
  <si>
    <t>SMPH006596A</t>
  </si>
  <si>
    <t>c.181C&gt;G</t>
  </si>
  <si>
    <t>SMPH007606A</t>
  </si>
  <si>
    <t>NF2</t>
  </si>
  <si>
    <t>c.1396C&gt;T</t>
  </si>
  <si>
    <t>SMPH009308A</t>
  </si>
  <si>
    <t>c.125T&gt;G</t>
  </si>
  <si>
    <t>SMPH012012A</t>
  </si>
  <si>
    <t>c.955_958delACTT</t>
  </si>
  <si>
    <t>SMPH011550A</t>
  </si>
  <si>
    <t>SMPH017197A</t>
  </si>
  <si>
    <t>CRLF2</t>
  </si>
  <si>
    <t>c.695T&gt;G</t>
  </si>
  <si>
    <t>SMPH003850A</t>
  </si>
  <si>
    <t>c.128C&gt;T</t>
  </si>
  <si>
    <t>SMPH003939A</t>
  </si>
  <si>
    <t>c.172G&gt;A</t>
  </si>
  <si>
    <t>SMPH004042A</t>
  </si>
  <si>
    <t>EZH2</t>
  </si>
  <si>
    <t>c.1936T&gt;A</t>
  </si>
  <si>
    <t>SMPH022879A</t>
  </si>
  <si>
    <t>c.1937A&gt;C</t>
  </si>
  <si>
    <t>SMPH022880A</t>
  </si>
  <si>
    <t>c.1937A&gt;T</t>
  </si>
  <si>
    <t>SMPH022878A</t>
  </si>
  <si>
    <t>c.1394G&gt;A</t>
  </si>
  <si>
    <t>SMPH005386A</t>
  </si>
  <si>
    <t>c.1436G&gt;A</t>
  </si>
  <si>
    <t>SMPH005404A</t>
  </si>
  <si>
    <t>c.1513C&gt;T</t>
  </si>
  <si>
    <t>SMPH005417A</t>
  </si>
  <si>
    <t>c.2047A&gt;G</t>
  </si>
  <si>
    <t>SMPH006891A</t>
  </si>
  <si>
    <t>c.2049A&gt;T</t>
  </si>
  <si>
    <t>SMPH006890A</t>
  </si>
  <si>
    <t>NOTCH1</t>
  </si>
  <si>
    <t>c.4724T&gt;C</t>
  </si>
  <si>
    <t>SMPH009661A</t>
  </si>
  <si>
    <t>c.4735_4737delGTG</t>
  </si>
  <si>
    <t>SMPH009660A</t>
  </si>
  <si>
    <t>c.4757T&gt;C</t>
  </si>
  <si>
    <t>SMPH009662A</t>
  </si>
  <si>
    <t>c.4781T&gt;C</t>
  </si>
  <si>
    <t>SMPH009666A</t>
  </si>
  <si>
    <t>c.4796G&gt;C</t>
  </si>
  <si>
    <t>SMPH009667A</t>
  </si>
  <si>
    <t>c.4802T&gt;C</t>
  </si>
  <si>
    <t>SMPH009669A</t>
  </si>
  <si>
    <t>c.5036T&gt;C</t>
  </si>
  <si>
    <t>SMPH009677A</t>
  </si>
  <si>
    <t>c.7378C&gt;T</t>
  </si>
  <si>
    <t>SMPH009759A</t>
  </si>
  <si>
    <t>SMPH017191A</t>
  </si>
  <si>
    <t>SMPH017229A</t>
  </si>
  <si>
    <t>SMPH017221A</t>
  </si>
  <si>
    <t>c.61G&gt;A</t>
  </si>
  <si>
    <t>SMPH004064A</t>
  </si>
  <si>
    <t>c.1670_1675delGGAAGG</t>
  </si>
  <si>
    <t>SMPH007211A</t>
  </si>
  <si>
    <t>c.1673_1687del15</t>
  </si>
  <si>
    <t>SMPH007329A</t>
  </si>
  <si>
    <t>c.1676T&gt;C</t>
  </si>
  <si>
    <t>SMPH007246A</t>
  </si>
  <si>
    <t>c.1708_1728del21</t>
  </si>
  <si>
    <t>SMPH007220A</t>
  </si>
  <si>
    <t>c.1021C&gt;T</t>
  </si>
  <si>
    <t>SMPH009122A</t>
  </si>
  <si>
    <t>c.169C&gt;T</t>
  </si>
  <si>
    <t>SMPH009090A</t>
  </si>
  <si>
    <t>c.634C&gt;T</t>
  </si>
  <si>
    <t>SMPH009212A</t>
  </si>
  <si>
    <t>c.655G&gt;A</t>
  </si>
  <si>
    <t>SMPH009289A</t>
  </si>
  <si>
    <t>c.784C&gt;T</t>
  </si>
  <si>
    <t>SMPH009108A</t>
  </si>
  <si>
    <t>SMARCB1</t>
  </si>
  <si>
    <t>c.118C&gt;T</t>
  </si>
  <si>
    <t>SMPH013852A</t>
  </si>
  <si>
    <t>c.141C&gt;A</t>
  </si>
  <si>
    <t>SMPH013889A</t>
  </si>
  <si>
    <t>c.157C&gt;T</t>
  </si>
  <si>
    <t>SMPH013853A</t>
  </si>
  <si>
    <t>c.472C&gt;T</t>
  </si>
  <si>
    <t>SMPH013863A</t>
  </si>
  <si>
    <t>c.601C&gt;T</t>
  </si>
  <si>
    <t>SMPH013867A</t>
  </si>
  <si>
    <t>SMPH017208A</t>
  </si>
  <si>
    <t>c.130C&gt;T</t>
  </si>
  <si>
    <t>SMPH004179A</t>
  </si>
  <si>
    <t>GNAS</t>
  </si>
  <si>
    <t>SMPH006160A</t>
  </si>
  <si>
    <t>c.602G&gt;A</t>
  </si>
  <si>
    <t>SMPH006159A</t>
  </si>
  <si>
    <t>c.681G&gt;T</t>
  </si>
  <si>
    <t>SMPH006158A</t>
  </si>
  <si>
    <t>c.3026G&gt;A</t>
  </si>
  <si>
    <t>SMPH010741A</t>
  </si>
  <si>
    <t>c.3115T&gt;C</t>
  </si>
  <si>
    <t>SMPH010668A</t>
  </si>
  <si>
    <t>RET</t>
  </si>
  <si>
    <t>c.1888T&gt;C</t>
  </si>
  <si>
    <t>SMPH012913A</t>
  </si>
  <si>
    <t>c.1894_1899delGAGCTG</t>
  </si>
  <si>
    <t>SMPH012905A</t>
  </si>
  <si>
    <t>c.1894_1906&gt;AGCT</t>
  </si>
  <si>
    <t>SMPH012944A</t>
  </si>
  <si>
    <t>c.1901G&gt;A</t>
  </si>
  <si>
    <t>SMPH012914A</t>
  </si>
  <si>
    <t>c.1902C&gt;G</t>
  </si>
  <si>
    <t>SMPH012938A</t>
  </si>
  <si>
    <t>c.2304G&gt;C</t>
  </si>
  <si>
    <t>SMPH012916A</t>
  </si>
  <si>
    <t>c.2647_2648GC&gt;TT</t>
  </si>
  <si>
    <t>SMPH012904A</t>
  </si>
  <si>
    <t>c.2753T&gt;C</t>
  </si>
  <si>
    <t>SMPH012901A</t>
  </si>
  <si>
    <t>TSHR</t>
  </si>
  <si>
    <t>c.1358T&gt;C</t>
  </si>
  <si>
    <t>SMPH015424A</t>
  </si>
  <si>
    <t>c.1456A&gt;T</t>
  </si>
  <si>
    <t>SMPH015425A</t>
  </si>
  <si>
    <t>c.1535T&gt;A</t>
  </si>
  <si>
    <t>SMPH015423A</t>
  </si>
  <si>
    <t>c.1535T&gt;G</t>
  </si>
  <si>
    <t>SMPH015437A</t>
  </si>
  <si>
    <t>c.1703T&gt;C</t>
  </si>
  <si>
    <t>SMPH015426A</t>
  </si>
  <si>
    <t>c.1856A&gt;G</t>
  </si>
  <si>
    <t>SMPH015411A</t>
  </si>
  <si>
    <t>c.1867G&gt;T</t>
  </si>
  <si>
    <t>SMPH015412A</t>
  </si>
  <si>
    <t>c.1868C&gt;T</t>
  </si>
  <si>
    <t>SMPH015413A</t>
  </si>
  <si>
    <t>c.1887G&gt;C</t>
  </si>
  <si>
    <t>SMPH015428A</t>
  </si>
  <si>
    <t>c.1887G&gt;T</t>
  </si>
  <si>
    <t>SMPH015420A</t>
  </si>
  <si>
    <t>c.1888A&gt;C</t>
  </si>
  <si>
    <t>SMPH015417A</t>
  </si>
  <si>
    <t>c.1895C&gt;T</t>
  </si>
  <si>
    <t>SMPH015414A</t>
  </si>
  <si>
    <t>c.1897G&gt;C</t>
  </si>
  <si>
    <t>SMPH015416A</t>
  </si>
  <si>
    <t>c.1897G&gt;T</t>
  </si>
  <si>
    <t>SMPH015415A</t>
  </si>
  <si>
    <t>c.1899C&gt;A</t>
  </si>
  <si>
    <t>SMPH015430A</t>
  </si>
  <si>
    <t>SMPH017201A</t>
  </si>
  <si>
    <t>SMPH017222A</t>
  </si>
  <si>
    <t>SMPH017199A</t>
  </si>
  <si>
    <t>c.247C&gt;T</t>
  </si>
  <si>
    <t>SMPH002658A</t>
  </si>
  <si>
    <t>c.1107G&gt;T</t>
  </si>
  <si>
    <t>SMPH005559A</t>
  </si>
  <si>
    <t>c.1172C&gt;A</t>
  </si>
  <si>
    <t>SMPH005549A</t>
  </si>
  <si>
    <t>c.396G&gt;C</t>
  </si>
  <si>
    <t>SMPH035134A</t>
  </si>
  <si>
    <t>c.790C&gt;T</t>
  </si>
  <si>
    <t>SMPH036118A</t>
  </si>
  <si>
    <t>c.796G&gt;A</t>
  </si>
  <si>
    <t>SMPH015215A</t>
  </si>
  <si>
    <t>c.811G&gt;A</t>
  </si>
  <si>
    <t>SMPH015048A</t>
  </si>
  <si>
    <t>c.1415A&gt;C</t>
  </si>
  <si>
    <t>SMPH001913A</t>
  </si>
  <si>
    <t>c.1634A&gt;C</t>
  </si>
  <si>
    <t>SMPH010634A</t>
  </si>
  <si>
    <t>c.1635G&gt;C</t>
  </si>
  <si>
    <t>SMPH010698A</t>
  </si>
  <si>
    <t>c.227_228delAT</t>
  </si>
  <si>
    <t>SMPH011617A</t>
  </si>
  <si>
    <t>c.491delA</t>
  </si>
  <si>
    <t>SMPH011505A</t>
  </si>
  <si>
    <t>ARID1A</t>
  </si>
  <si>
    <t>c.4238C&gt;T</t>
  </si>
  <si>
    <t>SMPH001389A</t>
  </si>
  <si>
    <t>c.121A&gt;C</t>
  </si>
  <si>
    <t>SMPH004030A</t>
  </si>
  <si>
    <t>c.134C&gt;A</t>
  </si>
  <si>
    <t>SMPH003995A</t>
  </si>
  <si>
    <t>c.130C&gt;G</t>
  </si>
  <si>
    <t>SMPH004001A</t>
  </si>
  <si>
    <t>FAM123B</t>
  </si>
  <si>
    <t>c.1072C&gt;T</t>
  </si>
  <si>
    <t>SMPH005288A</t>
  </si>
  <si>
    <t>c.629C&gt;G</t>
  </si>
  <si>
    <t>SMPH005290A</t>
  </si>
  <si>
    <t>SMPH007564A</t>
  </si>
  <si>
    <t>MTOR</t>
  </si>
  <si>
    <t>c.6644C&gt;A</t>
  </si>
  <si>
    <t>SMPH005844A</t>
  </si>
  <si>
    <t>c.7514G&gt;C</t>
  </si>
  <si>
    <t>SMPH005846A</t>
  </si>
  <si>
    <t>c.7217T&gt;C</t>
  </si>
  <si>
    <t>SMPH027637A</t>
  </si>
  <si>
    <t>c.3132T&gt;A</t>
  </si>
  <si>
    <t>SMPH010760A</t>
  </si>
  <si>
    <t>c.797G&gt;T</t>
  </si>
  <si>
    <t>SMPH014997A</t>
  </si>
  <si>
    <t>c.644G&gt;T</t>
  </si>
  <si>
    <t>SMPH015145A</t>
  </si>
  <si>
    <t>c.841G&gt;T</t>
  </si>
  <si>
    <t>SMPH015068A</t>
  </si>
  <si>
    <t>c.832C&gt;A</t>
  </si>
  <si>
    <t>SMPH034792A</t>
  </si>
  <si>
    <t>c.499C&gt;T</t>
  </si>
  <si>
    <t>SMPH016100A</t>
  </si>
  <si>
    <t>c.473T&gt;A</t>
  </si>
  <si>
    <t>SMPH016140A</t>
  </si>
  <si>
    <t>c.203C&gt;A</t>
  </si>
  <si>
    <t>SMPH016052A</t>
  </si>
  <si>
    <t>c.548C&gt;A</t>
  </si>
  <si>
    <t>SMPH016332A</t>
  </si>
  <si>
    <t>c.452T&gt;G</t>
  </si>
  <si>
    <t>SMPH015829A</t>
  </si>
  <si>
    <t>c.194C&gt;T</t>
  </si>
  <si>
    <t>SMPH016068A</t>
  </si>
  <si>
    <t>c.481C&gt;T</t>
  </si>
  <si>
    <t>SMPH015840A</t>
  </si>
  <si>
    <t>c.340G&gt;T</t>
  </si>
  <si>
    <t>SMPH016083A</t>
  </si>
  <si>
    <t>c.472C&gt;G</t>
  </si>
  <si>
    <t>SMPH015805A</t>
  </si>
  <si>
    <t>c.208G&gt;T</t>
  </si>
  <si>
    <t>SMPH015824A</t>
  </si>
  <si>
    <t>c.241C&gt;T</t>
  </si>
  <si>
    <t>SMPH016086A</t>
  </si>
  <si>
    <t>c.194C&gt;A</t>
  </si>
  <si>
    <t>SMPH015837A</t>
  </si>
  <si>
    <t>c.227_229delTCT</t>
  </si>
  <si>
    <t>SMPH015873A</t>
  </si>
  <si>
    <t>c.1168C&gt;T</t>
  </si>
  <si>
    <t>SMPH016744A</t>
  </si>
  <si>
    <t>SMPH038623A</t>
  </si>
  <si>
    <t>SMPH038637A</t>
  </si>
  <si>
    <t>SMPH086726A</t>
  </si>
  <si>
    <t>c.14_241del228</t>
  </si>
  <si>
    <t>SMPH004010A</t>
  </si>
  <si>
    <t>c.74_97del24</t>
  </si>
  <si>
    <t>SMPH004099A</t>
  </si>
  <si>
    <t>c.97_98TC&gt;CT</t>
  </si>
  <si>
    <t>SMPH003994A</t>
  </si>
  <si>
    <t>HNF1A</t>
  </si>
  <si>
    <t>c.617G&gt;T</t>
  </si>
  <si>
    <t>SMPH006413A</t>
  </si>
  <si>
    <t>c.618G&gt;T</t>
  </si>
  <si>
    <t>SMPH006420A</t>
  </si>
  <si>
    <t>c.638G&gt;T</t>
  </si>
  <si>
    <t>SMPH034475A</t>
  </si>
  <si>
    <t>c.736A&gt;G</t>
  </si>
  <si>
    <t>SMPH034425A</t>
  </si>
  <si>
    <t>SMPH017202A</t>
  </si>
  <si>
    <t>c.1654T&gt;G</t>
  </si>
  <si>
    <t>SMPH010653A</t>
  </si>
  <si>
    <t>SMAD4</t>
  </si>
  <si>
    <t>SMPH013685A</t>
  </si>
  <si>
    <t>SMPH017214A</t>
  </si>
  <si>
    <t>c.250G&gt;T</t>
  </si>
  <si>
    <t>SMPH002831A</t>
  </si>
  <si>
    <t>c.625_626delAG</t>
  </si>
  <si>
    <t>SMPH015175A</t>
  </si>
  <si>
    <t>c.827C&gt;T</t>
  </si>
  <si>
    <t>SMPH015209A</t>
  </si>
  <si>
    <t>c.262G&gt;T</t>
  </si>
  <si>
    <t>SMPH002697A</t>
  </si>
  <si>
    <t>c.185A&gt;G</t>
  </si>
  <si>
    <t>SMPH006509A</t>
  </si>
  <si>
    <t>c.1682T&gt;G</t>
  </si>
  <si>
    <t>SMPH011431A</t>
  </si>
  <si>
    <t>c.464C&gt;A</t>
  </si>
  <si>
    <t>SMPH015142A</t>
  </si>
  <si>
    <t>c.818G&gt;C</t>
  </si>
  <si>
    <t>SMPH034456A</t>
  </si>
  <si>
    <t>c.869G&gt;A</t>
  </si>
  <si>
    <t>SMPH035013A</t>
  </si>
  <si>
    <t>c.202G&gt;A</t>
  </si>
  <si>
    <t>SMPH002693A</t>
  </si>
  <si>
    <t>SMPH015196A</t>
  </si>
  <si>
    <t>c.763A&gt;T</t>
  </si>
  <si>
    <t>SMPH034486A</t>
  </si>
  <si>
    <t>c.406C&gt;T</t>
  </si>
  <si>
    <t>SMPH014989A</t>
  </si>
  <si>
    <t>c.809T&gt;G</t>
  </si>
  <si>
    <t>SMPH034735A</t>
  </si>
  <si>
    <t>FOXL2</t>
  </si>
  <si>
    <t>c.402C&gt;G</t>
  </si>
  <si>
    <t>SMPH005818A</t>
  </si>
  <si>
    <t>SMPH017223A</t>
  </si>
  <si>
    <t>c.106C&gt;T</t>
  </si>
  <si>
    <t>SMPH003989A</t>
  </si>
  <si>
    <t>c.112_114GGT&gt;CCC</t>
  </si>
  <si>
    <t>SMPH003988A</t>
  </si>
  <si>
    <t>c.86C&gt;T</t>
  </si>
  <si>
    <t>SMPH004082A</t>
  </si>
  <si>
    <t>c.175G&gt;A</t>
  </si>
  <si>
    <t>SMPH007604A</t>
  </si>
  <si>
    <t>c.808T&gt;C</t>
  </si>
  <si>
    <t>SMPH034602A</t>
  </si>
  <si>
    <t>ASXL1</t>
  </si>
  <si>
    <t>c.1772_1773insA</t>
  </si>
  <si>
    <t>SMPH001448A</t>
  </si>
  <si>
    <t>c.1888_1909del22</t>
  </si>
  <si>
    <t>SMPH018607A</t>
  </si>
  <si>
    <t>c.2302C&gt;T</t>
  </si>
  <si>
    <t>SMPH018610A</t>
  </si>
  <si>
    <t>c.2324T&gt;G</t>
  </si>
  <si>
    <t>SMPH018589A</t>
  </si>
  <si>
    <t>c.3202C&gt;T</t>
  </si>
  <si>
    <t>SMPH018603A</t>
  </si>
  <si>
    <t>DNMT3A</t>
  </si>
  <si>
    <t>c.2644C&gt;T</t>
  </si>
  <si>
    <t>SMPH022009A</t>
  </si>
  <si>
    <t>c.2711C&gt;T</t>
  </si>
  <si>
    <t>SMPH043782A</t>
  </si>
  <si>
    <t>c.418C&gt;T</t>
  </si>
  <si>
    <t>SMPH025023A</t>
  </si>
  <si>
    <t>c.419G&gt;T</t>
  </si>
  <si>
    <t>SMPH025022A</t>
  </si>
  <si>
    <t>c.516G&gt;T</t>
  </si>
  <si>
    <t>SMPH006599A</t>
  </si>
  <si>
    <t>c.167T&gt;C</t>
  </si>
  <si>
    <t>SMPH013193A</t>
  </si>
  <si>
    <t>c.496C&gt;T</t>
  </si>
  <si>
    <t>SMPH013201A</t>
  </si>
  <si>
    <t>c.593A&gt;G</t>
  </si>
  <si>
    <t>SMPH013200A</t>
  </si>
  <si>
    <t>SMPH013202A</t>
  </si>
  <si>
    <t>c.611G&gt;A</t>
  </si>
  <si>
    <t>SMPH013182A</t>
  </si>
  <si>
    <t>TET2</t>
  </si>
  <si>
    <t>c.1648C&gt;T</t>
  </si>
  <si>
    <t>SMPH033769A</t>
  </si>
  <si>
    <t>c.2746C&gt;T</t>
  </si>
  <si>
    <t>SMPH033714A</t>
  </si>
  <si>
    <t>c.906_907insT</t>
  </si>
  <si>
    <t>SMPH016762A</t>
  </si>
  <si>
    <t>SMPH017190A</t>
  </si>
  <si>
    <t>SMPH038638A</t>
  </si>
  <si>
    <t>SMPH017231A</t>
  </si>
  <si>
    <t>CBL</t>
  </si>
  <si>
    <t>c.1111T&gt;C</t>
  </si>
  <si>
    <t>SMPH002304A</t>
  </si>
  <si>
    <t>c.1139T&gt;C</t>
  </si>
  <si>
    <t>SMPH002298A</t>
  </si>
  <si>
    <t>c.1150T&gt;C</t>
  </si>
  <si>
    <t>SMPH002315A</t>
  </si>
  <si>
    <t>c.1259G&gt;A</t>
  </si>
  <si>
    <t>SMPH002300A</t>
  </si>
  <si>
    <t>SF3B1</t>
  </si>
  <si>
    <t>c.1866G&gt;T</t>
  </si>
  <si>
    <t>SMPH058036A</t>
  </si>
  <si>
    <t>c.1874G&gt;T</t>
  </si>
  <si>
    <t>SMPH058038A</t>
  </si>
  <si>
    <t>c.1984C&gt;G</t>
  </si>
  <si>
    <t>SMPH058034A</t>
  </si>
  <si>
    <t>c.1986C&gt;A</t>
  </si>
  <si>
    <t>SMPH058043A</t>
  </si>
  <si>
    <t>c.1986C&gt;G</t>
  </si>
  <si>
    <t>SMPH058035A</t>
  </si>
  <si>
    <t>c.1996A&gt;G</t>
  </si>
  <si>
    <t>SMPH058033A</t>
  </si>
  <si>
    <t>SRSF2</t>
  </si>
  <si>
    <t>c.284C&gt;A</t>
  </si>
  <si>
    <t>SMPH038669A</t>
  </si>
  <si>
    <t>c.284C&gt;T</t>
  </si>
  <si>
    <t>SMPH038670A</t>
  </si>
  <si>
    <t>c.284C&gt;G</t>
  </si>
  <si>
    <t>SMPH038671A</t>
  </si>
  <si>
    <t>U2AF35</t>
  </si>
  <si>
    <t>c.470A&gt;C</t>
  </si>
  <si>
    <t>SMPH038672A</t>
  </si>
  <si>
    <t>c.470A&gt;G</t>
  </si>
  <si>
    <t>SMPH038673A</t>
  </si>
  <si>
    <t>c.101C&gt;T</t>
  </si>
  <si>
    <t>SMPH038674A</t>
  </si>
  <si>
    <t>c.101C&gt;A</t>
  </si>
  <si>
    <t>SMPH038675A</t>
  </si>
  <si>
    <t>SMPH017212A</t>
  </si>
  <si>
    <t>SMPH038681A</t>
  </si>
  <si>
    <t>SMPH038682A</t>
  </si>
  <si>
    <t>SMPH038683A</t>
  </si>
  <si>
    <t>c.1406G&gt;T</t>
  </si>
  <si>
    <t>SMPH001903A</t>
  </si>
  <si>
    <t>c.1789_1790CT&gt;TC</t>
  </si>
  <si>
    <t>SMPH001834A</t>
  </si>
  <si>
    <t>c.1790T&gt;G</t>
  </si>
  <si>
    <t>SMPH001880A</t>
  </si>
  <si>
    <t>c.1391G&gt;A</t>
  </si>
  <si>
    <t>SMPH001905A</t>
  </si>
  <si>
    <t>c.125C&gt;G</t>
  </si>
  <si>
    <t>SMPH004012A</t>
  </si>
  <si>
    <t>c.82_402del321</t>
  </si>
  <si>
    <t>SMPH004154A</t>
  </si>
  <si>
    <t>c.127G&gt;A</t>
  </si>
  <si>
    <t>SMPH004040A</t>
  </si>
  <si>
    <t>c.2240_2251del12</t>
  </si>
  <si>
    <t>SMPH004737A</t>
  </si>
  <si>
    <t>c.2239_2258&gt;CA</t>
  </si>
  <si>
    <t>SMPH004884A</t>
  </si>
  <si>
    <t>c.89_889del801</t>
  </si>
  <si>
    <t>SMPH004660A</t>
  </si>
  <si>
    <t>c.2203G&gt;A</t>
  </si>
  <si>
    <t>SMPH004685A</t>
  </si>
  <si>
    <t>c.2126A&gt;G</t>
  </si>
  <si>
    <t>SMPH004776A</t>
  </si>
  <si>
    <t>c.865G&gt;A</t>
  </si>
  <si>
    <t>SMPH004698A</t>
  </si>
  <si>
    <t>c.2126A&gt;T</t>
  </si>
  <si>
    <t>SMPH004702A</t>
  </si>
  <si>
    <t>c.866C&gt;A</t>
  </si>
  <si>
    <t>SMPH004845A</t>
  </si>
  <si>
    <t>c.2237_2252&gt;T</t>
  </si>
  <si>
    <t>SMPH004854A</t>
  </si>
  <si>
    <t>c.2248G&gt;C</t>
  </si>
  <si>
    <t>SMPH004959A</t>
  </si>
  <si>
    <t>c.2429G&gt;A</t>
  </si>
  <si>
    <t>SMPH004717A</t>
  </si>
  <si>
    <t>c.2156G&gt;A</t>
  </si>
  <si>
    <t>SMPH004725A</t>
  </si>
  <si>
    <t>c.2239_2256&gt;CAA</t>
  </si>
  <si>
    <t>SMPH004763A</t>
  </si>
  <si>
    <t>c.2193G&gt;A</t>
  </si>
  <si>
    <t>SMPH004836A</t>
  </si>
  <si>
    <t>c.2446_2447GA&gt;TT</t>
  </si>
  <si>
    <t>SMPH007140A</t>
  </si>
  <si>
    <t>c.2459A&gt;G</t>
  </si>
  <si>
    <t>SMPH007157A</t>
  </si>
  <si>
    <t>c.1675_1680delGTTGTT</t>
  </si>
  <si>
    <t>SMPH007304A</t>
  </si>
  <si>
    <t>c.2515G&gt;A</t>
  </si>
  <si>
    <t>SMPH007159A</t>
  </si>
  <si>
    <t>c.1675G&gt;A</t>
  </si>
  <si>
    <t>SMPH007175A</t>
  </si>
  <si>
    <t>c.1755C&gt;T</t>
  </si>
  <si>
    <t>SMPH007336A</t>
  </si>
  <si>
    <t>c.1679_1680TT&gt;AG</t>
  </si>
  <si>
    <t>SMPH007366A</t>
  </si>
  <si>
    <t>c.1679_1681delTTG</t>
  </si>
  <si>
    <t>SMPH007125A</t>
  </si>
  <si>
    <t>c.2447A&gt;G</t>
  </si>
  <si>
    <t>SMPH007139A</t>
  </si>
  <si>
    <t>c.2460T&gt;A</t>
  </si>
  <si>
    <t>SMPH007315A</t>
  </si>
  <si>
    <t>c.1751T&gt;C</t>
  </si>
  <si>
    <t>SMPH007388A</t>
  </si>
  <si>
    <t>c.1702T&gt;G</t>
  </si>
  <si>
    <t>SMPH007449A</t>
  </si>
  <si>
    <t>c.1654A&gt;C</t>
  </si>
  <si>
    <t>SMPH007489A</t>
  </si>
  <si>
    <t>SMPH010714A</t>
  </si>
  <si>
    <t>c.3019G&gt;C</t>
  </si>
  <si>
    <t>SMPH010631A</t>
  </si>
  <si>
    <t>c.317G&gt;T</t>
  </si>
  <si>
    <t>SMPH010703A</t>
  </si>
  <si>
    <t>c.3197C&gt;T</t>
  </si>
  <si>
    <t>SMPH010749A</t>
  </si>
  <si>
    <t>c.3074C&gt;A</t>
  </si>
  <si>
    <t>SMPH010635A</t>
  </si>
  <si>
    <t>c.342C&gt;A</t>
  </si>
  <si>
    <t>SMPH013189A</t>
  </si>
  <si>
    <t>c.318G&gt;T</t>
  </si>
  <si>
    <t>SMPH013174A</t>
  </si>
  <si>
    <t>c.291delC</t>
  </si>
  <si>
    <t>SMPH013180A</t>
  </si>
  <si>
    <t>c.496C&gt;G</t>
  </si>
  <si>
    <t>SMPH013186A</t>
  </si>
  <si>
    <t>SMPH013213A</t>
  </si>
  <si>
    <t>c.610C&gt;T</t>
  </si>
  <si>
    <t>SMPH013221A</t>
  </si>
  <si>
    <t>c.497G&gt;A</t>
  </si>
  <si>
    <t>SMPH013264A</t>
  </si>
  <si>
    <t>c.595G&gt;A</t>
  </si>
  <si>
    <t>SMPH013170A</t>
  </si>
  <si>
    <t>c.292delC</t>
  </si>
  <si>
    <t>SMPH013173A</t>
  </si>
  <si>
    <t>c.205G&gt;C</t>
  </si>
  <si>
    <t>SMPH013179A</t>
  </si>
  <si>
    <t>c.253C&gt;A</t>
  </si>
  <si>
    <t>SMPH013187A</t>
  </si>
  <si>
    <t>c.494G&gt;T</t>
  </si>
  <si>
    <t>SMPH013220A</t>
  </si>
  <si>
    <t>c.223G&gt;T</t>
  </si>
  <si>
    <t>SMPH013262A</t>
  </si>
  <si>
    <t>c.580G&gt;T</t>
  </si>
  <si>
    <t>SMPH014239A</t>
  </si>
  <si>
    <t>c.787_790delTTGT</t>
  </si>
  <si>
    <t>SMPH014329A</t>
  </si>
  <si>
    <t>c.580G&gt;A</t>
  </si>
  <si>
    <t>SMPH014318A</t>
  </si>
  <si>
    <t>c.816C&gt;T</t>
  </si>
  <si>
    <t>SMPH014348A</t>
  </si>
  <si>
    <t>c.658C&gt;T</t>
  </si>
  <si>
    <t>SMPH014357A</t>
  </si>
  <si>
    <t>c.96C&gt;G</t>
  </si>
  <si>
    <t>SMPH014257A</t>
  </si>
  <si>
    <t>c.650delC</t>
  </si>
  <si>
    <t>SMPH014237A</t>
  </si>
  <si>
    <t>c.595G&gt;T</t>
  </si>
  <si>
    <t>SMPH014342A</t>
  </si>
  <si>
    <t>c.745A&gt;G</t>
  </si>
  <si>
    <t>SMPH014912A</t>
  </si>
  <si>
    <t>Array Catalog #:Position</t>
  </si>
  <si>
    <t>SMH-001AA:A01</t>
  </si>
  <si>
    <t>SMH-001AA:A02</t>
  </si>
  <si>
    <t>SMH-001AA:A03</t>
  </si>
  <si>
    <t>SMH-001AA:A04</t>
  </si>
  <si>
    <t>SMH-001AA:A05</t>
  </si>
  <si>
    <t>SMH-001AA:A06</t>
  </si>
  <si>
    <t>SMH-001AA:A07</t>
  </si>
  <si>
    <t>SMH-001AA:A08</t>
  </si>
  <si>
    <t>SMH-001AA:A09</t>
  </si>
  <si>
    <t>SMH-001AA:A10</t>
  </si>
  <si>
    <t>SMH-001AA:A11</t>
  </si>
  <si>
    <t>SMH-001AA:A12</t>
  </si>
  <si>
    <t>SMH-001AA:B01</t>
  </si>
  <si>
    <t>SMH-001AA:B02</t>
  </si>
  <si>
    <t>SMH-001AA:B03</t>
  </si>
  <si>
    <t>SMH-001AA:B04</t>
  </si>
  <si>
    <t>SMH-001AA:B05</t>
  </si>
  <si>
    <t>SMH-001AA:B06</t>
  </si>
  <si>
    <t>SMH-001AA:B07</t>
  </si>
  <si>
    <t>SMH-001AA:B08</t>
  </si>
  <si>
    <t>SMH-001AA:B09</t>
  </si>
  <si>
    <t>SMH-001AA:B10</t>
  </si>
  <si>
    <t>SMH-001AA:B11</t>
  </si>
  <si>
    <t>SMH-001AA:B12</t>
  </si>
  <si>
    <t>SMH-001AA:C01</t>
  </si>
  <si>
    <t>SMH-001AA:C02</t>
  </si>
  <si>
    <t>SMH-001AA:C03</t>
  </si>
  <si>
    <t>SMH-001AA:C04</t>
  </si>
  <si>
    <t>SMH-001AA:C05</t>
  </si>
  <si>
    <t>SMH-001AA:C06</t>
  </si>
  <si>
    <t>SMH-001AA:C07</t>
  </si>
  <si>
    <t>SMH-001AA:C08</t>
  </si>
  <si>
    <t>SMH-001AA:C09</t>
  </si>
  <si>
    <t>SMH-001AA:C10</t>
  </si>
  <si>
    <t>SMH-001AA:C11</t>
  </si>
  <si>
    <t>SMH-001AA:C12</t>
  </si>
  <si>
    <t>SMH-001AA:D01</t>
  </si>
  <si>
    <t>SMH-001AA:D02</t>
  </si>
  <si>
    <t>SMH-001AA:D03</t>
  </si>
  <si>
    <t>SMH-001AA:D04</t>
  </si>
  <si>
    <t>SMH-001AA:D05</t>
  </si>
  <si>
    <t>SMH-001AA:D06</t>
  </si>
  <si>
    <t>SMH-001AA:D07</t>
  </si>
  <si>
    <t>SMH-001AA:D08</t>
  </si>
  <si>
    <t>SMH-001AA:D09</t>
  </si>
  <si>
    <t>SMH-001AA:D10</t>
  </si>
  <si>
    <t>SMH-001AA:D11</t>
  </si>
  <si>
    <t>SMH-001AA:D12</t>
  </si>
  <si>
    <t>SMH-001AA:E01</t>
  </si>
  <si>
    <t>SMH-001AA:E02</t>
  </si>
  <si>
    <t>SMH-001AA:E03</t>
  </si>
  <si>
    <t>SMH-001AA:E04</t>
  </si>
  <si>
    <t>SMH-001AA:E05</t>
  </si>
  <si>
    <t>SMH-001AA:E06</t>
  </si>
  <si>
    <t>SMH-001AA:E07</t>
  </si>
  <si>
    <t>SMH-001AA:E08</t>
  </si>
  <si>
    <t>SMH-001AA:E09</t>
  </si>
  <si>
    <t>SMH-001AA:E10</t>
  </si>
  <si>
    <t>SMH-001AA:E11</t>
  </si>
  <si>
    <t>SMH-001AA:E12</t>
  </si>
  <si>
    <t>SMH-001AA:F01</t>
  </si>
  <si>
    <t>SMH-001AA:F02</t>
  </si>
  <si>
    <t>SMH-001AA:F03</t>
  </si>
  <si>
    <t>SMH-001AA:F04</t>
  </si>
  <si>
    <t>SMH-001AA:F05</t>
  </si>
  <si>
    <t>SMH-001AA:F06</t>
  </si>
  <si>
    <t>SMH-001AA:F07</t>
  </si>
  <si>
    <t>SMH-001AA:F08</t>
  </si>
  <si>
    <t>SMH-001AA:F09</t>
  </si>
  <si>
    <t>SMH-001AA:F10</t>
  </si>
  <si>
    <t>SMH-001AA:F11</t>
  </si>
  <si>
    <t>SMH-001AA:F12</t>
  </si>
  <si>
    <t>SMH-001AA:G01</t>
  </si>
  <si>
    <t>SMH-001AA:G02</t>
  </si>
  <si>
    <t>SMH-001AA:G03</t>
  </si>
  <si>
    <t>SMH-001AA:G04</t>
  </si>
  <si>
    <t>SMH-001AA:G05</t>
  </si>
  <si>
    <t>SMH-001AA:G06</t>
  </si>
  <si>
    <t>SMH-001AA:G07</t>
  </si>
  <si>
    <t>SMH-001AA:G08</t>
  </si>
  <si>
    <t>SMH-001AA:G09</t>
  </si>
  <si>
    <t>SMH-001AA:G10</t>
  </si>
  <si>
    <t>SMH-001AA:G11</t>
  </si>
  <si>
    <t>SMH-001AA:G12</t>
  </si>
  <si>
    <t>SMH-001AA:H01</t>
  </si>
  <si>
    <t>SMH-001AA:H02</t>
  </si>
  <si>
    <t>SMH-001AA:H03</t>
  </si>
  <si>
    <t>SMH-001AA:H04</t>
  </si>
  <si>
    <t>SMH-001AA:H05</t>
  </si>
  <si>
    <t>SMH-001AA:H06</t>
  </si>
  <si>
    <t>SMH-001AA:H07</t>
  </si>
  <si>
    <t>SMH-001AA:H08</t>
  </si>
  <si>
    <t>SMH-001AA:H09</t>
  </si>
  <si>
    <t>SMH-001AA:H10</t>
  </si>
  <si>
    <t>SMH-001AA:H11</t>
  </si>
  <si>
    <t>SMH-001AA:H12</t>
  </si>
  <si>
    <t>SMH-002AA:A01</t>
  </si>
  <si>
    <t>SMH-002AA:A02</t>
  </si>
  <si>
    <t>SMH-002AA:A03</t>
  </si>
  <si>
    <t>SMH-002AA:A04</t>
  </si>
  <si>
    <t>SMH-002AA:A05</t>
  </si>
  <si>
    <t>SMH-002AA:A06</t>
  </si>
  <si>
    <t>SMH-002AA:A07</t>
  </si>
  <si>
    <t>SMH-002AA:A08</t>
  </si>
  <si>
    <t>SMH-002AA:A09</t>
  </si>
  <si>
    <t>SMH-002AA:A10</t>
  </si>
  <si>
    <t>SMH-002AA:A11</t>
  </si>
  <si>
    <t>SMH-002AA:A12</t>
  </si>
  <si>
    <t>SMH-002AA:B01</t>
  </si>
  <si>
    <t>SMH-002AA:B02</t>
  </si>
  <si>
    <t>SMH-002AA:B03</t>
  </si>
  <si>
    <t>SMH-002AA:B04</t>
  </si>
  <si>
    <t>SMH-002AA:B05</t>
  </si>
  <si>
    <t>SMH-002AA:B06</t>
  </si>
  <si>
    <t>SMH-002AA:B07</t>
  </si>
  <si>
    <t>SMH-002AA:B08</t>
  </si>
  <si>
    <t>SMH-002AA:B09</t>
  </si>
  <si>
    <t>SMH-002AA:B10</t>
  </si>
  <si>
    <t>SMH-002AA:B11</t>
  </si>
  <si>
    <t>SMH-002AA:B12</t>
  </si>
  <si>
    <t>SMH-002AA:C01</t>
  </si>
  <si>
    <t>SMH-002AA:C02</t>
  </si>
  <si>
    <t>SMH-002AA:C03</t>
  </si>
  <si>
    <t>SMH-002AA:C04</t>
  </si>
  <si>
    <t>SMH-002AA:C05</t>
  </si>
  <si>
    <t>SMH-002AA:C06</t>
  </si>
  <si>
    <t>SMH-002AA:C07</t>
  </si>
  <si>
    <t>SMH-002AA:C08</t>
  </si>
  <si>
    <t>SMH-002AA:C09</t>
  </si>
  <si>
    <t>SMH-002AA:C10</t>
  </si>
  <si>
    <t>SMH-002AA:C11</t>
  </si>
  <si>
    <t>SMH-002AA:C12</t>
  </si>
  <si>
    <t>SMH-002AA:D01</t>
  </si>
  <si>
    <t>SMH-002AA:D02</t>
  </si>
  <si>
    <t>SMH-002AA:D03</t>
  </si>
  <si>
    <t>SMH-002AA:D04</t>
  </si>
  <si>
    <t>SMH-002AA:D05</t>
  </si>
  <si>
    <t>SMH-002AA:D06</t>
  </si>
  <si>
    <t>SMH-002AA:D07</t>
  </si>
  <si>
    <t>SMH-002AA:D08</t>
  </si>
  <si>
    <t>SMH-002AA:D09</t>
  </si>
  <si>
    <t>SMH-002AA:D10</t>
  </si>
  <si>
    <t>SMH-002AA:D11</t>
  </si>
  <si>
    <t>SMH-002AA:D12</t>
  </si>
  <si>
    <t>SMH-002AA:E01</t>
  </si>
  <si>
    <t>SMH-002AA:E02</t>
  </si>
  <si>
    <t>SMH-002AA:E03</t>
  </si>
  <si>
    <t>SMH-002AA:E04</t>
  </si>
  <si>
    <t>SMH-002AA:E05</t>
  </si>
  <si>
    <t>SMH-002AA:E06</t>
  </si>
  <si>
    <t>SMH-002AA:E07</t>
  </si>
  <si>
    <t>SMH-002AA:E08</t>
  </si>
  <si>
    <t>SMH-002AA:E09</t>
  </si>
  <si>
    <t>SMH-002AA:E10</t>
  </si>
  <si>
    <t>SMH-002AA:E11</t>
  </si>
  <si>
    <t>SMH-002AA:E12</t>
  </si>
  <si>
    <t>SMH-002AA:F01</t>
  </si>
  <si>
    <t>SMH-002AA:F02</t>
  </si>
  <si>
    <t>SMH-002AA:F03</t>
  </si>
  <si>
    <t>SMH-002AA:F04</t>
  </si>
  <si>
    <t>SMH-002AA:F05</t>
  </si>
  <si>
    <t>SMH-002AA:F06</t>
  </si>
  <si>
    <t>SMH-002AA:F07</t>
  </si>
  <si>
    <t>SMH-002AA:F08</t>
  </si>
  <si>
    <t>SMH-002AA:F09</t>
  </si>
  <si>
    <t>SMH-002AA:F10</t>
  </si>
  <si>
    <t>SMH-002AA:F11</t>
  </si>
  <si>
    <t>SMH-002AA:F12</t>
  </si>
  <si>
    <t>SMH-002AA:G01</t>
  </si>
  <si>
    <t>SMH-002AA:G02</t>
  </si>
  <si>
    <t>SMH-002AA:G03</t>
  </si>
  <si>
    <t>SMH-002AA:G04</t>
  </si>
  <si>
    <t>SMH-002AA:G05</t>
  </si>
  <si>
    <t>SMH-002AA:G06</t>
  </si>
  <si>
    <t>SMH-002AA:G07</t>
  </si>
  <si>
    <t>SMH-002AA:G08</t>
  </si>
  <si>
    <t>SMH-002AA:G09</t>
  </si>
  <si>
    <t>SMH-002AA:G10</t>
  </si>
  <si>
    <t>SMH-002AA:G11</t>
  </si>
  <si>
    <t>SMH-002AA:G12</t>
  </si>
  <si>
    <t>SMH-002AA:H01</t>
  </si>
  <si>
    <t>SMH-002AA:H02</t>
  </si>
  <si>
    <t>SMH-002AA:H03</t>
  </si>
  <si>
    <t>SMH-002AA:H04</t>
  </si>
  <si>
    <t>SMH-002AA:H05</t>
  </si>
  <si>
    <t>SMH-002AA:H06</t>
  </si>
  <si>
    <t>SMH-002AA:H07</t>
  </si>
  <si>
    <t>SMH-002AA:H08</t>
  </si>
  <si>
    <t>SMH-002AA:H09</t>
  </si>
  <si>
    <t>SMH-002AA:H10</t>
  </si>
  <si>
    <t>SMH-002AA:H11</t>
  </si>
  <si>
    <t>SMH-002AA:H12</t>
  </si>
  <si>
    <t>SMH-003AA:A01</t>
  </si>
  <si>
    <t>SMH-003AA:A02</t>
  </si>
  <si>
    <t>SMH-003AA:A03</t>
  </si>
  <si>
    <t>SMH-003AA:A04</t>
  </si>
  <si>
    <t>SMH-003AA:A05</t>
  </si>
  <si>
    <t>SMH-003AA:A06</t>
  </si>
  <si>
    <t>SMH-003AA:A07</t>
  </si>
  <si>
    <t>SMH-003AA:A08</t>
  </si>
  <si>
    <t>SMH-003AA:A09</t>
  </si>
  <si>
    <t>SMH-003AA:A10</t>
  </si>
  <si>
    <t>SMH-003AA:A11</t>
  </si>
  <si>
    <t>SMH-003AA:A12</t>
  </si>
  <si>
    <t>SMH-003AA:B01</t>
  </si>
  <si>
    <t>SMH-003AA:B02</t>
  </si>
  <si>
    <t>SMH-003AA:B03</t>
  </si>
  <si>
    <t>SMH-003AA:B04</t>
  </si>
  <si>
    <t>SMH-003AA:B05</t>
  </si>
  <si>
    <t>SMH-003AA:B06</t>
  </si>
  <si>
    <t>SMH-003AA:B07</t>
  </si>
  <si>
    <t>SMH-003AA:B08</t>
  </si>
  <si>
    <t>SMH-003AA:B09</t>
  </si>
  <si>
    <t>SMH-003AA:B10</t>
  </si>
  <si>
    <t>SMH-003AA:B11</t>
  </si>
  <si>
    <t>SMH-003AA:B12</t>
  </si>
  <si>
    <t>SMH-003AA:C01</t>
  </si>
  <si>
    <t>SMH-003AA:C02</t>
  </si>
  <si>
    <t>SMH-003AA:C03</t>
  </si>
  <si>
    <t>SMH-003AA:C04</t>
  </si>
  <si>
    <t>SMH-003AA:C05</t>
  </si>
  <si>
    <t>SMH-003AA:C06</t>
  </si>
  <si>
    <t>SMH-003AA:C07</t>
  </si>
  <si>
    <t>SMH-003AA:C08</t>
  </si>
  <si>
    <t>SMH-003AA:C09</t>
  </si>
  <si>
    <t>SMH-003AA:C10</t>
  </si>
  <si>
    <t>SMH-003AA:C11</t>
  </si>
  <si>
    <t>SMH-003AA:C12</t>
  </si>
  <si>
    <t>SMH-003AA:D01</t>
  </si>
  <si>
    <t>SMH-003AA:D02</t>
  </si>
  <si>
    <t>SMH-003AA:D03</t>
  </si>
  <si>
    <t>SMH-003AA:D04</t>
  </si>
  <si>
    <t>SMH-003AA:D05</t>
  </si>
  <si>
    <t>SMH-003AA:D06</t>
  </si>
  <si>
    <t>SMH-003AA:D07</t>
  </si>
  <si>
    <t>SMH-003AA:D08</t>
  </si>
  <si>
    <t>SMH-003AA:D09</t>
  </si>
  <si>
    <t>SMH-003AA:D10</t>
  </si>
  <si>
    <t>SMH-003AA:D11</t>
  </si>
  <si>
    <t>SMH-003AA:D12</t>
  </si>
  <si>
    <t>SMH-003AA:E01</t>
  </si>
  <si>
    <t>SMH-003AA:E02</t>
  </si>
  <si>
    <t>SMH-003AA:E03</t>
  </si>
  <si>
    <t>SMH-003AA:E04</t>
  </si>
  <si>
    <t>SMH-003AA:E05</t>
  </si>
  <si>
    <t>SMH-003AA:E06</t>
  </si>
  <si>
    <t>SMH-003AA:E07</t>
  </si>
  <si>
    <t>SMH-003AA:E08</t>
  </si>
  <si>
    <t>SMH-003AA:E09</t>
  </si>
  <si>
    <t>SMH-003AA:E10</t>
  </si>
  <si>
    <t>SMH-003AA:E11</t>
  </si>
  <si>
    <t>SMH-003AA:E12</t>
  </si>
  <si>
    <t>SMH-003AA:F01</t>
  </si>
  <si>
    <t>SMH-003AA:F02</t>
  </si>
  <si>
    <t>SMH-003AA:F03</t>
  </si>
  <si>
    <t>SMH-003AA:F04</t>
  </si>
  <si>
    <t>SMH-003AA:F05</t>
  </si>
  <si>
    <t>SMH-003AA:F06</t>
  </si>
  <si>
    <t>SMH-003AA:F07</t>
  </si>
  <si>
    <t>SMH-003AA:F08</t>
  </si>
  <si>
    <t>SMH-003AA:F09</t>
  </si>
  <si>
    <t>SMH-003AA:F10</t>
  </si>
  <si>
    <t>SMH-003AA:F11</t>
  </si>
  <si>
    <t>SMH-003AA:F12</t>
  </si>
  <si>
    <t>SMH-003AA:G01</t>
  </si>
  <si>
    <t>SMH-003AA:G02</t>
  </si>
  <si>
    <t>SMH-003AA:G03</t>
  </si>
  <si>
    <t>SMH-003AA:G04</t>
  </si>
  <si>
    <t>SMH-003AA:G05</t>
  </si>
  <si>
    <t>SMH-003AA:G06</t>
  </si>
  <si>
    <t>SMH-003AA:G07</t>
  </si>
  <si>
    <t>SMH-003AA:G08</t>
  </si>
  <si>
    <t>SMH-003AA:G09</t>
  </si>
  <si>
    <t>SMH-003AA:G10</t>
  </si>
  <si>
    <t>SMH-003AA:G11</t>
  </si>
  <si>
    <t>SMH-003AA:G12</t>
  </si>
  <si>
    <t>SMH-003AA:H01</t>
  </si>
  <si>
    <t>SMH-003AA:H02</t>
  </si>
  <si>
    <t>SMH-003AA:H03</t>
  </si>
  <si>
    <t>SMH-003AA:H04</t>
  </si>
  <si>
    <t>SMH-003AA:H05</t>
  </si>
  <si>
    <t>SMH-003AA:H06</t>
  </si>
  <si>
    <t>SMH-003AA:H07</t>
  </si>
  <si>
    <t>SMH-003AA:H08</t>
  </si>
  <si>
    <t>SMH-003AA:H09</t>
  </si>
  <si>
    <t>SMH-003AA:H10</t>
  </si>
  <si>
    <t>SMH-003AA:H11</t>
  </si>
  <si>
    <t>SMH-003AA:H12</t>
  </si>
  <si>
    <t>SMH-004AA:A01</t>
  </si>
  <si>
    <t>SMH-004AA:A02</t>
  </si>
  <si>
    <t>SMH-004AA:A03</t>
  </si>
  <si>
    <t>SMH-004AA:A04</t>
  </si>
  <si>
    <t>SMH-004AA:A05</t>
  </si>
  <si>
    <t>SMH-004AA:A06</t>
  </si>
  <si>
    <t>SMH-004AA:A07</t>
  </si>
  <si>
    <t>SMH-004AA:A08</t>
  </si>
  <si>
    <t>SMH-004AA:A09</t>
  </si>
  <si>
    <t>SMH-004AA:A10</t>
  </si>
  <si>
    <t>SMH-004AA:A11</t>
  </si>
  <si>
    <t>SMH-004AA:A12</t>
  </si>
  <si>
    <t>SMH-004AA:B01</t>
  </si>
  <si>
    <t>SMH-004AA:B02</t>
  </si>
  <si>
    <t>SMH-004AA:B03</t>
  </si>
  <si>
    <t>SMH-004AA:B04</t>
  </si>
  <si>
    <t>SMH-004AA:B05</t>
  </si>
  <si>
    <t>SMH-004AA:B06</t>
  </si>
  <si>
    <t>SMH-004AA:B07</t>
  </si>
  <si>
    <t>SMH-004AA:B08</t>
  </si>
  <si>
    <t>SMH-004AA:B09</t>
  </si>
  <si>
    <t>SMH-004AA:B10</t>
  </si>
  <si>
    <t>SMH-004AA:B11</t>
  </si>
  <si>
    <t>SMH-004AA:B12</t>
  </si>
  <si>
    <t>SMH-004AA:C01</t>
  </si>
  <si>
    <t>SMH-004AA:C02</t>
  </si>
  <si>
    <t>SMH-004AA:C03</t>
  </si>
  <si>
    <t>SMH-004AA:C04</t>
  </si>
  <si>
    <t>SMH-004AA:C05</t>
  </si>
  <si>
    <t>SMH-004AA:C06</t>
  </si>
  <si>
    <t>SMH-004AA:C07</t>
  </si>
  <si>
    <t>SMH-004AA:C08</t>
  </si>
  <si>
    <t>SMH-004AA:C09</t>
  </si>
  <si>
    <t>SMH-004AA:C10</t>
  </si>
  <si>
    <t>SMH-004AA:C11</t>
  </si>
  <si>
    <t>SMH-004AA:C12</t>
  </si>
  <si>
    <t>SMH-004AA:D01</t>
  </si>
  <si>
    <t>SMH-004AA:D02</t>
  </si>
  <si>
    <t>SMH-004AA:D03</t>
  </si>
  <si>
    <t>SMH-004AA:D04</t>
  </si>
  <si>
    <t>SMH-004AA:D05</t>
  </si>
  <si>
    <t>SMH-004AA:D06</t>
  </si>
  <si>
    <t>SMH-004AA:D07</t>
  </si>
  <si>
    <t>SMH-004AA:D08</t>
  </si>
  <si>
    <t>SMH-004AA:D09</t>
  </si>
  <si>
    <t>SMH-004AA:D10</t>
  </si>
  <si>
    <t>SMH-004AA:D11</t>
  </si>
  <si>
    <t>SMH-004AA:D12</t>
  </si>
  <si>
    <t>SMH-004AA:E01</t>
  </si>
  <si>
    <t>SMH-004AA:E02</t>
  </si>
  <si>
    <t>SMH-004AA:E03</t>
  </si>
  <si>
    <t>SMH-004AA:E04</t>
  </si>
  <si>
    <t>SMH-004AA:E05</t>
  </si>
  <si>
    <t>SMH-004AA:E06</t>
  </si>
  <si>
    <t>SMH-004AA:E07</t>
  </si>
  <si>
    <t>SMH-004AA:E08</t>
  </si>
  <si>
    <t>SMH-004AA:E09</t>
  </si>
  <si>
    <t>SMH-004AA:E10</t>
  </si>
  <si>
    <t>SMH-004AA:E11</t>
  </si>
  <si>
    <t>SMH-004AA:E12</t>
  </si>
  <si>
    <t>SMH-004AA:F01</t>
  </si>
  <si>
    <t>SMH-004AA:F02</t>
  </si>
  <si>
    <t>SMH-004AA:F03</t>
  </si>
  <si>
    <t>SMH-004AA:F04</t>
  </si>
  <si>
    <t>SMH-004AA:F05</t>
  </si>
  <si>
    <t>SMH-004AA:F06</t>
  </si>
  <si>
    <t>SMH-004AA:F07</t>
  </si>
  <si>
    <t>SMH-004AA:F08</t>
  </si>
  <si>
    <t>SMH-004AA:F09</t>
  </si>
  <si>
    <t>SMH-004AA:F10</t>
  </si>
  <si>
    <t>SMH-004AA:F11</t>
  </si>
  <si>
    <t>SMH-004AA:F12</t>
  </si>
  <si>
    <t>SMH-004AA:G01</t>
  </si>
  <si>
    <t>SMH-004AA:G02</t>
  </si>
  <si>
    <t>SMH-004AA:G03</t>
  </si>
  <si>
    <t>SMH-004AA:G04</t>
  </si>
  <si>
    <t>SMH-004AA:G05</t>
  </si>
  <si>
    <t>SMH-004AA:G06</t>
  </si>
  <si>
    <t>SMH-004AA:G07</t>
  </si>
  <si>
    <t>SMH-004AA:G08</t>
  </si>
  <si>
    <t>SMH-004AA:G09</t>
  </si>
  <si>
    <t>SMH-004AA:G10</t>
  </si>
  <si>
    <t>SMH-004AA:G11</t>
  </si>
  <si>
    <t>SMH-004AA:G12</t>
  </si>
  <si>
    <t>SMH-004AA:H01</t>
  </si>
  <si>
    <t>SMH-004AA:H02</t>
  </si>
  <si>
    <t>SMH-004AA:H03</t>
  </si>
  <si>
    <t>SMH-004AA:H04</t>
  </si>
  <si>
    <t>SMH-004AA:H05</t>
  </si>
  <si>
    <t>SMH-004AA:H06</t>
  </si>
  <si>
    <t>SMH-004AA:H07</t>
  </si>
  <si>
    <t>SMH-004AA:H08</t>
  </si>
  <si>
    <t>SMH-004AA:H09</t>
  </si>
  <si>
    <t>SMH-004AA:H10</t>
  </si>
  <si>
    <t>SMH-004AA:H11</t>
  </si>
  <si>
    <t>SMH-004AA:H12</t>
  </si>
  <si>
    <t>SMH-005AA:A01</t>
  </si>
  <si>
    <t>SMH-005AA:A02</t>
  </si>
  <si>
    <t>SMH-005AA:A03</t>
  </si>
  <si>
    <t>SMH-005AA:A04</t>
  </si>
  <si>
    <t>SMH-005AA:A05</t>
  </si>
  <si>
    <t>SMH-005AA:A06</t>
  </si>
  <si>
    <t>SMH-005AA:A07</t>
  </si>
  <si>
    <t>SMH-005AA:A08</t>
  </si>
  <si>
    <t>SMH-005AA:A09</t>
  </si>
  <si>
    <t>SMH-005AA:A10</t>
  </si>
  <si>
    <t>SMH-005AA:A11</t>
  </si>
  <si>
    <t>SMH-005AA:A12</t>
  </si>
  <si>
    <t>SMH-005AA:B01</t>
  </si>
  <si>
    <t>SMH-005AA:B02</t>
  </si>
  <si>
    <t>SMH-005AA:B03</t>
  </si>
  <si>
    <t>SMH-005AA:B04</t>
  </si>
  <si>
    <t>SMH-005AA:B05</t>
  </si>
  <si>
    <t>SMH-005AA:B06</t>
  </si>
  <si>
    <t>SMH-005AA:B07</t>
  </si>
  <si>
    <t>SMH-005AA:B08</t>
  </si>
  <si>
    <t>SMH-005AA:B09</t>
  </si>
  <si>
    <t>SMH-005AA:B10</t>
  </si>
  <si>
    <t>SMH-005AA:B11</t>
  </si>
  <si>
    <t>SMH-005AA:B12</t>
  </si>
  <si>
    <t>SMH-005AA:C01</t>
  </si>
  <si>
    <t>SMH-005AA:C02</t>
  </si>
  <si>
    <t>SMH-005AA:C03</t>
  </si>
  <si>
    <t>SMH-005AA:C04</t>
  </si>
  <si>
    <t>SMH-005AA:C05</t>
  </si>
  <si>
    <t>SMH-005AA:C06</t>
  </si>
  <si>
    <t>SMH-005AA:C07</t>
  </si>
  <si>
    <t>SMH-005AA:C08</t>
  </si>
  <si>
    <t>SMH-005AA:C09</t>
  </si>
  <si>
    <t>SMH-005AA:C10</t>
  </si>
  <si>
    <t>SMH-005AA:C11</t>
  </si>
  <si>
    <t>SMH-005AA:C12</t>
  </si>
  <si>
    <t>SMH-005AA:D01</t>
  </si>
  <si>
    <t>SMH-005AA:D02</t>
  </si>
  <si>
    <t>SMH-005AA:D03</t>
  </si>
  <si>
    <t>SMH-005AA:D04</t>
  </si>
  <si>
    <t>SMH-005AA:D05</t>
  </si>
  <si>
    <t>SMH-005AA:D06</t>
  </si>
  <si>
    <t>SMH-005AA:D07</t>
  </si>
  <si>
    <t>SMH-005AA:D08</t>
  </si>
  <si>
    <t>SMH-005AA:D09</t>
  </si>
  <si>
    <t>SMH-005AA:D10</t>
  </si>
  <si>
    <t>SMH-005AA:D11</t>
  </si>
  <si>
    <t>SMH-005AA:D12</t>
  </si>
  <si>
    <t>SMH-005AA:E01</t>
  </si>
  <si>
    <t>SMH-005AA:E02</t>
  </si>
  <si>
    <t>SMH-005AA:E03</t>
  </si>
  <si>
    <t>SMH-005AA:E04</t>
  </si>
  <si>
    <t>SMH-005AA:E05</t>
  </si>
  <si>
    <t>SMH-005AA:E06</t>
  </si>
  <si>
    <t>SMH-005AA:E07</t>
  </si>
  <si>
    <t>SMH-005AA:E08</t>
  </si>
  <si>
    <t>SMH-005AA:E09</t>
  </si>
  <si>
    <t>SMH-005AA:E10</t>
  </si>
  <si>
    <t>SMH-005AA:E11</t>
  </si>
  <si>
    <t>SMH-005AA:E12</t>
  </si>
  <si>
    <t>SMH-005AA:F01</t>
  </si>
  <si>
    <t>SMH-005AA:F02</t>
  </si>
  <si>
    <t>SMH-005AA:F03</t>
  </si>
  <si>
    <t>SMH-005AA:F04</t>
  </si>
  <si>
    <t>SMH-005AA:F05</t>
  </si>
  <si>
    <t>SMH-005AA:F06</t>
  </si>
  <si>
    <t>SMH-005AA:F07</t>
  </si>
  <si>
    <t>SMH-005AA:F08</t>
  </si>
  <si>
    <t>SMH-005AA:F09</t>
  </si>
  <si>
    <t>SMH-005AA:F10</t>
  </si>
  <si>
    <t>SMH-005AA:F11</t>
  </si>
  <si>
    <t>SMH-005AA:F12</t>
  </si>
  <si>
    <t>SMH-005AA:G01</t>
  </si>
  <si>
    <t>SMH-005AA:G02</t>
  </si>
  <si>
    <t>SMH-005AA:G03</t>
  </si>
  <si>
    <t>SMH-005AA:G04</t>
  </si>
  <si>
    <t>SMH-005AA:G05</t>
  </si>
  <si>
    <t>SMH-005AA:G06</t>
  </si>
  <si>
    <t>SMH-005AA:G07</t>
  </si>
  <si>
    <t>SMH-005AA:G08</t>
  </si>
  <si>
    <t>SMH-005AA:G09</t>
  </si>
  <si>
    <t>SMH-005AA:G10</t>
  </si>
  <si>
    <t>SMH-005AA:G11</t>
  </si>
  <si>
    <t>SMH-005AA:G12</t>
  </si>
  <si>
    <t>SMH-005AA:H01</t>
  </si>
  <si>
    <t>SMH-005AA:H02</t>
  </si>
  <si>
    <t>SMH-005AA:H03</t>
  </si>
  <si>
    <t>SMH-005AA:H04</t>
  </si>
  <si>
    <t>SMH-005AA:H05</t>
  </si>
  <si>
    <t>SMH-005AA:H06</t>
  </si>
  <si>
    <t>SMH-005AA:H07</t>
  </si>
  <si>
    <t>SMH-005AA:H08</t>
  </si>
  <si>
    <t>SMH-005AA:H09</t>
  </si>
  <si>
    <t>SMH-005AA:H10</t>
  </si>
  <si>
    <t>SMH-005AA:H11</t>
  </si>
  <si>
    <t>SMH-005AA:H12</t>
  </si>
  <si>
    <t>SMH-006AA:A01</t>
  </si>
  <si>
    <t>SMH-006AA:A02</t>
  </si>
  <si>
    <t>SMH-006AA:A03</t>
  </si>
  <si>
    <t>SMH-006AA:A04</t>
  </si>
  <si>
    <t>SMH-006AA:A05</t>
  </si>
  <si>
    <t>SMH-006AA:A06</t>
  </si>
  <si>
    <t>SMH-006AA:A07</t>
  </si>
  <si>
    <t>SMH-006AA:A08</t>
  </si>
  <si>
    <t>SMH-006AA:A09</t>
  </si>
  <si>
    <t>SMH-006AA:A10</t>
  </si>
  <si>
    <t>SMH-006AA:A11</t>
  </si>
  <si>
    <t>SMH-006AA:A12</t>
  </si>
  <si>
    <t>SMH-006AA:B01</t>
  </si>
  <si>
    <t>SMH-006AA:B02</t>
  </si>
  <si>
    <t>SMH-006AA:B03</t>
  </si>
  <si>
    <t>SMH-006AA:B04</t>
  </si>
  <si>
    <t>SMH-006AA:B05</t>
  </si>
  <si>
    <t>SMH-006AA:B06</t>
  </si>
  <si>
    <t>SMH-006AA:B07</t>
  </si>
  <si>
    <t>SMH-006AA:B08</t>
  </si>
  <si>
    <t>SMH-006AA:B09</t>
  </si>
  <si>
    <t>SMH-006AA:B10</t>
  </si>
  <si>
    <t>SMH-006AA:B11</t>
  </si>
  <si>
    <t>SMH-006AA:B12</t>
  </si>
  <si>
    <t>SMH-006AA:C01</t>
  </si>
  <si>
    <t>SMH-006AA:C02</t>
  </si>
  <si>
    <t>SMH-006AA:C03</t>
  </si>
  <si>
    <t>SMH-006AA:C04</t>
  </si>
  <si>
    <t>SMH-006AA:C05</t>
  </si>
  <si>
    <t>SMH-006AA:C06</t>
  </si>
  <si>
    <t>SMH-006AA:C07</t>
  </si>
  <si>
    <t>SMH-006AA:C08</t>
  </si>
  <si>
    <t>SMH-006AA:C09</t>
  </si>
  <si>
    <t>SMH-006AA:C10</t>
  </si>
  <si>
    <t>SMH-006AA:C11</t>
  </si>
  <si>
    <t>SMH-006AA:C12</t>
  </si>
  <si>
    <t>SMH-006AA:D01</t>
  </si>
  <si>
    <t>SMH-006AA:D02</t>
  </si>
  <si>
    <t>SMH-006AA:D03</t>
  </si>
  <si>
    <t>SMH-006AA:D04</t>
  </si>
  <si>
    <t>SMH-006AA:D05</t>
  </si>
  <si>
    <t>SMH-006AA:D06</t>
  </si>
  <si>
    <t>SMH-006AA:D07</t>
  </si>
  <si>
    <t>SMH-006AA:D08</t>
  </si>
  <si>
    <t>SMH-006AA:D09</t>
  </si>
  <si>
    <t>SMH-006AA:D10</t>
  </si>
  <si>
    <t>SMH-006AA:D11</t>
  </si>
  <si>
    <t>SMH-006AA:D12</t>
  </si>
  <si>
    <t>SMH-006AA:E01</t>
  </si>
  <si>
    <t>SMH-006AA:E02</t>
  </si>
  <si>
    <t>SMH-006AA:E03</t>
  </si>
  <si>
    <t>SMH-006AA:E04</t>
  </si>
  <si>
    <t>SMH-006AA:E05</t>
  </si>
  <si>
    <t>SMH-006AA:E06</t>
  </si>
  <si>
    <t>SMH-006AA:E07</t>
  </si>
  <si>
    <t>SMH-006AA:E08</t>
  </si>
  <si>
    <t>SMH-006AA:E09</t>
  </si>
  <si>
    <t>SMH-006AA:E10</t>
  </si>
  <si>
    <t>SMH-006AA:E11</t>
  </si>
  <si>
    <t>SMH-006AA:E12</t>
  </si>
  <si>
    <t>SMH-006AA:F01</t>
  </si>
  <si>
    <t>SMH-006AA:F02</t>
  </si>
  <si>
    <t>SMH-006AA:F03</t>
  </si>
  <si>
    <t>SMH-006AA:F04</t>
  </si>
  <si>
    <t>SMH-006AA:F05</t>
  </si>
  <si>
    <t>SMH-006AA:F06</t>
  </si>
  <si>
    <t>SMH-006AA:F07</t>
  </si>
  <si>
    <t>SMH-006AA:F08</t>
  </si>
  <si>
    <t>SMH-006AA:F09</t>
  </si>
  <si>
    <t>SMH-006AA:F10</t>
  </si>
  <si>
    <t>SMH-006AA:F11</t>
  </si>
  <si>
    <t>SMH-006AA:F12</t>
  </si>
  <si>
    <t>SMH-006AA:G01</t>
  </si>
  <si>
    <t>SMH-006AA:G02</t>
  </si>
  <si>
    <t>SMH-006AA:G03</t>
  </si>
  <si>
    <t>SMH-006AA:G04</t>
  </si>
  <si>
    <t>SMH-006AA:G05</t>
  </si>
  <si>
    <t>SMH-006AA:G06</t>
  </si>
  <si>
    <t>SMH-006AA:G07</t>
  </si>
  <si>
    <t>SMH-006AA:G08</t>
  </si>
  <si>
    <t>SMH-006AA:G09</t>
  </si>
  <si>
    <t>SMH-006AA:G10</t>
  </si>
  <si>
    <t>SMH-006AA:G11</t>
  </si>
  <si>
    <t>SMH-006AA:G12</t>
  </si>
  <si>
    <t>SMH-006AA:H01</t>
  </si>
  <si>
    <t>SMH-006AA:H02</t>
  </si>
  <si>
    <t>SMH-006AA:H03</t>
  </si>
  <si>
    <t>SMH-006AA:H04</t>
  </si>
  <si>
    <t>SMH-006AA:H05</t>
  </si>
  <si>
    <t>SMH-006AA:H06</t>
  </si>
  <si>
    <t>SMH-006AA:H07</t>
  </si>
  <si>
    <t>SMH-006AA:H08</t>
  </si>
  <si>
    <t>SMH-006AA:H09</t>
  </si>
  <si>
    <t>SMH-006AA:H10</t>
  </si>
  <si>
    <t>SMH-006AA:H11</t>
  </si>
  <si>
    <t>SMH-006AA:H12</t>
  </si>
  <si>
    <t>SMH-007AA:A01</t>
  </si>
  <si>
    <t>SMH-007AA:A02</t>
  </si>
  <si>
    <t>SMH-007AA:A03</t>
  </si>
  <si>
    <t>SMH-007AA:A04</t>
  </si>
  <si>
    <t>SMH-007AA:A05</t>
  </si>
  <si>
    <t>SMH-007AA:A06</t>
  </si>
  <si>
    <t>SMH-007AA:A07</t>
  </si>
  <si>
    <t>SMH-007AA:A08</t>
  </si>
  <si>
    <t>SMH-007AA:A09</t>
  </si>
  <si>
    <t>SMH-007AA:A10</t>
  </si>
  <si>
    <t>SMH-007AA:A11</t>
  </si>
  <si>
    <t>SMH-007AA:A12</t>
  </si>
  <si>
    <t>SMH-007AA:B01</t>
  </si>
  <si>
    <t>SMH-007AA:B02</t>
  </si>
  <si>
    <t>SMH-007AA:B03</t>
  </si>
  <si>
    <t>SMH-007AA:B04</t>
  </si>
  <si>
    <t>SMH-007AA:B05</t>
  </si>
  <si>
    <t>SMH-007AA:B06</t>
  </si>
  <si>
    <t>SMH-007AA:B07</t>
  </si>
  <si>
    <t>SMH-007AA:B08</t>
  </si>
  <si>
    <t>SMH-007AA:B09</t>
  </si>
  <si>
    <t>SMH-007AA:B10</t>
  </si>
  <si>
    <t>SMH-007AA:B11</t>
  </si>
  <si>
    <t>SMH-007AA:B12</t>
  </si>
  <si>
    <t>SMH-007AA:C01</t>
  </si>
  <si>
    <t>SMH-007AA:C02</t>
  </si>
  <si>
    <t>SMH-007AA:C03</t>
  </si>
  <si>
    <t>SMH-007AA:C04</t>
  </si>
  <si>
    <t>SMH-007AA:C05</t>
  </si>
  <si>
    <t>SMH-007AA:C06</t>
  </si>
  <si>
    <t>SMH-007AA:C07</t>
  </si>
  <si>
    <t>SMH-007AA:C08</t>
  </si>
  <si>
    <t>SMH-007AA:C09</t>
  </si>
  <si>
    <t>SMH-007AA:C10</t>
  </si>
  <si>
    <t>SMH-007AA:C11</t>
  </si>
  <si>
    <t>SMH-007AA:C12</t>
  </si>
  <si>
    <t>SMH-007AA:D01</t>
  </si>
  <si>
    <t>SMH-007AA:D02</t>
  </si>
  <si>
    <t>SMH-007AA:D03</t>
  </si>
  <si>
    <t>SMH-007AA:D04</t>
  </si>
  <si>
    <t>SMH-007AA:D05</t>
  </si>
  <si>
    <t>SMH-007AA:D06</t>
  </si>
  <si>
    <t>SMH-007AA:D07</t>
  </si>
  <si>
    <t>SMH-007AA:D08</t>
  </si>
  <si>
    <t>SMH-007AA:D09</t>
  </si>
  <si>
    <t>SMH-007AA:D10</t>
  </si>
  <si>
    <t>SMH-007AA:D11</t>
  </si>
  <si>
    <t>SMH-007AA:D12</t>
  </si>
  <si>
    <t>SMH-007AA:E01</t>
  </si>
  <si>
    <t>SMH-007AA:E02</t>
  </si>
  <si>
    <t>SMH-007AA:E03</t>
  </si>
  <si>
    <t>SMH-007AA:E04</t>
  </si>
  <si>
    <t>SMH-007AA:E05</t>
  </si>
  <si>
    <t>SMH-007AA:E06</t>
  </si>
  <si>
    <t>SMH-007AA:E07</t>
  </si>
  <si>
    <t>SMH-007AA:E08</t>
  </si>
  <si>
    <t>SMH-007AA:E09</t>
  </si>
  <si>
    <t>SMH-007AA:E10</t>
  </si>
  <si>
    <t>SMH-007AA:E11</t>
  </si>
  <si>
    <t>SMH-007AA:E12</t>
  </si>
  <si>
    <t>SMH-007AA:F01</t>
  </si>
  <si>
    <t>SMH-007AA:F02</t>
  </si>
  <si>
    <t>SMH-007AA:F03</t>
  </si>
  <si>
    <t>SMH-007AA:F04</t>
  </si>
  <si>
    <t>SMH-007AA:F05</t>
  </si>
  <si>
    <t>SMH-007AA:F06</t>
  </si>
  <si>
    <t>SMH-007AA:F07</t>
  </si>
  <si>
    <t>SMH-007AA:F08</t>
  </si>
  <si>
    <t>SMH-007AA:F09</t>
  </si>
  <si>
    <t>SMH-007AA:F10</t>
  </si>
  <si>
    <t>SMH-007AA:F11</t>
  </si>
  <si>
    <t>SMH-007AA:F12</t>
  </si>
  <si>
    <t>SMH-007AA:G01</t>
  </si>
  <si>
    <t>SMH-007AA:G02</t>
  </si>
  <si>
    <t>SMH-007AA:G03</t>
  </si>
  <si>
    <t>SMH-007AA:G04</t>
  </si>
  <si>
    <t>SMH-007AA:G05</t>
  </si>
  <si>
    <t>SMH-007AA:G06</t>
  </si>
  <si>
    <t>SMH-007AA:G07</t>
  </si>
  <si>
    <t>SMH-007AA:G08</t>
  </si>
  <si>
    <t>SMH-007AA:G09</t>
  </si>
  <si>
    <t>SMH-007AA:G10</t>
  </si>
  <si>
    <t>SMH-007AA:G11</t>
  </si>
  <si>
    <t>SMH-007AA:G12</t>
  </si>
  <si>
    <t>SMH-007AA:H01</t>
  </si>
  <si>
    <t>SMH-007AA:H02</t>
  </si>
  <si>
    <t>SMH-007AA:H03</t>
  </si>
  <si>
    <t>SMH-007AA:H04</t>
  </si>
  <si>
    <t>SMH-007AA:H05</t>
  </si>
  <si>
    <t>SMH-007AA:H06</t>
  </si>
  <si>
    <t>SMH-007AA:H07</t>
  </si>
  <si>
    <t>SMH-007AA:H08</t>
  </si>
  <si>
    <t>SMH-007AA:H09</t>
  </si>
  <si>
    <t>SMH-007AA:H10</t>
  </si>
  <si>
    <t>SMH-007AA:H11</t>
  </si>
  <si>
    <t>SMH-007AA:H12</t>
  </si>
  <si>
    <t>SMH-008AA:A01</t>
  </si>
  <si>
    <t>SMH-008AA:A02</t>
  </si>
  <si>
    <t>SMH-008AA:A03</t>
  </si>
  <si>
    <t>SMH-008AA:A04</t>
  </si>
  <si>
    <t>SMH-008AA:A05</t>
  </si>
  <si>
    <t>SMH-008AA:A06</t>
  </si>
  <si>
    <t>SMH-008AA:A07</t>
  </si>
  <si>
    <t>SMH-008AA:A08</t>
  </si>
  <si>
    <t>SMH-008AA:A09</t>
  </si>
  <si>
    <t>SMH-008AA:A10</t>
  </si>
  <si>
    <t>SMH-008AA:A11</t>
  </si>
  <si>
    <t>SMH-008AA:A12</t>
  </si>
  <si>
    <t>SMH-008AA:B01</t>
  </si>
  <si>
    <t>SMH-008AA:B02</t>
  </si>
  <si>
    <t>SMH-008AA:B03</t>
  </si>
  <si>
    <t>SMH-008AA:B04</t>
  </si>
  <si>
    <t>SMH-008AA:B05</t>
  </si>
  <si>
    <t>SMH-008AA:B06</t>
  </si>
  <si>
    <t>SMH-008AA:B07</t>
  </si>
  <si>
    <t>SMH-008AA:B08</t>
  </si>
  <si>
    <t>SMH-008AA:B09</t>
  </si>
  <si>
    <t>SMH-008AA:B10</t>
  </si>
  <si>
    <t>SMH-008AA:B11</t>
  </si>
  <si>
    <t>SMH-008AA:B12</t>
  </si>
  <si>
    <t>SMH-008AA:C01</t>
  </si>
  <si>
    <t>SMH-008AA:C02</t>
  </si>
  <si>
    <t>SMH-008AA:C03</t>
  </si>
  <si>
    <t>SMH-008AA:C04</t>
  </si>
  <si>
    <t>SMH-008AA:C05</t>
  </si>
  <si>
    <t>SMH-008AA:C06</t>
  </si>
  <si>
    <t>SMH-008AA:C07</t>
  </si>
  <si>
    <t>SMH-008AA:C08</t>
  </si>
  <si>
    <t>SMH-008AA:C09</t>
  </si>
  <si>
    <t>SMH-008AA:C10</t>
  </si>
  <si>
    <t>SMH-008AA:C11</t>
  </si>
  <si>
    <t>SMH-008AA:C12</t>
  </si>
  <si>
    <t>SMH-008AA:D01</t>
  </si>
  <si>
    <t>SMH-008AA:D02</t>
  </si>
  <si>
    <t>SMH-008AA:D03</t>
  </si>
  <si>
    <t>SMH-008AA:D04</t>
  </si>
  <si>
    <t>SMH-008AA:D05</t>
  </si>
  <si>
    <t>SMH-008AA:D06</t>
  </si>
  <si>
    <t>SMH-008AA:D07</t>
  </si>
  <si>
    <t>SMH-008AA:D08</t>
  </si>
  <si>
    <t>SMH-008AA:D09</t>
  </si>
  <si>
    <t>SMH-008AA:D10</t>
  </si>
  <si>
    <t>SMH-008AA:D11</t>
  </si>
  <si>
    <t>SMH-008AA:D12</t>
  </si>
  <si>
    <t>SMH-008AA:E01</t>
  </si>
  <si>
    <t>SMH-008AA:E02</t>
  </si>
  <si>
    <t>SMH-008AA:E03</t>
  </si>
  <si>
    <t>SMH-008AA:E04</t>
  </si>
  <si>
    <t>SMH-008AA:E05</t>
  </si>
  <si>
    <t>SMH-008AA:E06</t>
  </si>
  <si>
    <t>SMH-008AA:E07</t>
  </si>
  <si>
    <t>SMH-008AA:E08</t>
  </si>
  <si>
    <t>SMH-008AA:E09</t>
  </si>
  <si>
    <t>SMH-008AA:E10</t>
  </si>
  <si>
    <t>SMH-008AA:E11</t>
  </si>
  <si>
    <t>SMH-008AA:E12</t>
  </si>
  <si>
    <t>SMH-008AA:F01</t>
  </si>
  <si>
    <t>SMH-008AA:F02</t>
  </si>
  <si>
    <t>SMH-008AA:F03</t>
  </si>
  <si>
    <t>SMH-008AA:F04</t>
  </si>
  <si>
    <t>SMH-008AA:F05</t>
  </si>
  <si>
    <t>SMH-008AA:F06</t>
  </si>
  <si>
    <t>SMH-008AA:F07</t>
  </si>
  <si>
    <t>SMH-008AA:F08</t>
  </si>
  <si>
    <t>SMH-008AA:F09</t>
  </si>
  <si>
    <t>SMH-008AA:F10</t>
  </si>
  <si>
    <t>SMH-008AA:F11</t>
  </si>
  <si>
    <t>SMH-008AA:F12</t>
  </si>
  <si>
    <t>SMH-008AA:G01</t>
  </si>
  <si>
    <t>SMH-008AA:G02</t>
  </si>
  <si>
    <t>SMH-008AA:G03</t>
  </si>
  <si>
    <t>SMH-008AA:G04</t>
  </si>
  <si>
    <t>SMH-008AA:G05</t>
  </si>
  <si>
    <t>SMH-008AA:G06</t>
  </si>
  <si>
    <t>SMH-008AA:G07</t>
  </si>
  <si>
    <t>SMH-008AA:G08</t>
  </si>
  <si>
    <t>SMH-008AA:G09</t>
  </si>
  <si>
    <t>SMH-008AA:G10</t>
  </si>
  <si>
    <t>SMH-008AA:G11</t>
  </si>
  <si>
    <t>SMH-008AA:G12</t>
  </si>
  <si>
    <t>SMH-008AA:H01</t>
  </si>
  <si>
    <t>SMH-008AA:H02</t>
  </si>
  <si>
    <t>SMH-008AA:H03</t>
  </si>
  <si>
    <t>SMH-008AA:H04</t>
  </si>
  <si>
    <t>SMH-008AA:H05</t>
  </si>
  <si>
    <t>SMH-008AA:H06</t>
  </si>
  <si>
    <t>SMH-008AA:H07</t>
  </si>
  <si>
    <t>SMH-008AA:H08</t>
  </si>
  <si>
    <t>SMH-008AA:H09</t>
  </si>
  <si>
    <t>SMH-008AA:H10</t>
  </si>
  <si>
    <t>SMH-008AA:H11</t>
  </si>
  <si>
    <t>SMH-008AA:H12</t>
  </si>
  <si>
    <t>SMH-009AA:A01</t>
  </si>
  <si>
    <t>SMH-009AA:A02</t>
  </si>
  <si>
    <t>SMH-009AA:A03</t>
  </si>
  <si>
    <t>SMH-009AA:A04</t>
  </si>
  <si>
    <t>SMH-009AA:A05</t>
  </si>
  <si>
    <t>SMH-009AA:A06</t>
  </si>
  <si>
    <t>SMH-009AA:A07</t>
  </si>
  <si>
    <t>SMH-009AA:A08</t>
  </si>
  <si>
    <t>SMH-009AA:A09</t>
  </si>
  <si>
    <t>SMH-009AA:A10</t>
  </si>
  <si>
    <t>SMH-009AA:A11</t>
  </si>
  <si>
    <t>SMH-009AA:A12</t>
  </si>
  <si>
    <t>SMH-009AA:B01</t>
  </si>
  <si>
    <t>SMH-009AA:B02</t>
  </si>
  <si>
    <t>SMH-009AA:B03</t>
  </si>
  <si>
    <t>SMH-009AA:B04</t>
  </si>
  <si>
    <t>SMH-009AA:B05</t>
  </si>
  <si>
    <t>SMH-009AA:B06</t>
  </si>
  <si>
    <t>SMH-009AA:B07</t>
  </si>
  <si>
    <t>SMH-009AA:B08</t>
  </si>
  <si>
    <t>SMH-009AA:B09</t>
  </si>
  <si>
    <t>SMH-009AA:B10</t>
  </si>
  <si>
    <t>SMH-009AA:B11</t>
  </si>
  <si>
    <t>SMH-009AA:B12</t>
  </si>
  <si>
    <t>SMH-009AA:C01</t>
  </si>
  <si>
    <t>SMH-009AA:C02</t>
  </si>
  <si>
    <t>SMH-009AA:C03</t>
  </si>
  <si>
    <t>SMH-009AA:C04</t>
  </si>
  <si>
    <t>SMH-009AA:C05</t>
  </si>
  <si>
    <t>SMH-009AA:C06</t>
  </si>
  <si>
    <t>SMH-009AA:C07</t>
  </si>
  <si>
    <t>SMH-009AA:C08</t>
  </si>
  <si>
    <t>SMH-009AA:C09</t>
  </si>
  <si>
    <t>SMH-009AA:C10</t>
  </si>
  <si>
    <t>SMH-009AA:C11</t>
  </si>
  <si>
    <t>SMH-009AA:C12</t>
  </si>
  <si>
    <t>SMH-009AA:D01</t>
  </si>
  <si>
    <t>SMH-009AA:D02</t>
  </si>
  <si>
    <t>SMH-009AA:D03</t>
  </si>
  <si>
    <t>SMH-009AA:D04</t>
  </si>
  <si>
    <t>SMH-009AA:D05</t>
  </si>
  <si>
    <t>SMH-009AA:D06</t>
  </si>
  <si>
    <t>SMH-009AA:D07</t>
  </si>
  <si>
    <t>SMH-009AA:D08</t>
  </si>
  <si>
    <t>SMH-009AA:D09</t>
  </si>
  <si>
    <t>SMH-009AA:D10</t>
  </si>
  <si>
    <t>SMH-009AA:D11</t>
  </si>
  <si>
    <t>SMH-009AA:D12</t>
  </si>
  <si>
    <t>SMH-009AA:E01</t>
  </si>
  <si>
    <t>SMH-009AA:E02</t>
  </si>
  <si>
    <t>SMH-009AA:E03</t>
  </si>
  <si>
    <t>SMH-009AA:E04</t>
  </si>
  <si>
    <t>SMH-009AA:E05</t>
  </si>
  <si>
    <t>SMH-009AA:E06</t>
  </si>
  <si>
    <t>SMH-009AA:E07</t>
  </si>
  <si>
    <t>SMH-009AA:E08</t>
  </si>
  <si>
    <t>SMH-009AA:E09</t>
  </si>
  <si>
    <t>SMH-009AA:E10</t>
  </si>
  <si>
    <t>SMH-009AA:E11</t>
  </si>
  <si>
    <t>SMH-009AA:E12</t>
  </si>
  <si>
    <t>SMH-009AA:F01</t>
  </si>
  <si>
    <t>SMH-009AA:F02</t>
  </si>
  <si>
    <t>SMH-009AA:F03</t>
  </si>
  <si>
    <t>SMH-009AA:F04</t>
  </si>
  <si>
    <t>SMH-009AA:F05</t>
  </si>
  <si>
    <t>SMH-009AA:F06</t>
  </si>
  <si>
    <t>SMH-009AA:F07</t>
  </si>
  <si>
    <t>SMH-009AA:F08</t>
  </si>
  <si>
    <t>SMH-009AA:F09</t>
  </si>
  <si>
    <t>SMH-009AA:F10</t>
  </si>
  <si>
    <t>SMH-009AA:F11</t>
  </si>
  <si>
    <t>SMH-009AA:F12</t>
  </si>
  <si>
    <t>SMH-009AA:G01</t>
  </si>
  <si>
    <t>SMH-009AA:G02</t>
  </si>
  <si>
    <t>SMH-009AA:G03</t>
  </si>
  <si>
    <t>SMH-009AA:G04</t>
  </si>
  <si>
    <t>SMH-009AA:G05</t>
  </si>
  <si>
    <t>SMH-009AA:G06</t>
  </si>
  <si>
    <t>SMH-009AA:G07</t>
  </si>
  <si>
    <t>SMH-009AA:G08</t>
  </si>
  <si>
    <t>SMH-009AA:G09</t>
  </si>
  <si>
    <t>SMH-009AA:G10</t>
  </si>
  <si>
    <t>SMH-009AA:G11</t>
  </si>
  <si>
    <t>SMH-009AA:G12</t>
  </si>
  <si>
    <t>SMH-009AA:H01</t>
  </si>
  <si>
    <t>SMH-009AA:H02</t>
  </si>
  <si>
    <t>SMH-009AA:H03</t>
  </si>
  <si>
    <t>SMH-009AA:H04</t>
  </si>
  <si>
    <t>SMH-009AA:H05</t>
  </si>
  <si>
    <t>SMH-009AA:H06</t>
  </si>
  <si>
    <t>SMH-009AA:H07</t>
  </si>
  <si>
    <t>SMH-009AA:H08</t>
  </si>
  <si>
    <t>SMH-009AA:H09</t>
  </si>
  <si>
    <t>SMH-009AA:H10</t>
  </si>
  <si>
    <t>SMH-009AA:H11</t>
  </si>
  <si>
    <t>SMH-009AA:H12</t>
  </si>
  <si>
    <t>SMH-010AA:A01</t>
  </si>
  <si>
    <t>SMH-010AA:A02</t>
  </si>
  <si>
    <t>SMH-010AA:A03</t>
  </si>
  <si>
    <t>SMH-010AA:A04</t>
  </si>
  <si>
    <t>SMH-010AA:A05</t>
  </si>
  <si>
    <t>SMH-010AA:A06</t>
  </si>
  <si>
    <t>SMH-010AA:A07</t>
  </si>
  <si>
    <t>SMH-010AA:A08</t>
  </si>
  <si>
    <t>SMH-010AA:A09</t>
  </si>
  <si>
    <t>SMH-010AA:A10</t>
  </si>
  <si>
    <t>SMH-010AA:A11</t>
  </si>
  <si>
    <t>SMH-010AA:A12</t>
  </si>
  <si>
    <t>SMH-010AA:B01</t>
  </si>
  <si>
    <t>SMH-010AA:B02</t>
  </si>
  <si>
    <t>SMH-010AA:B03</t>
  </si>
  <si>
    <t>SMH-010AA:B04</t>
  </si>
  <si>
    <t>SMH-010AA:B05</t>
  </si>
  <si>
    <t>SMH-010AA:B06</t>
  </si>
  <si>
    <t>SMH-010AA:B07</t>
  </si>
  <si>
    <t>SMH-010AA:B08</t>
  </si>
  <si>
    <t>SMH-010AA:B09</t>
  </si>
  <si>
    <t>SMH-010AA:B10</t>
  </si>
  <si>
    <t>SMH-010AA:B11</t>
  </si>
  <si>
    <t>SMH-010AA:B12</t>
  </si>
  <si>
    <t>SMH-010AA:C01</t>
  </si>
  <si>
    <t>SMH-010AA:C02</t>
  </si>
  <si>
    <t>SMH-010AA:C03</t>
  </si>
  <si>
    <t>SMH-010AA:C04</t>
  </si>
  <si>
    <t>SMH-010AA:C05</t>
  </si>
  <si>
    <t>SMH-010AA:C06</t>
  </si>
  <si>
    <t>SMH-010AA:C07</t>
  </si>
  <si>
    <t>SMH-010AA:C08</t>
  </si>
  <si>
    <t>SMH-010AA:C09</t>
  </si>
  <si>
    <t>SMH-010AA:C10</t>
  </si>
  <si>
    <t>SMH-010AA:C11</t>
  </si>
  <si>
    <t>SMH-010AA:C12</t>
  </si>
  <si>
    <t>SMH-010AA:D01</t>
  </si>
  <si>
    <t>SMH-010AA:D02</t>
  </si>
  <si>
    <t>SMH-010AA:D03</t>
  </si>
  <si>
    <t>SMH-010AA:D04</t>
  </si>
  <si>
    <t>SMH-010AA:D05</t>
  </si>
  <si>
    <t>SMH-010AA:D06</t>
  </si>
  <si>
    <t>SMH-010AA:D07</t>
  </si>
  <si>
    <t>SMH-010AA:D08</t>
  </si>
  <si>
    <t>SMH-010AA:D09</t>
  </si>
  <si>
    <t>SMH-010AA:D10</t>
  </si>
  <si>
    <t>SMH-010AA:D11</t>
  </si>
  <si>
    <t>SMH-010AA:D12</t>
  </si>
  <si>
    <t>SMH-010AA:E01</t>
  </si>
  <si>
    <t>SMH-010AA:E02</t>
  </si>
  <si>
    <t>SMH-010AA:E03</t>
  </si>
  <si>
    <t>SMH-010AA:E04</t>
  </si>
  <si>
    <t>SMH-010AA:E05</t>
  </si>
  <si>
    <t>SMH-010AA:E06</t>
  </si>
  <si>
    <t>SMH-010AA:E07</t>
  </si>
  <si>
    <t>SMH-010AA:E08</t>
  </si>
  <si>
    <t>SMH-010AA:E09</t>
  </si>
  <si>
    <t>SMH-010AA:E10</t>
  </si>
  <si>
    <t>SMH-010AA:E11</t>
  </si>
  <si>
    <t>SMH-010AA:E12</t>
  </si>
  <si>
    <t>SMH-010AA:F01</t>
  </si>
  <si>
    <t>SMH-010AA:F02</t>
  </si>
  <si>
    <t>SMH-010AA:F03</t>
  </si>
  <si>
    <t>SMH-010AA:F04</t>
  </si>
  <si>
    <t>SMH-010AA:F05</t>
  </si>
  <si>
    <t>SMH-010AA:F06</t>
  </si>
  <si>
    <t>SMH-010AA:F07</t>
  </si>
  <si>
    <t>SMH-010AA:F08</t>
  </si>
  <si>
    <t>SMH-010AA:F09</t>
  </si>
  <si>
    <t>SMH-010AA:F10</t>
  </si>
  <si>
    <t>SMH-010AA:F11</t>
  </si>
  <si>
    <t>SMH-010AA:F12</t>
  </si>
  <si>
    <t>SMH-010AA:G01</t>
  </si>
  <si>
    <t>SMH-010AA:G02</t>
  </si>
  <si>
    <t>SMH-010AA:G03</t>
  </si>
  <si>
    <t>SMH-010AA:G04</t>
  </si>
  <si>
    <t>SMH-010AA:G05</t>
  </si>
  <si>
    <t>SMH-010AA:G06</t>
  </si>
  <si>
    <t>SMH-010AA:G07</t>
  </si>
  <si>
    <t>SMH-010AA:G08</t>
  </si>
  <si>
    <t>SMH-010AA:G09</t>
  </si>
  <si>
    <t>SMH-010AA:G10</t>
  </si>
  <si>
    <t>SMH-010AA:G11</t>
  </si>
  <si>
    <t>SMH-010AA:G12</t>
  </si>
  <si>
    <t>SMH-010AA:H01</t>
  </si>
  <si>
    <t>SMH-010AA:H02</t>
  </si>
  <si>
    <t>SMH-010AA:H03</t>
  </si>
  <si>
    <t>SMH-010AA:H04</t>
  </si>
  <si>
    <t>SMH-010AA:H05</t>
  </si>
  <si>
    <t>SMH-010AA:H06</t>
  </si>
  <si>
    <t>SMH-010AA:H07</t>
  </si>
  <si>
    <t>SMH-010AA:H08</t>
  </si>
  <si>
    <t>SMH-010AA:H09</t>
  </si>
  <si>
    <t>SMH-010AA:H10</t>
  </si>
  <si>
    <t>SMH-010AA:H11</t>
  </si>
  <si>
    <t>SMH-010AA:H12</t>
  </si>
  <si>
    <t>SMH-011AA:A01</t>
  </si>
  <si>
    <t>SMH-011AA:A02</t>
  </si>
  <si>
    <t>SMH-011AA:A03</t>
  </si>
  <si>
    <t>SMH-011AA:A04</t>
  </si>
  <si>
    <t>SMH-011AA:A05</t>
  </si>
  <si>
    <t>SMH-011AA:A06</t>
  </si>
  <si>
    <t>SMH-011AA:A07</t>
  </si>
  <si>
    <t>SMH-011AA:A08</t>
  </si>
  <si>
    <t>SMH-011AA:A09</t>
  </si>
  <si>
    <t>SMH-011AA:A10</t>
  </si>
  <si>
    <t>SMH-011AA:A11</t>
  </si>
  <si>
    <t>SMH-011AA:A12</t>
  </si>
  <si>
    <t>SMH-011AA:B01</t>
  </si>
  <si>
    <t>SMH-011AA:B02</t>
  </si>
  <si>
    <t>SMH-011AA:B03</t>
  </si>
  <si>
    <t>SMH-011AA:B04</t>
  </si>
  <si>
    <t>SMH-011AA:B05</t>
  </si>
  <si>
    <t>SMH-011AA:B06</t>
  </si>
  <si>
    <t>SMH-011AA:B07</t>
  </si>
  <si>
    <t>SMH-011AA:B08</t>
  </si>
  <si>
    <t>SMH-011AA:B09</t>
  </si>
  <si>
    <t>SMH-011AA:B10</t>
  </si>
  <si>
    <t>SMH-011AA:B11</t>
  </si>
  <si>
    <t>SMH-011AA:B12</t>
  </si>
  <si>
    <t>SMH-011AA:C01</t>
  </si>
  <si>
    <t>SMH-011AA:C02</t>
  </si>
  <si>
    <t>SMH-011AA:C03</t>
  </si>
  <si>
    <t>SMH-011AA:C04</t>
  </si>
  <si>
    <t>SMH-011AA:C05</t>
  </si>
  <si>
    <t>SMH-011AA:C06</t>
  </si>
  <si>
    <t>SMH-011AA:C07</t>
  </si>
  <si>
    <t>SMH-011AA:C08</t>
  </si>
  <si>
    <t>SMH-011AA:C09</t>
  </si>
  <si>
    <t>SMH-011AA:C10</t>
  </si>
  <si>
    <t>SMH-011AA:C11</t>
  </si>
  <si>
    <t>SMH-011AA:C12</t>
  </si>
  <si>
    <t>SMH-011AA:D01</t>
  </si>
  <si>
    <t>SMH-011AA:D02</t>
  </si>
  <si>
    <t>SMH-011AA:D03</t>
  </si>
  <si>
    <t>SMH-011AA:D04</t>
  </si>
  <si>
    <t>SMH-011AA:D05</t>
  </si>
  <si>
    <t>SMH-011AA:D06</t>
  </si>
  <si>
    <t>SMH-011AA:D07</t>
  </si>
  <si>
    <t>SMH-011AA:D08</t>
  </si>
  <si>
    <t>SMH-011AA:D09</t>
  </si>
  <si>
    <t>SMH-011AA:D10</t>
  </si>
  <si>
    <t>SMH-011AA:D11</t>
  </si>
  <si>
    <t>SMH-011AA:D12</t>
  </si>
  <si>
    <t>SMH-011AA:E01</t>
  </si>
  <si>
    <t>SMH-011AA:E02</t>
  </si>
  <si>
    <t>SMH-011AA:E03</t>
  </si>
  <si>
    <t>SMH-011AA:E04</t>
  </si>
  <si>
    <t>SMH-011AA:E05</t>
  </si>
  <si>
    <t>SMH-011AA:E06</t>
  </si>
  <si>
    <t>SMH-011AA:E07</t>
  </si>
  <si>
    <t>SMH-011AA:E08</t>
  </si>
  <si>
    <t>SMH-011AA:E09</t>
  </si>
  <si>
    <t>SMH-011AA:E10</t>
  </si>
  <si>
    <t>SMH-011AA:E11</t>
  </si>
  <si>
    <t>SMH-011AA:E12</t>
  </si>
  <si>
    <t>SMH-011AA:F01</t>
  </si>
  <si>
    <t>SMH-011AA:F02</t>
  </si>
  <si>
    <t>SMH-011AA:F03</t>
  </si>
  <si>
    <t>SMH-011AA:F04</t>
  </si>
  <si>
    <t>SMH-011AA:F05</t>
  </si>
  <si>
    <t>SMH-011AA:F06</t>
  </si>
  <si>
    <t>SMH-011AA:F07</t>
  </si>
  <si>
    <t>SMH-011AA:F08</t>
  </si>
  <si>
    <t>SMH-011AA:F09</t>
  </si>
  <si>
    <t>SMH-011AA:F10</t>
  </si>
  <si>
    <t>SMH-011AA:F11</t>
  </si>
  <si>
    <t>SMH-011AA:F12</t>
  </si>
  <si>
    <t>SMH-011AA:G01</t>
  </si>
  <si>
    <t>SMH-011AA:G02</t>
  </si>
  <si>
    <t>SMH-011AA:G03</t>
  </si>
  <si>
    <t>SMH-011AA:G04</t>
  </si>
  <si>
    <t>SMH-011AA:G05</t>
  </si>
  <si>
    <t>SMH-011AA:G06</t>
  </si>
  <si>
    <t>SMH-011AA:G07</t>
  </si>
  <si>
    <t>SMH-011AA:G08</t>
  </si>
  <si>
    <t>SMH-011AA:G09</t>
  </si>
  <si>
    <t>SMH-011AA:G10</t>
  </si>
  <si>
    <t>SMH-011AA:G11</t>
  </si>
  <si>
    <t>SMH-011AA:G12</t>
  </si>
  <si>
    <t>SMH-011AA:H01</t>
  </si>
  <si>
    <t>SMH-011AA:H02</t>
  </si>
  <si>
    <t>SMH-011AA:H03</t>
  </si>
  <si>
    <t>SMH-011AA:H04</t>
  </si>
  <si>
    <t>SMH-011AA:H05</t>
  </si>
  <si>
    <t>SMH-011AA:H06</t>
  </si>
  <si>
    <t>SMH-011AA:H07</t>
  </si>
  <si>
    <t>SMH-011AA:H08</t>
  </si>
  <si>
    <t>SMH-011AA:H09</t>
  </si>
  <si>
    <t>SMH-011AA:H10</t>
  </si>
  <si>
    <t>SMH-011AA:H11</t>
  </si>
  <si>
    <t>SMH-011AA:H12</t>
  </si>
  <si>
    <t>SMH-013AA:A01</t>
  </si>
  <si>
    <t>SMH-013AA:A02</t>
  </si>
  <si>
    <t>SMH-013AA:A03</t>
  </si>
  <si>
    <t>SMH-013AA:A04</t>
  </si>
  <si>
    <t>SMH-013AA:A05</t>
  </si>
  <si>
    <t>SMH-013AA:A06</t>
  </si>
  <si>
    <t>SMH-013AA:A07</t>
  </si>
  <si>
    <t>SMH-013AA:A08</t>
  </si>
  <si>
    <t>SMH-013AA:A09</t>
  </si>
  <si>
    <t>SMH-013AA:A10</t>
  </si>
  <si>
    <t>SMH-013AA:A11</t>
  </si>
  <si>
    <t>SMH-013AA:A12</t>
  </si>
  <si>
    <t>SMH-013AA:B01</t>
  </si>
  <si>
    <t>SMH-013AA:B02</t>
  </si>
  <si>
    <t>SMH-013AA:B03</t>
  </si>
  <si>
    <t>SMH-013AA:B04</t>
  </si>
  <si>
    <t>SMH-013AA:B05</t>
  </si>
  <si>
    <t>SMH-013AA:B06</t>
  </si>
  <si>
    <t>SMH-013AA:B07</t>
  </si>
  <si>
    <t>SMH-013AA:B08</t>
  </si>
  <si>
    <t>SMH-013AA:B09</t>
  </si>
  <si>
    <t>SMH-013AA:B10</t>
  </si>
  <si>
    <t>SMH-013AA:B11</t>
  </si>
  <si>
    <t>SMH-013AA:B12</t>
  </si>
  <si>
    <t>SMH-013AA:C01</t>
  </si>
  <si>
    <t>SMH-013AA:C02</t>
  </si>
  <si>
    <t>SMH-013AA:C03</t>
  </si>
  <si>
    <t>SMH-013AA:C04</t>
  </si>
  <si>
    <t>SMH-013AA:C05</t>
  </si>
  <si>
    <t>SMH-013AA:C06</t>
  </si>
  <si>
    <t>SMH-013AA:C07</t>
  </si>
  <si>
    <t>SMH-013AA:C08</t>
  </si>
  <si>
    <t>SMH-013AA:C09</t>
  </si>
  <si>
    <t>SMH-013AA:C10</t>
  </si>
  <si>
    <t>SMH-013AA:C11</t>
  </si>
  <si>
    <t>SMH-013AA:C12</t>
  </si>
  <si>
    <t>SMH-013AA:D01</t>
  </si>
  <si>
    <t>SMH-013AA:D02</t>
  </si>
  <si>
    <t>SMH-013AA:D03</t>
  </si>
  <si>
    <t>SMH-013AA:D04</t>
  </si>
  <si>
    <t>SMH-013AA:D05</t>
  </si>
  <si>
    <t>SMH-013AA:D06</t>
  </si>
  <si>
    <t>SMH-013AA:D07</t>
  </si>
  <si>
    <t>SMH-013AA:D08</t>
  </si>
  <si>
    <t>SMH-013AA:D09</t>
  </si>
  <si>
    <t>SMH-013AA:D10</t>
  </si>
  <si>
    <t>SMH-013AA:D11</t>
  </si>
  <si>
    <t>SMH-013AA:D12</t>
  </si>
  <si>
    <t>SMH-013AA:E01</t>
  </si>
  <si>
    <t>SMH-013AA:E02</t>
  </si>
  <si>
    <t>SMH-013AA:E03</t>
  </si>
  <si>
    <t>SMH-013AA:E04</t>
  </si>
  <si>
    <t>SMH-013AA:E05</t>
  </si>
  <si>
    <t>SMH-013AA:E06</t>
  </si>
  <si>
    <t>SMH-013AA:E07</t>
  </si>
  <si>
    <t>SMH-013AA:E08</t>
  </si>
  <si>
    <t>SMH-013AA:E09</t>
  </si>
  <si>
    <t>SMH-013AA:E10</t>
  </si>
  <si>
    <t>SMH-013AA:E11</t>
  </si>
  <si>
    <t>SMH-013AA:E12</t>
  </si>
  <si>
    <t>SMH-013AA:F01</t>
  </si>
  <si>
    <t>SMH-013AA:F02</t>
  </si>
  <si>
    <t>SMH-013AA:F03</t>
  </si>
  <si>
    <t>SMH-013AA:F04</t>
  </si>
  <si>
    <t>SMH-013AA:F05</t>
  </si>
  <si>
    <t>SMH-013AA:F06</t>
  </si>
  <si>
    <t>SMH-013AA:F07</t>
  </si>
  <si>
    <t>SMH-013AA:F08</t>
  </si>
  <si>
    <t>SMH-013AA:F09</t>
  </si>
  <si>
    <t>SMH-013AA:F10</t>
  </si>
  <si>
    <t>SMH-013AA:F11</t>
  </si>
  <si>
    <t>SMH-013AA:F12</t>
  </si>
  <si>
    <t>SMH-013AA:G01</t>
  </si>
  <si>
    <t>SMH-013AA:G02</t>
  </si>
  <si>
    <t>SMH-013AA:G03</t>
  </si>
  <si>
    <t>SMH-013AA:G04</t>
  </si>
  <si>
    <t>SMH-013AA:G05</t>
  </si>
  <si>
    <t>SMH-013AA:G06</t>
  </si>
  <si>
    <t>SMH-013AA:G07</t>
  </si>
  <si>
    <t>SMH-013AA:G08</t>
  </si>
  <si>
    <t>SMH-013AA:G09</t>
  </si>
  <si>
    <t>SMH-013AA:G10</t>
  </si>
  <si>
    <t>SMH-013AA:G11</t>
  </si>
  <si>
    <t>SMH-013AA:G12</t>
  </si>
  <si>
    <t>SMH-013AA:H01</t>
  </si>
  <si>
    <t>SMH-013AA:H02</t>
  </si>
  <si>
    <t>SMH-013AA:H03</t>
  </si>
  <si>
    <t>SMH-013AA:H04</t>
  </si>
  <si>
    <t>SMH-013AA:H05</t>
  </si>
  <si>
    <t>SMH-013AA:H06</t>
  </si>
  <si>
    <t>SMH-013AA:H07</t>
  </si>
  <si>
    <t>SMH-013AA:H08</t>
  </si>
  <si>
    <t>SMH-013AA:H09</t>
  </si>
  <si>
    <t>SMH-013AA:H10</t>
  </si>
  <si>
    <t>SMH-013AA:H11</t>
  </si>
  <si>
    <t>SMH-013AA:H12</t>
  </si>
  <si>
    <t>SMH-014AA:A01</t>
  </si>
  <si>
    <t>SMH-014AA:A02</t>
  </si>
  <si>
    <t>SMH-014AA:A03</t>
  </si>
  <si>
    <t>SMH-014AA:A04</t>
  </si>
  <si>
    <t>SMH-014AA:A05</t>
  </si>
  <si>
    <t>SMH-014AA:A06</t>
  </si>
  <si>
    <t>SMH-014AA:A07</t>
  </si>
  <si>
    <t>SMH-014AA:A08</t>
  </si>
  <si>
    <t>SMH-014AA:A09</t>
  </si>
  <si>
    <t>SMH-014AA:A10</t>
  </si>
  <si>
    <t>SMH-014AA:A11</t>
  </si>
  <si>
    <t>SMH-014AA:A12</t>
  </si>
  <si>
    <t>SMH-014AA:B01</t>
  </si>
  <si>
    <t>SMH-014AA:B02</t>
  </si>
  <si>
    <t>SMH-014AA:B03</t>
  </si>
  <si>
    <t>SMH-014AA:B04</t>
  </si>
  <si>
    <t>SMH-014AA:B05</t>
  </si>
  <si>
    <t>SMH-014AA:B06</t>
  </si>
  <si>
    <t>SMH-014AA:B07</t>
  </si>
  <si>
    <t>SMH-014AA:B08</t>
  </si>
  <si>
    <t>SMH-014AA:B09</t>
  </si>
  <si>
    <t>SMH-014AA:B10</t>
  </si>
  <si>
    <t>SMH-014AA:B11</t>
  </si>
  <si>
    <t>SMH-014AA:B12</t>
  </si>
  <si>
    <t>SMH-014AA:C01</t>
  </si>
  <si>
    <t>SMH-014AA:C02</t>
  </si>
  <si>
    <t>SMH-014AA:C03</t>
  </si>
  <si>
    <t>SMH-014AA:C04</t>
  </si>
  <si>
    <t>SMH-014AA:C05</t>
  </si>
  <si>
    <t>SMH-014AA:C06</t>
  </si>
  <si>
    <t>SMH-014AA:C07</t>
  </si>
  <si>
    <t>SMH-014AA:C08</t>
  </si>
  <si>
    <t>SMH-014AA:C09</t>
  </si>
  <si>
    <t>SMH-014AA:C10</t>
  </si>
  <si>
    <t>SMH-014AA:C11</t>
  </si>
  <si>
    <t>SMH-014AA:C12</t>
  </si>
  <si>
    <t>SMH-014AA:D01</t>
  </si>
  <si>
    <t>SMH-014AA:D02</t>
  </si>
  <si>
    <t>SMH-014AA:D03</t>
  </si>
  <si>
    <t>SMH-014AA:D04</t>
  </si>
  <si>
    <t>SMH-014AA:D05</t>
  </si>
  <si>
    <t>SMH-014AA:D06</t>
  </si>
  <si>
    <t>SMH-014AA:D07</t>
  </si>
  <si>
    <t>SMH-014AA:D08</t>
  </si>
  <si>
    <t>SMH-014AA:D09</t>
  </si>
  <si>
    <t>SMH-014AA:D10</t>
  </si>
  <si>
    <t>SMH-014AA:D11</t>
  </si>
  <si>
    <t>SMH-014AA:D12</t>
  </si>
  <si>
    <t>SMH-014AA:E01</t>
  </si>
  <si>
    <t>SMH-014AA:E02</t>
  </si>
  <si>
    <t>SMH-014AA:E03</t>
  </si>
  <si>
    <t>SMH-014AA:E04</t>
  </si>
  <si>
    <t>SMH-014AA:E05</t>
  </si>
  <si>
    <t>SMH-014AA:E06</t>
  </si>
  <si>
    <t>SMH-014AA:E07</t>
  </si>
  <si>
    <t>SMH-014AA:E08</t>
  </si>
  <si>
    <t>SMH-014AA:E09</t>
  </si>
  <si>
    <t>SMH-014AA:E10</t>
  </si>
  <si>
    <t>SMH-014AA:E11</t>
  </si>
  <si>
    <t>SMH-014AA:E12</t>
  </si>
  <si>
    <t>SMH-014AA:F01</t>
  </si>
  <si>
    <t>SMH-014AA:F02</t>
  </si>
  <si>
    <t>SMH-014AA:F03</t>
  </si>
  <si>
    <t>SMH-014AA:F04</t>
  </si>
  <si>
    <t>SMH-014AA:F05</t>
  </si>
  <si>
    <t>SMH-014AA:F06</t>
  </si>
  <si>
    <t>SMH-014AA:F07</t>
  </si>
  <si>
    <t>SMH-014AA:F08</t>
  </si>
  <si>
    <t>SMH-014AA:F09</t>
  </si>
  <si>
    <t>SMH-014AA:F10</t>
  </si>
  <si>
    <t>SMH-014AA:F11</t>
  </si>
  <si>
    <t>SMH-014AA:F12</t>
  </si>
  <si>
    <t>SMH-014AA:G01</t>
  </si>
  <si>
    <t>SMH-014AA:G02</t>
  </si>
  <si>
    <t>SMH-014AA:G03</t>
  </si>
  <si>
    <t>SMH-014AA:G04</t>
  </si>
  <si>
    <t>SMH-014AA:G05</t>
  </si>
  <si>
    <t>SMH-014AA:G06</t>
  </si>
  <si>
    <t>SMH-014AA:G07</t>
  </si>
  <si>
    <t>SMH-014AA:G08</t>
  </si>
  <si>
    <t>SMH-014AA:G09</t>
  </si>
  <si>
    <t>SMH-014AA:G10</t>
  </si>
  <si>
    <t>SMH-014AA:G11</t>
  </si>
  <si>
    <t>SMH-014AA:G12</t>
  </si>
  <si>
    <t>SMH-014AA:H01</t>
  </si>
  <si>
    <t>SMH-014AA:H02</t>
  </si>
  <si>
    <t>SMH-014AA:H03</t>
  </si>
  <si>
    <t>SMH-014AA:H04</t>
  </si>
  <si>
    <t>SMH-014AA:H05</t>
  </si>
  <si>
    <t>SMH-014AA:H06</t>
  </si>
  <si>
    <t>SMH-014AA:H07</t>
  </si>
  <si>
    <t>SMH-014AA:H08</t>
  </si>
  <si>
    <t>SMH-014AA:H09</t>
  </si>
  <si>
    <t>SMH-014AA:H10</t>
  </si>
  <si>
    <t>SMH-014AA:H11</t>
  </si>
  <si>
    <t>SMH-014AA:H12</t>
  </si>
  <si>
    <t>SMH-020AA:A01</t>
  </si>
  <si>
    <t>SMH-020AA:A02</t>
  </si>
  <si>
    <t>SMH-020AA:A03</t>
  </si>
  <si>
    <t>SMH-020AA:A04</t>
  </si>
  <si>
    <t>SMH-020AA:A05</t>
  </si>
  <si>
    <t>SMH-020AA:A06</t>
  </si>
  <si>
    <t>SMH-020AA:A07</t>
  </si>
  <si>
    <t>SMH-020AA:A08</t>
  </si>
  <si>
    <t>SMH-020AA:A09</t>
  </si>
  <si>
    <t>SMH-020AA:A10</t>
  </si>
  <si>
    <t>SMH-020AA:A11</t>
  </si>
  <si>
    <t>SMH-020AA:A12</t>
  </si>
  <si>
    <t>SMH-020AA:B01</t>
  </si>
  <si>
    <t>SMH-020AA:B02</t>
  </si>
  <si>
    <t>SMH-020AA:B03</t>
  </si>
  <si>
    <t>SMH-020AA:B04</t>
  </si>
  <si>
    <t>SMH-020AA:B05</t>
  </si>
  <si>
    <t>SMH-020AA:B06</t>
  </si>
  <si>
    <t>SMH-020AA:B07</t>
  </si>
  <si>
    <t>SMH-020AA:B08</t>
  </si>
  <si>
    <t>SMH-020AA:B09</t>
  </si>
  <si>
    <t>SMH-020AA:B10</t>
  </si>
  <si>
    <t>SMH-020AA:B11</t>
  </si>
  <si>
    <t>SMH-020AA:B12</t>
  </si>
  <si>
    <t>SMH-020AA:C01</t>
  </si>
  <si>
    <t>SMH-020AA:C02</t>
  </si>
  <si>
    <t>SMH-020AA:C03</t>
  </si>
  <si>
    <t>SMH-020AA:C04</t>
  </si>
  <si>
    <t>SMH-020AA:C05</t>
  </si>
  <si>
    <t>SMH-020AA:C06</t>
  </si>
  <si>
    <t>SMH-020AA:C07</t>
  </si>
  <si>
    <t>SMH-020AA:C08</t>
  </si>
  <si>
    <t>SMH-020AA:C09</t>
  </si>
  <si>
    <t>SMH-020AA:C10</t>
  </si>
  <si>
    <t>SMH-020AA:C11</t>
  </si>
  <si>
    <t>SMH-020AA:C12</t>
  </si>
  <si>
    <t>SMH-020AA:D01</t>
  </si>
  <si>
    <t>SMH-020AA:D02</t>
  </si>
  <si>
    <t>SMH-020AA:D03</t>
  </si>
  <si>
    <t>SMH-020AA:D04</t>
  </si>
  <si>
    <t>SMH-020AA:D05</t>
  </si>
  <si>
    <t>SMH-020AA:D06</t>
  </si>
  <si>
    <t>SMH-020AA:D07</t>
  </si>
  <si>
    <t>SMH-020AA:D08</t>
  </si>
  <si>
    <t>SMH-020AA:D09</t>
  </si>
  <si>
    <t>SMH-020AA:D10</t>
  </si>
  <si>
    <t>SMH-020AA:D11</t>
  </si>
  <si>
    <t>SMH-020AA:D12</t>
  </si>
  <si>
    <t>SMH-020AA:E01</t>
  </si>
  <si>
    <t>SMH-020AA:E02</t>
  </si>
  <si>
    <t>SMH-020AA:E03</t>
  </si>
  <si>
    <t>SMH-020AA:E04</t>
  </si>
  <si>
    <t>SMH-020AA:E05</t>
  </si>
  <si>
    <t>SMH-020AA:E06</t>
  </si>
  <si>
    <t>SMH-020AA:E07</t>
  </si>
  <si>
    <t>SMH-020AA:E08</t>
  </si>
  <si>
    <t>SMH-020AA:E09</t>
  </si>
  <si>
    <t>SMH-020AA:E10</t>
  </si>
  <si>
    <t>SMH-020AA:E11</t>
  </si>
  <si>
    <t>SMH-020AA:E12</t>
  </si>
  <si>
    <t>SMH-020AA:F01</t>
  </si>
  <si>
    <t>SMH-020AA:F02</t>
  </si>
  <si>
    <t>SMH-020AA:F03</t>
  </si>
  <si>
    <t>SMH-020AA:F04</t>
  </si>
  <si>
    <t>SMH-020AA:F05</t>
  </si>
  <si>
    <t>SMH-020AA:F06</t>
  </si>
  <si>
    <t>SMH-020AA:F07</t>
  </si>
  <si>
    <t>SMH-020AA:F08</t>
  </si>
  <si>
    <t>SMH-020AA:F09</t>
  </si>
  <si>
    <t>SMH-020AA:F10</t>
  </si>
  <si>
    <t>SMH-020AA:F11</t>
  </si>
  <si>
    <t>SMH-020AA:F12</t>
  </si>
  <si>
    <t>SMH-020AA:G01</t>
  </si>
  <si>
    <t>SMH-020AA:G02</t>
  </si>
  <si>
    <t>SMH-020AA:G03</t>
  </si>
  <si>
    <t>SMH-020AA:G04</t>
  </si>
  <si>
    <t>SMH-020AA:G05</t>
  </si>
  <si>
    <t>SMH-020AA:G06</t>
  </si>
  <si>
    <t>SMH-020AA:G07</t>
  </si>
  <si>
    <t>SMH-020AA:G08</t>
  </si>
  <si>
    <t>SMH-020AA:G09</t>
  </si>
  <si>
    <t>SMH-020AA:G10</t>
  </si>
  <si>
    <t>SMH-020AA:G11</t>
  </si>
  <si>
    <t>SMH-020AA:G12</t>
  </si>
  <si>
    <t>SMH-020AA:H01</t>
  </si>
  <si>
    <t>SMH-020AA:H02</t>
  </si>
  <si>
    <t>SMH-020AA:H03</t>
  </si>
  <si>
    <t>SMH-020AA:H04</t>
  </si>
  <si>
    <t>SMH-020AA:H05</t>
  </si>
  <si>
    <t>SMH-020AA:H06</t>
  </si>
  <si>
    <t>SMH-020AA:H07</t>
  </si>
  <si>
    <t>SMH-020AA:H08</t>
  </si>
  <si>
    <t>SMH-020AA:H09</t>
  </si>
  <si>
    <t>SMH-020AA:H10</t>
  </si>
  <si>
    <t>SMH-020AA:H11</t>
  </si>
  <si>
    <t>SMH-020AA:H12</t>
  </si>
  <si>
    <t>SMH-021AA:A01</t>
  </si>
  <si>
    <t>SMH-021AA:A02</t>
  </si>
  <si>
    <t>SMH-021AA:A03</t>
  </si>
  <si>
    <t>SMH-021AA:A04</t>
  </si>
  <si>
    <t>SMH-021AA:A05</t>
  </si>
  <si>
    <t>SMH-021AA:A06</t>
  </si>
  <si>
    <t>SMH-021AA:A07</t>
  </si>
  <si>
    <t>SMH-021AA:A08</t>
  </si>
  <si>
    <t>SMH-021AA:A09</t>
  </si>
  <si>
    <t>SMH-021AA:A10</t>
  </si>
  <si>
    <t>SMH-021AA:A11</t>
  </si>
  <si>
    <t>SMH-021AA:A12</t>
  </si>
  <si>
    <t>SMH-021AA:B01</t>
  </si>
  <si>
    <t>SMH-021AA:B02</t>
  </si>
  <si>
    <t>SMH-021AA:B03</t>
  </si>
  <si>
    <t>SMH-021AA:B04</t>
  </si>
  <si>
    <t>SMH-021AA:B05</t>
  </si>
  <si>
    <t>SMH-021AA:B06</t>
  </si>
  <si>
    <t>SMH-021AA:B07</t>
  </si>
  <si>
    <t>SMH-021AA:B08</t>
  </si>
  <si>
    <t>SMH-021AA:B09</t>
  </si>
  <si>
    <t>SMH-021AA:B10</t>
  </si>
  <si>
    <t>SMH-021AA:B11</t>
  </si>
  <si>
    <t>SMH-021AA:B12</t>
  </si>
  <si>
    <t>SMH-021AA:C01</t>
  </si>
  <si>
    <t>SMH-021AA:C02</t>
  </si>
  <si>
    <t>SMH-021AA:C03</t>
  </si>
  <si>
    <t>SMH-021AA:C04</t>
  </si>
  <si>
    <t>SMH-021AA:C05</t>
  </si>
  <si>
    <t>SMH-021AA:C06</t>
  </si>
  <si>
    <t>SMH-021AA:C07</t>
  </si>
  <si>
    <t>SMH-021AA:C08</t>
  </si>
  <si>
    <t>SMH-021AA:C09</t>
  </si>
  <si>
    <t>SMH-021AA:C10</t>
  </si>
  <si>
    <t>SMH-021AA:C11</t>
  </si>
  <si>
    <t>SMH-021AA:C12</t>
  </si>
  <si>
    <t>SMH-021AA:D01</t>
  </si>
  <si>
    <t>SMH-021AA:D02</t>
  </si>
  <si>
    <t>SMH-021AA:D03</t>
  </si>
  <si>
    <t>SMH-021AA:D04</t>
  </si>
  <si>
    <t>SMH-021AA:D05</t>
  </si>
  <si>
    <t>SMH-021AA:D06</t>
  </si>
  <si>
    <t>SMH-021AA:D07</t>
  </si>
  <si>
    <t>SMH-021AA:D08</t>
  </si>
  <si>
    <t>SMH-021AA:D09</t>
  </si>
  <si>
    <t>SMH-021AA:D10</t>
  </si>
  <si>
    <t>SMH-021AA:D11</t>
  </si>
  <si>
    <t>SMH-021AA:D12</t>
  </si>
  <si>
    <t>SMH-021AA:E01</t>
  </si>
  <si>
    <t>SMH-021AA:E02</t>
  </si>
  <si>
    <t>SMH-021AA:E03</t>
  </si>
  <si>
    <t>SMH-021AA:E04</t>
  </si>
  <si>
    <t>SMH-021AA:E05</t>
  </si>
  <si>
    <t>SMH-021AA:E06</t>
  </si>
  <si>
    <t>SMH-021AA:E07</t>
  </si>
  <si>
    <t>SMH-021AA:E08</t>
  </si>
  <si>
    <t>SMH-021AA:E09</t>
  </si>
  <si>
    <t>SMH-021AA:E10</t>
  </si>
  <si>
    <t>SMH-021AA:E11</t>
  </si>
  <si>
    <t>SMH-021AA:E12</t>
  </si>
  <si>
    <t>SMH-021AA:F01</t>
  </si>
  <si>
    <t>SMH-021AA:F02</t>
  </si>
  <si>
    <t>SMH-021AA:F03</t>
  </si>
  <si>
    <t>SMH-021AA:F04</t>
  </si>
  <si>
    <t>SMH-021AA:F05</t>
  </si>
  <si>
    <t>SMH-021AA:F06</t>
  </si>
  <si>
    <t>SMH-021AA:F07</t>
  </si>
  <si>
    <t>SMH-021AA:F08</t>
  </si>
  <si>
    <t>SMH-021AA:F09</t>
  </si>
  <si>
    <t>SMH-021AA:F10</t>
  </si>
  <si>
    <t>SMH-021AA:F11</t>
  </si>
  <si>
    <t>SMH-021AA:F12</t>
  </si>
  <si>
    <t>SMH-021AA:G01</t>
  </si>
  <si>
    <t>SMH-021AA:G02</t>
  </si>
  <si>
    <t>SMH-021AA:G03</t>
  </si>
  <si>
    <t>SMH-021AA:G04</t>
  </si>
  <si>
    <t>SMH-021AA:G05</t>
  </si>
  <si>
    <t>SMH-021AA:G06</t>
  </si>
  <si>
    <t>SMH-021AA:G07</t>
  </si>
  <si>
    <t>SMH-021AA:G08</t>
  </si>
  <si>
    <t>SMH-021AA:G09</t>
  </si>
  <si>
    <t>SMH-021AA:G10</t>
  </si>
  <si>
    <t>SMH-021AA:G11</t>
  </si>
  <si>
    <t>SMH-021AA:G12</t>
  </si>
  <si>
    <t>SMH-021AA:H01</t>
  </si>
  <si>
    <t>SMH-021AA:H02</t>
  </si>
  <si>
    <t>SMH-021AA:H03</t>
  </si>
  <si>
    <t>SMH-021AA:H04</t>
  </si>
  <si>
    <t>SMH-021AA:H05</t>
  </si>
  <si>
    <t>SMH-021AA:H06</t>
  </si>
  <si>
    <t>SMH-021AA:H07</t>
  </si>
  <si>
    <t>SMH-021AA:H08</t>
  </si>
  <si>
    <t>SMH-021AA:H09</t>
  </si>
  <si>
    <t>SMH-021AA:H10</t>
  </si>
  <si>
    <t>SMH-021AA:H11</t>
  </si>
  <si>
    <t>SMH-021AA:H12</t>
  </si>
  <si>
    <t>SMH-022AA:A01</t>
  </si>
  <si>
    <t>SMH-022AA:A02</t>
  </si>
  <si>
    <t>SMH-022AA:A03</t>
  </si>
  <si>
    <t>SMH-022AA:A04</t>
  </si>
  <si>
    <t>SMH-022AA:A05</t>
  </si>
  <si>
    <t>SMH-022AA:A06</t>
  </si>
  <si>
    <t>SMH-022AA:A07</t>
  </si>
  <si>
    <t>SMH-022AA:A08</t>
  </si>
  <si>
    <t>SMH-022AA:A09</t>
  </si>
  <si>
    <t>SMH-022AA:A10</t>
  </si>
  <si>
    <t>SMH-022AA:A11</t>
  </si>
  <si>
    <t>SMH-022AA:A12</t>
  </si>
  <si>
    <t>SMH-022AA:B01</t>
  </si>
  <si>
    <t>SMH-022AA:B02</t>
  </si>
  <si>
    <t>SMH-022AA:B03</t>
  </si>
  <si>
    <t>SMH-022AA:B04</t>
  </si>
  <si>
    <t>SMH-022AA:B05</t>
  </si>
  <si>
    <t>SMH-022AA:B06</t>
  </si>
  <si>
    <t>SMH-022AA:B07</t>
  </si>
  <si>
    <t>SMH-022AA:B08</t>
  </si>
  <si>
    <t>SMH-022AA:B09</t>
  </si>
  <si>
    <t>SMH-022AA:B10</t>
  </si>
  <si>
    <t>SMH-022AA:B11</t>
  </si>
  <si>
    <t>SMH-022AA:B12</t>
  </si>
  <si>
    <t>SMH-022AA:C01</t>
  </si>
  <si>
    <t>SMH-022AA:C02</t>
  </si>
  <si>
    <t>SMH-022AA:C03</t>
  </si>
  <si>
    <t>SMH-022AA:C04</t>
  </si>
  <si>
    <t>SMH-022AA:C05</t>
  </si>
  <si>
    <t>SMH-022AA:C06</t>
  </si>
  <si>
    <t>SMH-022AA:C07</t>
  </si>
  <si>
    <t>SMH-022AA:C08</t>
  </si>
  <si>
    <t>SMH-022AA:C09</t>
  </si>
  <si>
    <t>SMH-022AA:C10</t>
  </si>
  <si>
    <t>SMH-022AA:C11</t>
  </si>
  <si>
    <t>SMH-022AA:C12</t>
  </si>
  <si>
    <t>SMH-022AA:D01</t>
  </si>
  <si>
    <t>SMH-022AA:D02</t>
  </si>
  <si>
    <t>SMH-022AA:D03</t>
  </si>
  <si>
    <t>SMH-022AA:D04</t>
  </si>
  <si>
    <t>SMH-022AA:D05</t>
  </si>
  <si>
    <t>SMH-022AA:D06</t>
  </si>
  <si>
    <t>SMH-022AA:D07</t>
  </si>
  <si>
    <t>SMH-022AA:D08</t>
  </si>
  <si>
    <t>SMH-022AA:D09</t>
  </si>
  <si>
    <t>SMH-022AA:D10</t>
  </si>
  <si>
    <t>SMH-022AA:D11</t>
  </si>
  <si>
    <t>SMH-022AA:D12</t>
  </si>
  <si>
    <t>SMH-022AA:E01</t>
  </si>
  <si>
    <t>SMH-022AA:E02</t>
  </si>
  <si>
    <t>SMH-022AA:E03</t>
  </si>
  <si>
    <t>SMH-022AA:E04</t>
  </si>
  <si>
    <t>SMH-022AA:E05</t>
  </si>
  <si>
    <t>SMH-022AA:E06</t>
  </si>
  <si>
    <t>SMH-022AA:E07</t>
  </si>
  <si>
    <t>SMH-022AA:E08</t>
  </si>
  <si>
    <t>SMH-022AA:E09</t>
  </si>
  <si>
    <t>SMH-022AA:E10</t>
  </si>
  <si>
    <t>SMH-022AA:E11</t>
  </si>
  <si>
    <t>SMH-022AA:E12</t>
  </si>
  <si>
    <t>SMH-022AA:F01</t>
  </si>
  <si>
    <t>SMH-022AA:F02</t>
  </si>
  <si>
    <t>SMH-022AA:F03</t>
  </si>
  <si>
    <t>SMH-022AA:F04</t>
  </si>
  <si>
    <t>SMH-022AA:F05</t>
  </si>
  <si>
    <t>SMH-022AA:F06</t>
  </si>
  <si>
    <t>SMH-022AA:F07</t>
  </si>
  <si>
    <t>SMH-022AA:F08</t>
  </si>
  <si>
    <t>SMH-022AA:F09</t>
  </si>
  <si>
    <t>SMH-022AA:F10</t>
  </si>
  <si>
    <t>SMH-022AA:F11</t>
  </si>
  <si>
    <t>SMH-022AA:F12</t>
  </si>
  <si>
    <t>SMH-022AA:G01</t>
  </si>
  <si>
    <t>SMH-022AA:G02</t>
  </si>
  <si>
    <t>SMH-022AA:G03</t>
  </si>
  <si>
    <t>SMH-022AA:G04</t>
  </si>
  <si>
    <t>SMH-022AA:G05</t>
  </si>
  <si>
    <t>SMH-022AA:G06</t>
  </si>
  <si>
    <t>SMH-022AA:G07</t>
  </si>
  <si>
    <t>SMH-022AA:G08</t>
  </si>
  <si>
    <t>SMH-022AA:G09</t>
  </si>
  <si>
    <t>SMH-022AA:G10</t>
  </si>
  <si>
    <t>SMH-022AA:G11</t>
  </si>
  <si>
    <t>SMH-022AA:G12</t>
  </si>
  <si>
    <t>SMH-022AA:H01</t>
  </si>
  <si>
    <t>SMH-022AA:H02</t>
  </si>
  <si>
    <t>SMH-022AA:H03</t>
  </si>
  <si>
    <t>SMH-022AA:H04</t>
  </si>
  <si>
    <t>SMH-022AA:H05</t>
  </si>
  <si>
    <t>SMH-022AA:H06</t>
  </si>
  <si>
    <t>SMH-022AA:H07</t>
  </si>
  <si>
    <t>SMH-022AA:H08</t>
  </si>
  <si>
    <t>SMH-022AA:H09</t>
  </si>
  <si>
    <t>SMH-022AA:H10</t>
  </si>
  <si>
    <t>SMH-022AA:H11</t>
  </si>
  <si>
    <t>SMH-022AA:H12</t>
  </si>
  <si>
    <t>SMH-023AA:A01</t>
  </si>
  <si>
    <t>SMH-023AA:A02</t>
  </si>
  <si>
    <t>SMH-023AA:A03</t>
  </si>
  <si>
    <t>SMH-023AA:A04</t>
  </si>
  <si>
    <t>SMH-023AA:A05</t>
  </si>
  <si>
    <t>SMH-023AA:A06</t>
  </si>
  <si>
    <t>SMH-023AA:A07</t>
  </si>
  <si>
    <t>SMH-023AA:A08</t>
  </si>
  <si>
    <t>SMH-023AA:A09</t>
  </si>
  <si>
    <t>SMH-023AA:A10</t>
  </si>
  <si>
    <t>SMH-023AA:A11</t>
  </si>
  <si>
    <t>SMH-023AA:A12</t>
  </si>
  <si>
    <t>SMH-023AA:B01</t>
  </si>
  <si>
    <t>SMH-023AA:B02</t>
  </si>
  <si>
    <t>SMH-023AA:B03</t>
  </si>
  <si>
    <t>SMH-023AA:B04</t>
  </si>
  <si>
    <t>SMH-023AA:B05</t>
  </si>
  <si>
    <t>SMH-023AA:B06</t>
  </si>
  <si>
    <t>SMH-023AA:B07</t>
  </si>
  <si>
    <t>SMH-023AA:B08</t>
  </si>
  <si>
    <t>SMH-023AA:B09</t>
  </si>
  <si>
    <t>SMH-023AA:B10</t>
  </si>
  <si>
    <t>SMH-023AA:B11</t>
  </si>
  <si>
    <t>SMH-023AA:B12</t>
  </si>
  <si>
    <t>SMH-023AA:C01</t>
  </si>
  <si>
    <t>SMH-023AA:C02</t>
  </si>
  <si>
    <t>SMH-023AA:C03</t>
  </si>
  <si>
    <t>SMH-023AA:C04</t>
  </si>
  <si>
    <t>SMH-023AA:C05</t>
  </si>
  <si>
    <t>SMH-023AA:C06</t>
  </si>
  <si>
    <t>SMH-023AA:C07</t>
  </si>
  <si>
    <t>SMH-023AA:C08</t>
  </si>
  <si>
    <t>SMH-023AA:C09</t>
  </si>
  <si>
    <t>SMH-023AA:C10</t>
  </si>
  <si>
    <t>SMH-023AA:C11</t>
  </si>
  <si>
    <t>SMH-023AA:C12</t>
  </si>
  <si>
    <t>SMH-023AA:D01</t>
  </si>
  <si>
    <t>SMH-023AA:D02</t>
  </si>
  <si>
    <t>SMH-023AA:D03</t>
  </si>
  <si>
    <t>SMH-023AA:D04</t>
  </si>
  <si>
    <t>SMH-023AA:D05</t>
  </si>
  <si>
    <t>SMH-023AA:D06</t>
  </si>
  <si>
    <t>SMH-023AA:D07</t>
  </si>
  <si>
    <t>SMH-023AA:D08</t>
  </si>
  <si>
    <t>SMH-023AA:D09</t>
  </si>
  <si>
    <t>SMH-023AA:D10</t>
  </si>
  <si>
    <t>SMH-023AA:D11</t>
  </si>
  <si>
    <t>SMH-023AA:D12</t>
  </si>
  <si>
    <t>SMH-023AA:E01</t>
  </si>
  <si>
    <t>SMH-023AA:E02</t>
  </si>
  <si>
    <t>SMH-023AA:E03</t>
  </si>
  <si>
    <t>SMH-023AA:E04</t>
  </si>
  <si>
    <t>SMH-023AA:E05</t>
  </si>
  <si>
    <t>SMH-023AA:E06</t>
  </si>
  <si>
    <t>SMH-023AA:E07</t>
  </si>
  <si>
    <t>SMH-023AA:E08</t>
  </si>
  <si>
    <t>SMH-023AA:E09</t>
  </si>
  <si>
    <t>SMH-023AA:E10</t>
  </si>
  <si>
    <t>SMH-023AA:E11</t>
  </si>
  <si>
    <t>SMH-023AA:E12</t>
  </si>
  <si>
    <t>SMH-023AA:F01</t>
  </si>
  <si>
    <t>SMH-023AA:F02</t>
  </si>
  <si>
    <t>SMH-023AA:F03</t>
  </si>
  <si>
    <t>SMH-023AA:F04</t>
  </si>
  <si>
    <t>SMH-023AA:F05</t>
  </si>
  <si>
    <t>SMH-023AA:F06</t>
  </si>
  <si>
    <t>SMH-023AA:F07</t>
  </si>
  <si>
    <t>SMH-023AA:F08</t>
  </si>
  <si>
    <t>SMH-023AA:F09</t>
  </si>
  <si>
    <t>SMH-023AA:F10</t>
  </si>
  <si>
    <t>SMH-023AA:F11</t>
  </si>
  <si>
    <t>SMH-023AA:F12</t>
  </si>
  <si>
    <t>SMH-023AA:G01</t>
  </si>
  <si>
    <t>SMH-023AA:G02</t>
  </si>
  <si>
    <t>SMH-023AA:G03</t>
  </si>
  <si>
    <t>SMH-023AA:G04</t>
  </si>
  <si>
    <t>SMH-023AA:G05</t>
  </si>
  <si>
    <t>SMH-023AA:G06</t>
  </si>
  <si>
    <t>SMH-023AA:G07</t>
  </si>
  <si>
    <t>SMH-023AA:G08</t>
  </si>
  <si>
    <t>SMH-023AA:G09</t>
  </si>
  <si>
    <t>SMH-023AA:G10</t>
  </si>
  <si>
    <t>SMH-023AA:G11</t>
  </si>
  <si>
    <t>SMH-023AA:G12</t>
  </si>
  <si>
    <t>SMH-023AA:H01</t>
  </si>
  <si>
    <t>SMH-023AA:H02</t>
  </si>
  <si>
    <t>SMH-023AA:H03</t>
  </si>
  <si>
    <t>SMH-023AA:H04</t>
  </si>
  <si>
    <t>SMH-023AA:H05</t>
  </si>
  <si>
    <t>SMH-023AA:H06</t>
  </si>
  <si>
    <t>SMH-023AA:H07</t>
  </si>
  <si>
    <t>SMH-023AA:H08</t>
  </si>
  <si>
    <t>SMH-023AA:H09</t>
  </si>
  <si>
    <t>SMH-023AA:H10</t>
  </si>
  <si>
    <t>SMH-023AA:H11</t>
  </si>
  <si>
    <t>SMH-023AA:H12</t>
  </si>
  <si>
    <t>SMH-024AA:A01</t>
  </si>
  <si>
    <t>SMH-024AA:A02</t>
  </si>
  <si>
    <t>SMH-024AA:A03</t>
  </si>
  <si>
    <t>SMH-024AA:A04</t>
  </si>
  <si>
    <t>SMH-024AA:A05</t>
  </si>
  <si>
    <t>SMH-024AA:A06</t>
  </si>
  <si>
    <t>SMH-024AA:A07</t>
  </si>
  <si>
    <t>SMH-024AA:A08</t>
  </si>
  <si>
    <t>SMH-024AA:A09</t>
  </si>
  <si>
    <t>SMH-024AA:A10</t>
  </si>
  <si>
    <t>SMH-024AA:A11</t>
  </si>
  <si>
    <t>SMH-024AA:A12</t>
  </si>
  <si>
    <t>SMH-024AA:B01</t>
  </si>
  <si>
    <t>SMH-024AA:B02</t>
  </si>
  <si>
    <t>SMH-024AA:B03</t>
  </si>
  <si>
    <t>SMH-024AA:B04</t>
  </si>
  <si>
    <t>SMH-024AA:B05</t>
  </si>
  <si>
    <t>SMH-024AA:B06</t>
  </si>
  <si>
    <t>SMH-024AA:B07</t>
  </si>
  <si>
    <t>SMH-024AA:B08</t>
  </si>
  <si>
    <t>SMH-024AA:B09</t>
  </si>
  <si>
    <t>SMH-024AA:B10</t>
  </si>
  <si>
    <t>SMH-024AA:B11</t>
  </si>
  <si>
    <t>SMH-024AA:B12</t>
  </si>
  <si>
    <t>SMH-024AA:C01</t>
  </si>
  <si>
    <t>SMH-024AA:C02</t>
  </si>
  <si>
    <t>SMH-024AA:C03</t>
  </si>
  <si>
    <t>SMH-024AA:C04</t>
  </si>
  <si>
    <t>SMH-024AA:C05</t>
  </si>
  <si>
    <t>SMH-024AA:C06</t>
  </si>
  <si>
    <t>SMH-024AA:C07</t>
  </si>
  <si>
    <t>SMH-024AA:C08</t>
  </si>
  <si>
    <t>SMH-024AA:C09</t>
  </si>
  <si>
    <t>SMH-024AA:C10</t>
  </si>
  <si>
    <t>SMH-024AA:C11</t>
  </si>
  <si>
    <t>SMH-024AA:C12</t>
  </si>
  <si>
    <t>SMH-024AA:D01</t>
  </si>
  <si>
    <t>SMH-024AA:D02</t>
  </si>
  <si>
    <t>SMH-024AA:D03</t>
  </si>
  <si>
    <t>SMH-024AA:D04</t>
  </si>
  <si>
    <t>SMH-024AA:D05</t>
  </si>
  <si>
    <t>SMH-024AA:D06</t>
  </si>
  <si>
    <t>SMH-024AA:D07</t>
  </si>
  <si>
    <t>SMH-024AA:D08</t>
  </si>
  <si>
    <t>SMH-024AA:D09</t>
  </si>
  <si>
    <t>SMH-024AA:D10</t>
  </si>
  <si>
    <t>SMH-024AA:D11</t>
  </si>
  <si>
    <t>SMH-024AA:D12</t>
  </si>
  <si>
    <t>SMH-024AA:E01</t>
  </si>
  <si>
    <t>SMH-024AA:E02</t>
  </si>
  <si>
    <t>SMH-024AA:E03</t>
  </si>
  <si>
    <t>SMH-024AA:E04</t>
  </si>
  <si>
    <t>SMH-024AA:E05</t>
  </si>
  <si>
    <t>SMH-024AA:E06</t>
  </si>
  <si>
    <t>SMH-024AA:E07</t>
  </si>
  <si>
    <t>SMH-024AA:E08</t>
  </si>
  <si>
    <t>SMH-024AA:E09</t>
  </si>
  <si>
    <t>SMH-024AA:E10</t>
  </si>
  <si>
    <t>SMH-024AA:E11</t>
  </si>
  <si>
    <t>SMH-024AA:E12</t>
  </si>
  <si>
    <t>SMH-024AA:F01</t>
  </si>
  <si>
    <t>SMH-024AA:F02</t>
  </si>
  <si>
    <t>SMH-024AA:F03</t>
  </si>
  <si>
    <t>SMH-024AA:F04</t>
  </si>
  <si>
    <t>SMH-024AA:F05</t>
  </si>
  <si>
    <t>SMH-024AA:F06</t>
  </si>
  <si>
    <t>SMH-024AA:F07</t>
  </si>
  <si>
    <t>SMH-024AA:F08</t>
  </si>
  <si>
    <t>SMH-024AA:F09</t>
  </si>
  <si>
    <t>SMH-024AA:F10</t>
  </si>
  <si>
    <t>SMH-024AA:F11</t>
  </si>
  <si>
    <t>SMH-024AA:F12</t>
  </si>
  <si>
    <t>SMH-024AA:G01</t>
  </si>
  <si>
    <t>SMH-024AA:G02</t>
  </si>
  <si>
    <t>SMH-024AA:G03</t>
  </si>
  <si>
    <t>SMH-024AA:G04</t>
  </si>
  <si>
    <t>SMH-024AA:G05</t>
  </si>
  <si>
    <t>SMH-024AA:G06</t>
  </si>
  <si>
    <t>SMH-024AA:G07</t>
  </si>
  <si>
    <t>SMH-024AA:G08</t>
  </si>
  <si>
    <t>SMH-024AA:G09</t>
  </si>
  <si>
    <t>SMH-024AA:G10</t>
  </si>
  <si>
    <t>SMH-024AA:G11</t>
  </si>
  <si>
    <t>SMH-024AA:G12</t>
  </si>
  <si>
    <t>SMH-024AA:H01</t>
  </si>
  <si>
    <t>SMH-024AA:H02</t>
  </si>
  <si>
    <t>SMH-024AA:H03</t>
  </si>
  <si>
    <t>SMH-024AA:H04</t>
  </si>
  <si>
    <t>SMH-024AA:H05</t>
  </si>
  <si>
    <t>SMH-024AA:H06</t>
  </si>
  <si>
    <t>SMH-024AA:H07</t>
  </si>
  <si>
    <t>SMH-024AA:H08</t>
  </si>
  <si>
    <t>SMH-024AA:H09</t>
  </si>
  <si>
    <t>SMH-024AA:H10</t>
  </si>
  <si>
    <t>SMH-024AA:H11</t>
  </si>
  <si>
    <t>SMH-024AA:H12</t>
  </si>
  <si>
    <t>SMH-025AA:A01</t>
  </si>
  <si>
    <t>SMH-025AA:A02</t>
  </si>
  <si>
    <t>SMH-025AA:A03</t>
  </si>
  <si>
    <t>SMH-025AA:A04</t>
  </si>
  <si>
    <t>SMH-025AA:A05</t>
  </si>
  <si>
    <t>SMH-025AA:A06</t>
  </si>
  <si>
    <t>SMH-025AA:A07</t>
  </si>
  <si>
    <t>SMH-025AA:A08</t>
  </si>
  <si>
    <t>SMH-025AA:A09</t>
  </si>
  <si>
    <t>SMH-025AA:A10</t>
  </si>
  <si>
    <t>SMH-025AA:A11</t>
  </si>
  <si>
    <t>SMH-025AA:A12</t>
  </si>
  <si>
    <t>SMH-025AA:B01</t>
  </si>
  <si>
    <t>SMH-025AA:B02</t>
  </si>
  <si>
    <t>SMH-025AA:B03</t>
  </si>
  <si>
    <t>SMH-025AA:B04</t>
  </si>
  <si>
    <t>SMH-025AA:B05</t>
  </si>
  <si>
    <t>SMH-025AA:B06</t>
  </si>
  <si>
    <t>SMH-025AA:B07</t>
  </si>
  <si>
    <t>SMH-025AA:B08</t>
  </si>
  <si>
    <t>SMH-025AA:B09</t>
  </si>
  <si>
    <t>SMH-025AA:B10</t>
  </si>
  <si>
    <t>SMH-025AA:B11</t>
  </si>
  <si>
    <t>SMH-025AA:B12</t>
  </si>
  <si>
    <t>SMH-025AA:C01</t>
  </si>
  <si>
    <t>SMH-025AA:C02</t>
  </si>
  <si>
    <t>SMH-025AA:C03</t>
  </si>
  <si>
    <t>SMH-025AA:C04</t>
  </si>
  <si>
    <t>SMH-025AA:C05</t>
  </si>
  <si>
    <t>SMH-025AA:C06</t>
  </si>
  <si>
    <t>SMH-025AA:C07</t>
  </si>
  <si>
    <t>SMH-025AA:C08</t>
  </si>
  <si>
    <t>SMH-025AA:C09</t>
  </si>
  <si>
    <t>SMH-025AA:C10</t>
  </si>
  <si>
    <t>SMH-025AA:C11</t>
  </si>
  <si>
    <t>SMH-025AA:C12</t>
  </si>
  <si>
    <t>SMH-025AA:D01</t>
  </si>
  <si>
    <t>SMH-025AA:D02</t>
  </si>
  <si>
    <t>SMH-025AA:D03</t>
  </si>
  <si>
    <t>SMH-025AA:D04</t>
  </si>
  <si>
    <t>SMH-025AA:D05</t>
  </si>
  <si>
    <t>SMH-025AA:D06</t>
  </si>
  <si>
    <t>SMH-025AA:D07</t>
  </si>
  <si>
    <t>SMH-025AA:D08</t>
  </si>
  <si>
    <t>SMH-025AA:D09</t>
  </si>
  <si>
    <t>SMH-025AA:D10</t>
  </si>
  <si>
    <t>SMH-025AA:D11</t>
  </si>
  <si>
    <t>SMH-025AA:D12</t>
  </si>
  <si>
    <t>SMH-025AA:E01</t>
  </si>
  <si>
    <t>SMH-025AA:E02</t>
  </si>
  <si>
    <t>SMH-025AA:E03</t>
  </si>
  <si>
    <t>SMH-025AA:E04</t>
  </si>
  <si>
    <t>SMH-025AA:E05</t>
  </si>
  <si>
    <t>SMH-025AA:E06</t>
  </si>
  <si>
    <t>SMH-025AA:E07</t>
  </si>
  <si>
    <t>SMH-025AA:E08</t>
  </si>
  <si>
    <t>SMH-025AA:E09</t>
  </si>
  <si>
    <t>SMH-025AA:E10</t>
  </si>
  <si>
    <t>SMH-025AA:E11</t>
  </si>
  <si>
    <t>SMH-025AA:E12</t>
  </si>
  <si>
    <t>SMH-025AA:F01</t>
  </si>
  <si>
    <t>SMH-025AA:F02</t>
  </si>
  <si>
    <t>SMH-025AA:F03</t>
  </si>
  <si>
    <t>SMH-025AA:F04</t>
  </si>
  <si>
    <t>SMH-025AA:F05</t>
  </si>
  <si>
    <t>SMH-025AA:F06</t>
  </si>
  <si>
    <t>SMH-025AA:F07</t>
  </si>
  <si>
    <t>SMH-025AA:F08</t>
  </si>
  <si>
    <t>SMH-025AA:F09</t>
  </si>
  <si>
    <t>SMH-025AA:F10</t>
  </si>
  <si>
    <t>SMH-025AA:F11</t>
  </si>
  <si>
    <t>SMH-025AA:F12</t>
  </si>
  <si>
    <t>SMH-025AA:G01</t>
  </si>
  <si>
    <t>SMH-025AA:G02</t>
  </si>
  <si>
    <t>SMH-025AA:G03</t>
  </si>
  <si>
    <t>SMH-025AA:G04</t>
  </si>
  <si>
    <t>SMH-025AA:G05</t>
  </si>
  <si>
    <t>SMH-025AA:G06</t>
  </si>
  <si>
    <t>SMH-025AA:G07</t>
  </si>
  <si>
    <t>SMH-025AA:G08</t>
  </si>
  <si>
    <t>SMH-025AA:G09</t>
  </si>
  <si>
    <t>SMH-025AA:G10</t>
  </si>
  <si>
    <t>SMH-025AA:G11</t>
  </si>
  <si>
    <t>SMH-025AA:G12</t>
  </si>
  <si>
    <t>SMH-025AA:H01</t>
  </si>
  <si>
    <t>SMH-025AA:H02</t>
  </si>
  <si>
    <t>SMH-025AA:H03</t>
  </si>
  <si>
    <t>SMH-025AA:H04</t>
  </si>
  <si>
    <t>SMH-025AA:H05</t>
  </si>
  <si>
    <t>SMH-025AA:H06</t>
  </si>
  <si>
    <t>SMH-025AA:H07</t>
  </si>
  <si>
    <t>SMH-025AA:H08</t>
  </si>
  <si>
    <t>SMH-025AA:H09</t>
  </si>
  <si>
    <t>SMH-025AA:H10</t>
  </si>
  <si>
    <t>SMH-025AA:H11</t>
  </si>
  <si>
    <t>SMH-025AA:H12</t>
  </si>
  <si>
    <t>SMH-026AA:A01</t>
  </si>
  <si>
    <t>SMH-026AA:A02</t>
  </si>
  <si>
    <t>SMH-026AA:A03</t>
  </si>
  <si>
    <t>SMH-026AA:A04</t>
  </si>
  <si>
    <t>SMH-026AA:A05</t>
  </si>
  <si>
    <t>SMH-026AA:A06</t>
  </si>
  <si>
    <t>SMH-026AA:A07</t>
  </si>
  <si>
    <t>SMH-026AA:A08</t>
  </si>
  <si>
    <t>SMH-026AA:A09</t>
  </si>
  <si>
    <t>SMH-026AA:A10</t>
  </si>
  <si>
    <t>SMH-026AA:A11</t>
  </si>
  <si>
    <t>SMH-026AA:A12</t>
  </si>
  <si>
    <t>SMH-026AA:B01</t>
  </si>
  <si>
    <t>SMH-026AA:B02</t>
  </si>
  <si>
    <t>SMH-026AA:B03</t>
  </si>
  <si>
    <t>SMH-026AA:B04</t>
  </si>
  <si>
    <t>SMH-026AA:B05</t>
  </si>
  <si>
    <t>SMH-026AA:B06</t>
  </si>
  <si>
    <t>SMH-026AA:B07</t>
  </si>
  <si>
    <t>SMH-026AA:B08</t>
  </si>
  <si>
    <t>SMH-026AA:B09</t>
  </si>
  <si>
    <t>SMH-026AA:B10</t>
  </si>
  <si>
    <t>SMH-026AA:B11</t>
  </si>
  <si>
    <t>SMH-026AA:B12</t>
  </si>
  <si>
    <t>SMH-026AA:C01</t>
  </si>
  <si>
    <t>SMH-026AA:C02</t>
  </si>
  <si>
    <t>SMH-026AA:C03</t>
  </si>
  <si>
    <t>SMH-026AA:C04</t>
  </si>
  <si>
    <t>SMH-026AA:C05</t>
  </si>
  <si>
    <t>SMH-026AA:C06</t>
  </si>
  <si>
    <t>SMH-026AA:C07</t>
  </si>
  <si>
    <t>SMH-026AA:C08</t>
  </si>
  <si>
    <t>SMH-026AA:C09</t>
  </si>
  <si>
    <t>SMH-026AA:C10</t>
  </si>
  <si>
    <t>SMH-026AA:C11</t>
  </si>
  <si>
    <t>SMH-026AA:C12</t>
  </si>
  <si>
    <t>SMH-026AA:D01</t>
  </si>
  <si>
    <t>SMH-026AA:D02</t>
  </si>
  <si>
    <t>SMH-026AA:D03</t>
  </si>
  <si>
    <t>SMH-026AA:D04</t>
  </si>
  <si>
    <t>SMH-026AA:D05</t>
  </si>
  <si>
    <t>SMH-026AA:D06</t>
  </si>
  <si>
    <t>SMH-026AA:D07</t>
  </si>
  <si>
    <t>SMH-026AA:D08</t>
  </si>
  <si>
    <t>SMH-026AA:D09</t>
  </si>
  <si>
    <t>SMH-026AA:D10</t>
  </si>
  <si>
    <t>SMH-026AA:D11</t>
  </si>
  <si>
    <t>SMH-026AA:D12</t>
  </si>
  <si>
    <t>SMH-026AA:E01</t>
  </si>
  <si>
    <t>SMH-026AA:E02</t>
  </si>
  <si>
    <t>SMH-026AA:E03</t>
  </si>
  <si>
    <t>SMH-026AA:E04</t>
  </si>
  <si>
    <t>SMH-026AA:E05</t>
  </si>
  <si>
    <t>SMH-026AA:E06</t>
  </si>
  <si>
    <t>SMH-026AA:E07</t>
  </si>
  <si>
    <t>SMH-026AA:E08</t>
  </si>
  <si>
    <t>SMH-026AA:E09</t>
  </si>
  <si>
    <t>SMH-026AA:E10</t>
  </si>
  <si>
    <t>SMH-026AA:E11</t>
  </si>
  <si>
    <t>SMH-026AA:E12</t>
  </si>
  <si>
    <t>SMH-026AA:F01</t>
  </si>
  <si>
    <t>SMH-026AA:F02</t>
  </si>
  <si>
    <t>SMH-026AA:F03</t>
  </si>
  <si>
    <t>SMH-026AA:F04</t>
  </si>
  <si>
    <t>SMH-026AA:F05</t>
  </si>
  <si>
    <t>SMH-026AA:F06</t>
  </si>
  <si>
    <t>SMH-026AA:F07</t>
  </si>
  <si>
    <t>SMH-026AA:F08</t>
  </si>
  <si>
    <t>SMH-026AA:F09</t>
  </si>
  <si>
    <t>SMH-026AA:F10</t>
  </si>
  <si>
    <t>SMH-026AA:F11</t>
  </si>
  <si>
    <t>SMH-026AA:F12</t>
  </si>
  <si>
    <t>SMH-026AA:G01</t>
  </si>
  <si>
    <t>SMH-026AA:G02</t>
  </si>
  <si>
    <t>SMH-026AA:G03</t>
  </si>
  <si>
    <t>SMH-026AA:G04</t>
  </si>
  <si>
    <t>SMH-026AA:G05</t>
  </si>
  <si>
    <t>SMH-026AA:G06</t>
  </si>
  <si>
    <t>SMH-026AA:G07</t>
  </si>
  <si>
    <t>SMH-026AA:G08</t>
  </si>
  <si>
    <t>SMH-026AA:G09</t>
  </si>
  <si>
    <t>SMH-026AA:G10</t>
  </si>
  <si>
    <t>SMH-026AA:G11</t>
  </si>
  <si>
    <t>SMH-026AA:G12</t>
  </si>
  <si>
    <t>SMH-026AA:H01</t>
  </si>
  <si>
    <t>SMH-026AA:H02</t>
  </si>
  <si>
    <t>SMH-026AA:H03</t>
  </si>
  <si>
    <t>SMH-026AA:H04</t>
  </si>
  <si>
    <t>SMH-026AA:H05</t>
  </si>
  <si>
    <t>SMH-026AA:H06</t>
  </si>
  <si>
    <t>SMH-026AA:H07</t>
  </si>
  <si>
    <t>SMH-026AA:H08</t>
  </si>
  <si>
    <t>SMH-026AA:H09</t>
  </si>
  <si>
    <t>SMH-026AA:H10</t>
  </si>
  <si>
    <t>SMH-026AA:H11</t>
  </si>
  <si>
    <t>SMH-026AA:H12</t>
  </si>
  <si>
    <t>SMH-027AA:A01</t>
  </si>
  <si>
    <t>SMH-027AA:A02</t>
  </si>
  <si>
    <t>SMH-027AA:A03</t>
  </si>
  <si>
    <t>SMH-027AA:A04</t>
  </si>
  <si>
    <t>SMH-027AA:A05</t>
  </si>
  <si>
    <t>SMH-027AA:A06</t>
  </si>
  <si>
    <t>SMH-027AA:A07</t>
  </si>
  <si>
    <t>SMH-027AA:A08</t>
  </si>
  <si>
    <t>SMH-027AA:A09</t>
  </si>
  <si>
    <t>SMH-027AA:A10</t>
  </si>
  <si>
    <t>SMH-027AA:A11</t>
  </si>
  <si>
    <t>SMH-027AA:A12</t>
  </si>
  <si>
    <t>SMH-027AA:B01</t>
  </si>
  <si>
    <t>SMH-027AA:B02</t>
  </si>
  <si>
    <t>SMH-027AA:B03</t>
  </si>
  <si>
    <t>SMH-027AA:B04</t>
  </si>
  <si>
    <t>SMH-027AA:B05</t>
  </si>
  <si>
    <t>SMH-027AA:B06</t>
  </si>
  <si>
    <t>SMH-027AA:B07</t>
  </si>
  <si>
    <t>SMH-027AA:B08</t>
  </si>
  <si>
    <t>SMH-027AA:B09</t>
  </si>
  <si>
    <t>SMH-027AA:B10</t>
  </si>
  <si>
    <t>SMH-027AA:B11</t>
  </si>
  <si>
    <t>SMH-027AA:B12</t>
  </si>
  <si>
    <t>SMH-027AA:C01</t>
  </si>
  <si>
    <t>SMH-027AA:C02</t>
  </si>
  <si>
    <t>SMH-027AA:C03</t>
  </si>
  <si>
    <t>SMH-027AA:C04</t>
  </si>
  <si>
    <t>SMH-027AA:C05</t>
  </si>
  <si>
    <t>SMH-027AA:C06</t>
  </si>
  <si>
    <t>SMH-027AA:C07</t>
  </si>
  <si>
    <t>SMH-027AA:C08</t>
  </si>
  <si>
    <t>SMH-027AA:C09</t>
  </si>
  <si>
    <t>SMH-027AA:C10</t>
  </si>
  <si>
    <t>SMH-027AA:C11</t>
  </si>
  <si>
    <t>SMH-027AA:C12</t>
  </si>
  <si>
    <t>SMH-027AA:D01</t>
  </si>
  <si>
    <t>SMH-027AA:D02</t>
  </si>
  <si>
    <t>SMH-027AA:D03</t>
  </si>
  <si>
    <t>SMH-027AA:D04</t>
  </si>
  <si>
    <t>SMH-027AA:D05</t>
  </si>
  <si>
    <t>SMH-027AA:D06</t>
  </si>
  <si>
    <t>SMH-027AA:D07</t>
  </si>
  <si>
    <t>SMH-027AA:D08</t>
  </si>
  <si>
    <t>SMH-027AA:D09</t>
  </si>
  <si>
    <t>SMH-027AA:D10</t>
  </si>
  <si>
    <t>SMH-027AA:D11</t>
  </si>
  <si>
    <t>SMH-027AA:D12</t>
  </si>
  <si>
    <t>SMH-027AA:E01</t>
  </si>
  <si>
    <t>SMH-027AA:E02</t>
  </si>
  <si>
    <t>SMH-027AA:E03</t>
  </si>
  <si>
    <t>SMH-027AA:E04</t>
  </si>
  <si>
    <t>SMH-027AA:E05</t>
  </si>
  <si>
    <t>SMH-027AA:E06</t>
  </si>
  <si>
    <t>SMH-027AA:E07</t>
  </si>
  <si>
    <t>SMH-027AA:E08</t>
  </si>
  <si>
    <t>SMH-027AA:E09</t>
  </si>
  <si>
    <t>SMH-027AA:E10</t>
  </si>
  <si>
    <t>SMH-027AA:E11</t>
  </si>
  <si>
    <t>SMH-027AA:E12</t>
  </si>
  <si>
    <t>SMH-027AA:F01</t>
  </si>
  <si>
    <t>SMH-027AA:F02</t>
  </si>
  <si>
    <t>SMH-027AA:F03</t>
  </si>
  <si>
    <t>SMH-027AA:F04</t>
  </si>
  <si>
    <t>SMH-027AA:F05</t>
  </si>
  <si>
    <t>SMH-027AA:F06</t>
  </si>
  <si>
    <t>SMH-027AA:F07</t>
  </si>
  <si>
    <t>SMH-027AA:F08</t>
  </si>
  <si>
    <t>SMH-027AA:F09</t>
  </si>
  <si>
    <t>SMH-027AA:F10</t>
  </si>
  <si>
    <t>SMH-027AA:F11</t>
  </si>
  <si>
    <t>SMH-027AA:F12</t>
  </si>
  <si>
    <t>SMH-027AA:G01</t>
  </si>
  <si>
    <t>SMH-027AA:G02</t>
  </si>
  <si>
    <t>SMH-027AA:G03</t>
  </si>
  <si>
    <t>SMH-027AA:G04</t>
  </si>
  <si>
    <t>SMH-027AA:G05</t>
  </si>
  <si>
    <t>SMH-027AA:G06</t>
  </si>
  <si>
    <t>SMH-027AA:G07</t>
  </si>
  <si>
    <t>SMH-027AA:G08</t>
  </si>
  <si>
    <t>SMH-027AA:G09</t>
  </si>
  <si>
    <t>SMH-027AA:G10</t>
  </si>
  <si>
    <t>SMH-027AA:G11</t>
  </si>
  <si>
    <t>SMH-027AA:G12</t>
  </si>
  <si>
    <t>SMH-027AA:H01</t>
  </si>
  <si>
    <t>SMH-027AA:H02</t>
  </si>
  <si>
    <t>SMH-027AA:H03</t>
  </si>
  <si>
    <t>SMH-027AA:H04</t>
  </si>
  <si>
    <t>SMH-027AA:H05</t>
  </si>
  <si>
    <t>SMH-027AA:H06</t>
  </si>
  <si>
    <t>SMH-027AA:H07</t>
  </si>
  <si>
    <t>SMH-027AA:H08</t>
  </si>
  <si>
    <t>SMH-027AA:H09</t>
  </si>
  <si>
    <t>SMH-027AA:H10</t>
  </si>
  <si>
    <t>SMH-027AA:H11</t>
  </si>
  <si>
    <t>SMH-027AA:H12</t>
  </si>
  <si>
    <t>SMH-028AA:A01</t>
  </si>
  <si>
    <t>SMH-028AA:A02</t>
  </si>
  <si>
    <t>SMH-028AA:A03</t>
  </si>
  <si>
    <t>SMH-028AA:A04</t>
  </si>
  <si>
    <t>SMH-028AA:A05</t>
  </si>
  <si>
    <t>SMH-028AA:A06</t>
  </si>
  <si>
    <t>SMH-028AA:A07</t>
  </si>
  <si>
    <t>SMH-028AA:A08</t>
  </si>
  <si>
    <t>SMH-028AA:A09</t>
  </si>
  <si>
    <t>SMH-028AA:A10</t>
  </si>
  <si>
    <t>SMH-028AA:A11</t>
  </si>
  <si>
    <t>SMH-028AA:A12</t>
  </si>
  <si>
    <t>SMH-028AA:B01</t>
  </si>
  <si>
    <t>SMH-028AA:B02</t>
  </si>
  <si>
    <t>SMH-028AA:B03</t>
  </si>
  <si>
    <t>SMH-028AA:B04</t>
  </si>
  <si>
    <t>SMH-028AA:B05</t>
  </si>
  <si>
    <t>SMH-028AA:B06</t>
  </si>
  <si>
    <t>SMH-028AA:B07</t>
  </si>
  <si>
    <t>SMH-028AA:B08</t>
  </si>
  <si>
    <t>SMH-028AA:B09</t>
  </si>
  <si>
    <t>SMH-028AA:B10</t>
  </si>
  <si>
    <t>SMH-028AA:B11</t>
  </si>
  <si>
    <t>SMH-028AA:B12</t>
  </si>
  <si>
    <t>SMH-028AA:C01</t>
  </si>
  <si>
    <t>SMH-028AA:C02</t>
  </si>
  <si>
    <t>SMH-028AA:C03</t>
  </si>
  <si>
    <t>SMH-028AA:C04</t>
  </si>
  <si>
    <t>SMH-028AA:C05</t>
  </si>
  <si>
    <t>SMH-028AA:C06</t>
  </si>
  <si>
    <t>SMH-028AA:C07</t>
  </si>
  <si>
    <t>SMH-028AA:C08</t>
  </si>
  <si>
    <t>SMH-028AA:C09</t>
  </si>
  <si>
    <t>SMH-028AA:C10</t>
  </si>
  <si>
    <t>SMH-028AA:C11</t>
  </si>
  <si>
    <t>SMH-028AA:C12</t>
  </si>
  <si>
    <t>SMH-028AA:D01</t>
  </si>
  <si>
    <t>SMH-028AA:D02</t>
  </si>
  <si>
    <t>SMH-028AA:D03</t>
  </si>
  <si>
    <t>SMH-028AA:D04</t>
  </si>
  <si>
    <t>SMH-028AA:D05</t>
  </si>
  <si>
    <t>SMH-028AA:D06</t>
  </si>
  <si>
    <t>SMH-028AA:D07</t>
  </si>
  <si>
    <t>SMH-028AA:D08</t>
  </si>
  <si>
    <t>SMH-028AA:D09</t>
  </si>
  <si>
    <t>SMH-028AA:D10</t>
  </si>
  <si>
    <t>SMH-028AA:D11</t>
  </si>
  <si>
    <t>SMH-028AA:D12</t>
  </si>
  <si>
    <t>SMH-028AA:E01</t>
  </si>
  <si>
    <t>SMH-028AA:E02</t>
  </si>
  <si>
    <t>SMH-028AA:E03</t>
  </si>
  <si>
    <t>SMH-028AA:E04</t>
  </si>
  <si>
    <t>SMH-028AA:E05</t>
  </si>
  <si>
    <t>SMH-028AA:E06</t>
  </si>
  <si>
    <t>SMH-028AA:E07</t>
  </si>
  <si>
    <t>SMH-028AA:E08</t>
  </si>
  <si>
    <t>SMH-028AA:E09</t>
  </si>
  <si>
    <t>SMH-028AA:E10</t>
  </si>
  <si>
    <t>SMH-028AA:E11</t>
  </si>
  <si>
    <t>SMH-028AA:E12</t>
  </si>
  <si>
    <t>SMH-028AA:F01</t>
  </si>
  <si>
    <t>SMH-028AA:F02</t>
  </si>
  <si>
    <t>SMH-028AA:F03</t>
  </si>
  <si>
    <t>SMH-028AA:F04</t>
  </si>
  <si>
    <t>SMH-028AA:F05</t>
  </si>
  <si>
    <t>SMH-028AA:F06</t>
  </si>
  <si>
    <t>SMH-028AA:F07</t>
  </si>
  <si>
    <t>SMH-028AA:F08</t>
  </si>
  <si>
    <t>SMH-028AA:F09</t>
  </si>
  <si>
    <t>SMH-028AA:F10</t>
  </si>
  <si>
    <t>SMH-028AA:F11</t>
  </si>
  <si>
    <t>SMH-028AA:F12</t>
  </si>
  <si>
    <t>SMH-028AA:G01</t>
  </si>
  <si>
    <t>SMH-028AA:G02</t>
  </si>
  <si>
    <t>SMH-028AA:G03</t>
  </si>
  <si>
    <t>SMH-028AA:G04</t>
  </si>
  <si>
    <t>SMH-028AA:G05</t>
  </si>
  <si>
    <t>SMH-028AA:G06</t>
  </si>
  <si>
    <t>SMH-028AA:G07</t>
  </si>
  <si>
    <t>SMH-028AA:G08</t>
  </si>
  <si>
    <t>SMH-028AA:G09</t>
  </si>
  <si>
    <t>SMH-028AA:G10</t>
  </si>
  <si>
    <t>SMH-028AA:G11</t>
  </si>
  <si>
    <t>SMH-028AA:G12</t>
  </si>
  <si>
    <t>SMH-028AA:H01</t>
  </si>
  <si>
    <t>SMH-028AA:H02</t>
  </si>
  <si>
    <t>SMH-028AA:H03</t>
  </si>
  <si>
    <t>SMH-028AA:H04</t>
  </si>
  <si>
    <t>SMH-028AA:H05</t>
  </si>
  <si>
    <t>SMH-028AA:H06</t>
  </si>
  <si>
    <t>SMH-028AA:H07</t>
  </si>
  <si>
    <t>SMH-028AA:H08</t>
  </si>
  <si>
    <t>SMH-028AA:H09</t>
  </si>
  <si>
    <t>SMH-028AA:H10</t>
  </si>
  <si>
    <t>SMH-028AA:H11</t>
  </si>
  <si>
    <t>SMH-028AA:H12</t>
  </si>
  <si>
    <t>SMH-029AA:A01</t>
  </si>
  <si>
    <t>SMH-029AA:A02</t>
  </si>
  <si>
    <t>SMH-029AA:A03</t>
  </si>
  <si>
    <t>SMH-029AA:A04</t>
  </si>
  <si>
    <t>SMH-029AA:A05</t>
  </si>
  <si>
    <t>SMH-029AA:A06</t>
  </si>
  <si>
    <t>SMH-029AA:A07</t>
  </si>
  <si>
    <t>SMH-029AA:A08</t>
  </si>
  <si>
    <t>SMH-029AA:A09</t>
  </si>
  <si>
    <t>SMH-029AA:A10</t>
  </si>
  <si>
    <t>SMH-029AA:A11</t>
  </si>
  <si>
    <t>SMH-029AA:A12</t>
  </si>
  <si>
    <t>SMH-029AA:B01</t>
  </si>
  <si>
    <t>SMH-029AA:B02</t>
  </si>
  <si>
    <t>SMH-029AA:B03</t>
  </si>
  <si>
    <t>SMH-029AA:B04</t>
  </si>
  <si>
    <t>SMH-029AA:B05</t>
  </si>
  <si>
    <t>SMH-029AA:B06</t>
  </si>
  <si>
    <t>SMH-029AA:B07</t>
  </si>
  <si>
    <t>SMH-029AA:B08</t>
  </si>
  <si>
    <t>SMH-029AA:B09</t>
  </si>
  <si>
    <t>SMH-029AA:B10</t>
  </si>
  <si>
    <t>SMH-029AA:B11</t>
  </si>
  <si>
    <t>SMH-029AA:B12</t>
  </si>
  <si>
    <t>SMH-029AA:C01</t>
  </si>
  <si>
    <t>SMH-029AA:C02</t>
  </si>
  <si>
    <t>SMH-029AA:C03</t>
  </si>
  <si>
    <t>SMH-029AA:C04</t>
  </si>
  <si>
    <t>SMH-029AA:C05</t>
  </si>
  <si>
    <t>SMH-029AA:C06</t>
  </si>
  <si>
    <t>SMH-029AA:C07</t>
  </si>
  <si>
    <t>SMH-029AA:C08</t>
  </si>
  <si>
    <t>SMH-029AA:C09</t>
  </si>
  <si>
    <t>SMH-029AA:C10</t>
  </si>
  <si>
    <t>SMH-029AA:C11</t>
  </si>
  <si>
    <t>SMH-029AA:C12</t>
  </si>
  <si>
    <t>SMH-029AA:D01</t>
  </si>
  <si>
    <t>SMH-029AA:D02</t>
  </si>
  <si>
    <t>SMH-029AA:D03</t>
  </si>
  <si>
    <t>SMH-029AA:D04</t>
  </si>
  <si>
    <t>SMH-029AA:D05</t>
  </si>
  <si>
    <t>SMH-029AA:D06</t>
  </si>
  <si>
    <t>SMH-029AA:D07</t>
  </si>
  <si>
    <t>SMH-029AA:D08</t>
  </si>
  <si>
    <t>SMH-029AA:D09</t>
  </si>
  <si>
    <t>SMH-029AA:D10</t>
  </si>
  <si>
    <t>SMH-029AA:D11</t>
  </si>
  <si>
    <t>SMH-029AA:D12</t>
  </si>
  <si>
    <t>SMH-029AA:E01</t>
  </si>
  <si>
    <t>SMH-029AA:E02</t>
  </si>
  <si>
    <t>SMH-029AA:E03</t>
  </si>
  <si>
    <t>SMH-029AA:E04</t>
  </si>
  <si>
    <t>SMH-029AA:E05</t>
  </si>
  <si>
    <t>SMH-029AA:E06</t>
  </si>
  <si>
    <t>SMH-029AA:E07</t>
  </si>
  <si>
    <t>SMH-029AA:E08</t>
  </si>
  <si>
    <t>SMH-029AA:E09</t>
  </si>
  <si>
    <t>SMH-029AA:E10</t>
  </si>
  <si>
    <t>SMH-029AA:E11</t>
  </si>
  <si>
    <t>SMH-029AA:E12</t>
  </si>
  <si>
    <t>SMH-029AA:F01</t>
  </si>
  <si>
    <t>SMH-029AA:F02</t>
  </si>
  <si>
    <t>SMH-029AA:F03</t>
  </si>
  <si>
    <t>SMH-029AA:F04</t>
  </si>
  <si>
    <t>SMH-029AA:F05</t>
  </si>
  <si>
    <t>SMH-029AA:F06</t>
  </si>
  <si>
    <t>SMH-029AA:F07</t>
  </si>
  <si>
    <t>SMH-029AA:F08</t>
  </si>
  <si>
    <t>SMH-029AA:F09</t>
  </si>
  <si>
    <t>SMH-029AA:F10</t>
  </si>
  <si>
    <t>SMH-029AA:F11</t>
  </si>
  <si>
    <t>SMH-029AA:F12</t>
  </si>
  <si>
    <t>SMH-029AA:G01</t>
  </si>
  <si>
    <t>SMH-029AA:G02</t>
  </si>
  <si>
    <t>SMH-029AA:G03</t>
  </si>
  <si>
    <t>SMH-029AA:G04</t>
  </si>
  <si>
    <t>SMH-029AA:G05</t>
  </si>
  <si>
    <t>SMH-029AA:G06</t>
  </si>
  <si>
    <t>SMH-029AA:G07</t>
  </si>
  <si>
    <t>SMH-029AA:G08</t>
  </si>
  <si>
    <t>SMH-029AA:G09</t>
  </si>
  <si>
    <t>SMH-029AA:G10</t>
  </si>
  <si>
    <t>SMH-029AA:G11</t>
  </si>
  <si>
    <t>SMH-029AA:G12</t>
  </si>
  <si>
    <t>SMH-029AA:H01</t>
  </si>
  <si>
    <t>SMH-029AA:H02</t>
  </si>
  <si>
    <t>SMH-029AA:H03</t>
  </si>
  <si>
    <t>SMH-029AA:H04</t>
  </si>
  <si>
    <t>SMH-029AA:H05</t>
  </si>
  <si>
    <t>SMH-029AA:H06</t>
  </si>
  <si>
    <t>SMH-029AA:H07</t>
  </si>
  <si>
    <t>SMH-029AA:H08</t>
  </si>
  <si>
    <t>SMH-029AA:H09</t>
  </si>
  <si>
    <t>SMH-029AA:H10</t>
  </si>
  <si>
    <t>SMH-029AA:H11</t>
  </si>
  <si>
    <t>SMH-029AA:H12</t>
  </si>
  <si>
    <t>SMH-030AA:A01</t>
  </si>
  <si>
    <t>SMH-030AA:A02</t>
  </si>
  <si>
    <t>SMH-030AA:A03</t>
  </si>
  <si>
    <t>SMH-030AA:A04</t>
  </si>
  <si>
    <t>SMH-030AA:A05</t>
  </si>
  <si>
    <t>SMH-030AA:A06</t>
  </si>
  <si>
    <t>SMH-030AA:A07</t>
  </si>
  <si>
    <t>SMH-030AA:A08</t>
  </si>
  <si>
    <t>SMH-030AA:A09</t>
  </si>
  <si>
    <t>SMH-030AA:A10</t>
  </si>
  <si>
    <t>SMH-030AA:A11</t>
  </si>
  <si>
    <t>SMH-030AA:A12</t>
  </si>
  <si>
    <t>SMH-030AA:B01</t>
  </si>
  <si>
    <t>SMH-030AA:B02</t>
  </si>
  <si>
    <t>SMH-030AA:B03</t>
  </si>
  <si>
    <t>SMH-030AA:B04</t>
  </si>
  <si>
    <t>SMH-030AA:B05</t>
  </si>
  <si>
    <t>SMH-030AA:B06</t>
  </si>
  <si>
    <t>SMH-030AA:B07</t>
  </si>
  <si>
    <t>SMH-030AA:B08</t>
  </si>
  <si>
    <t>SMH-030AA:B09</t>
  </si>
  <si>
    <t>SMH-030AA:B10</t>
  </si>
  <si>
    <t>SMH-030AA:B11</t>
  </si>
  <si>
    <t>SMH-030AA:B12</t>
  </si>
  <si>
    <t>SMH-030AA:C01</t>
  </si>
  <si>
    <t>SMH-030AA:C02</t>
  </si>
  <si>
    <t>SMH-030AA:C03</t>
  </si>
  <si>
    <t>SMH-030AA:C04</t>
  </si>
  <si>
    <t>SMH-030AA:C05</t>
  </si>
  <si>
    <t>SMH-030AA:C06</t>
  </si>
  <si>
    <t>SMH-030AA:C07</t>
  </si>
  <si>
    <t>SMH-030AA:C08</t>
  </si>
  <si>
    <t>SMH-030AA:C09</t>
  </si>
  <si>
    <t>SMH-030AA:C10</t>
  </si>
  <si>
    <t>SMH-030AA:C11</t>
  </si>
  <si>
    <t>SMH-030AA:C12</t>
  </si>
  <si>
    <t>SMH-030AA:D01</t>
  </si>
  <si>
    <t>SMH-030AA:D02</t>
  </si>
  <si>
    <t>SMH-030AA:D03</t>
  </si>
  <si>
    <t>SMH-030AA:D04</t>
  </si>
  <si>
    <t>SMH-030AA:D05</t>
  </si>
  <si>
    <t>SMH-030AA:D06</t>
  </si>
  <si>
    <t>SMH-030AA:D07</t>
  </si>
  <si>
    <t>SMH-030AA:D08</t>
  </si>
  <si>
    <t>SMH-030AA:D09</t>
  </si>
  <si>
    <t>SMH-030AA:D10</t>
  </si>
  <si>
    <t>SMH-030AA:D11</t>
  </si>
  <si>
    <t>SMH-030AA:D12</t>
  </si>
  <si>
    <t>SMH-030AA:E01</t>
  </si>
  <si>
    <t>SMH-030AA:E02</t>
  </si>
  <si>
    <t>SMH-030AA:E03</t>
  </si>
  <si>
    <t>SMH-030AA:E04</t>
  </si>
  <si>
    <t>SMH-030AA:E05</t>
  </si>
  <si>
    <t>SMH-030AA:E06</t>
  </si>
  <si>
    <t>SMH-030AA:E07</t>
  </si>
  <si>
    <t>SMH-030AA:E08</t>
  </si>
  <si>
    <t>SMH-030AA:E09</t>
  </si>
  <si>
    <t>SMH-030AA:E10</t>
  </si>
  <si>
    <t>SMH-030AA:E11</t>
  </si>
  <si>
    <t>SMH-030AA:E12</t>
  </si>
  <si>
    <t>SMH-030AA:F01</t>
  </si>
  <si>
    <t>SMH-030AA:F02</t>
  </si>
  <si>
    <t>SMH-030AA:F03</t>
  </si>
  <si>
    <t>SMH-030AA:F04</t>
  </si>
  <si>
    <t>SMH-030AA:F05</t>
  </si>
  <si>
    <t>SMH-030AA:F06</t>
  </si>
  <si>
    <t>SMH-030AA:F07</t>
  </si>
  <si>
    <t>SMH-030AA:F08</t>
  </si>
  <si>
    <t>SMH-030AA:F09</t>
  </si>
  <si>
    <t>SMH-030AA:F10</t>
  </si>
  <si>
    <t>SMH-030AA:F11</t>
  </si>
  <si>
    <t>SMH-030AA:F12</t>
  </si>
  <si>
    <t>SMH-030AA:G01</t>
  </si>
  <si>
    <t>SMH-030AA:G02</t>
  </si>
  <si>
    <t>SMH-030AA:G03</t>
  </si>
  <si>
    <t>SMH-030AA:G04</t>
  </si>
  <si>
    <t>SMH-030AA:G05</t>
  </si>
  <si>
    <t>SMH-030AA:G06</t>
  </si>
  <si>
    <t>SMH-030AA:G07</t>
  </si>
  <si>
    <t>SMH-030AA:G08</t>
  </si>
  <si>
    <t>SMH-030AA:G09</t>
  </si>
  <si>
    <t>SMH-030AA:G10</t>
  </si>
  <si>
    <t>SMH-030AA:G11</t>
  </si>
  <si>
    <t>SMH-030AA:G12</t>
  </si>
  <si>
    <t>SMH-030AA:H01</t>
  </si>
  <si>
    <t>SMH-030AA:H02</t>
  </si>
  <si>
    <t>SMH-030AA:H03</t>
  </si>
  <si>
    <t>SMH-030AA:H04</t>
  </si>
  <si>
    <t>SMH-030AA:H05</t>
  </si>
  <si>
    <t>SMH-030AA:H06</t>
  </si>
  <si>
    <t>SMH-030AA:H07</t>
  </si>
  <si>
    <t>SMH-030AA:H08</t>
  </si>
  <si>
    <t>SMH-030AA:H09</t>
  </si>
  <si>
    <t>SMH-030AA:H10</t>
  </si>
  <si>
    <t>SMH-030AA:H11</t>
  </si>
  <si>
    <t>SMH-030AA:H12</t>
  </si>
  <si>
    <t>SMH-032BA:A01</t>
  </si>
  <si>
    <t>SMH-032BA:A02</t>
  </si>
  <si>
    <t>SMH-032BA:A03</t>
  </si>
  <si>
    <t>SMH-032BA:A04</t>
  </si>
  <si>
    <t>SMH-032BA:A05</t>
  </si>
  <si>
    <t>SMH-032BA:A06</t>
  </si>
  <si>
    <t>SMH-032BA:A07</t>
  </si>
  <si>
    <t>SMH-032BA:A08</t>
  </si>
  <si>
    <t>SMH-032BA:A09</t>
  </si>
  <si>
    <t>SMH-032BA:A10</t>
  </si>
  <si>
    <t>SMH-032BA:A11</t>
  </si>
  <si>
    <t>SMH-032BA:A12</t>
  </si>
  <si>
    <t>SMH-032BA:B01</t>
  </si>
  <si>
    <t>SMH-032BA:B02</t>
  </si>
  <si>
    <t>SMH-032BA:B03</t>
  </si>
  <si>
    <t>SMH-032BA:B04</t>
  </si>
  <si>
    <t>SMH-032BA:B05</t>
  </si>
  <si>
    <t>SMH-032BA:B06</t>
  </si>
  <si>
    <t>SMH-032BA:B07</t>
  </si>
  <si>
    <t>SMH-032BA:B08</t>
  </si>
  <si>
    <t>SMH-032BA:B09</t>
  </si>
  <si>
    <t>SMH-032BA:B10</t>
  </si>
  <si>
    <t>SMH-032BA:B11</t>
  </si>
  <si>
    <t>SMH-032BA:B12</t>
  </si>
  <si>
    <t>SMH-032BA:C01</t>
  </si>
  <si>
    <t>SMH-032BA:C02</t>
  </si>
  <si>
    <t>SMH-032BA:C03</t>
  </si>
  <si>
    <t>SMH-032BA:C04</t>
  </si>
  <si>
    <t>SMH-032BA:C05</t>
  </si>
  <si>
    <t>SMH-032BA:C06</t>
  </si>
  <si>
    <t>SMH-032BA:C07</t>
  </si>
  <si>
    <t>SMH-032BA:C08</t>
  </si>
  <si>
    <t>SMH-032BA:C09</t>
  </si>
  <si>
    <t>SMH-032BA:C10</t>
  </si>
  <si>
    <t>SMH-032BA:C11</t>
  </si>
  <si>
    <t>SMH-032BA:C12</t>
  </si>
  <si>
    <t>SMH-032BA:D01</t>
  </si>
  <si>
    <t>SMH-032BA:D02</t>
  </si>
  <si>
    <t>SMH-032BA:D03</t>
  </si>
  <si>
    <t>SMH-032BA:D04</t>
  </si>
  <si>
    <t>SMH-032BA:D05</t>
  </si>
  <si>
    <t>SMH-032BA:D06</t>
  </si>
  <si>
    <t>SMH-032BA:D07</t>
  </si>
  <si>
    <t>SMH-032BA:D08</t>
  </si>
  <si>
    <t>SMH-032BA:D09</t>
  </si>
  <si>
    <t>SMH-032BA:D10</t>
  </si>
  <si>
    <t>SMH-032BA:D11</t>
  </si>
  <si>
    <t>SMH-032BA:D12</t>
  </si>
  <si>
    <t>SMH-032BA:E01</t>
  </si>
  <si>
    <t>SMH-032BA:E02</t>
  </si>
  <si>
    <t>SMH-032BA:E03</t>
  </si>
  <si>
    <t>SMH-032BA:E04</t>
  </si>
  <si>
    <t>SMH-032BA:E05</t>
  </si>
  <si>
    <t>SMH-032BA:E06</t>
  </si>
  <si>
    <t>SMH-032BA:E07</t>
  </si>
  <si>
    <t>SMH-032BA:E08</t>
  </si>
  <si>
    <t>SMH-032BA:E09</t>
  </si>
  <si>
    <t>SMH-032BA:E10</t>
  </si>
  <si>
    <t>SMH-032BA:E11</t>
  </si>
  <si>
    <t>SMH-032BA:E12</t>
  </si>
  <si>
    <t>SMH-032BA:F01</t>
  </si>
  <si>
    <t>SMH-032BA:F02</t>
  </si>
  <si>
    <t>SMH-032BA:F03</t>
  </si>
  <si>
    <t>SMH-032BA:F04</t>
  </si>
  <si>
    <t>SMH-032BA:F05</t>
  </si>
  <si>
    <t>SMH-032BA:F06</t>
  </si>
  <si>
    <t>SMH-032BA:F07</t>
  </si>
  <si>
    <t>SMH-032BA:F08</t>
  </si>
  <si>
    <t>SMH-032BA:F09</t>
  </si>
  <si>
    <t>SMH-032BA:F10</t>
  </si>
  <si>
    <t>SMH-032BA:F11</t>
  </si>
  <si>
    <t>SMH-032BA:F12</t>
  </si>
  <si>
    <t>SMH-032BA:G01</t>
  </si>
  <si>
    <t>SMH-032BA:G02</t>
  </si>
  <si>
    <t>SMH-032BA:G03</t>
  </si>
  <si>
    <t>SMH-032BA:G04</t>
  </si>
  <si>
    <t>SMH-032BA:G05</t>
  </si>
  <si>
    <t>SMH-032BA:G06</t>
  </si>
  <si>
    <t>SMH-032BA:G07</t>
  </si>
  <si>
    <t>SMH-032BA:G08</t>
  </si>
  <si>
    <t>SMH-032BA:G09</t>
  </si>
  <si>
    <t>SMH-032BA:G10</t>
  </si>
  <si>
    <t>SMH-032BA:G11</t>
  </si>
  <si>
    <t>SMH-032BA:G12</t>
  </si>
  <si>
    <t>SMH-032BA:H01</t>
  </si>
  <si>
    <t>SMH-032BA:H02</t>
  </si>
  <si>
    <t>SMH-032BA:H03</t>
  </si>
  <si>
    <t>SMH-032BA:H04</t>
  </si>
  <si>
    <t>SMH-032BA:H05</t>
  </si>
  <si>
    <t>SMH-032BA:H06</t>
  </si>
  <si>
    <t>SMH-032BA:H07</t>
  </si>
  <si>
    <t>SMH-032BA:H08</t>
  </si>
  <si>
    <t>SMH-032BA:H09</t>
  </si>
  <si>
    <t>SMH-032BA:H10</t>
  </si>
  <si>
    <t>SMH-032BA:H11</t>
  </si>
  <si>
    <t>SMH-032BA:H12</t>
  </si>
  <si>
    <t>SMH-033CA:A01</t>
  </si>
  <si>
    <t>SMH-033CA:A02</t>
  </si>
  <si>
    <t>SMH-033CA:A03</t>
  </si>
  <si>
    <t>SMH-033CA:A04</t>
  </si>
  <si>
    <t>SMH-033CA:A05</t>
  </si>
  <si>
    <t>SMH-033CA:A06</t>
  </si>
  <si>
    <t>SMH-033CA:A07</t>
  </si>
  <si>
    <t>SMH-033CA:A08</t>
  </si>
  <si>
    <t>SMH-033CA:A09</t>
  </si>
  <si>
    <t>SMH-033CA:A10</t>
  </si>
  <si>
    <t>SMH-033CA:A11</t>
  </si>
  <si>
    <t>SMH-033CA:A12</t>
  </si>
  <si>
    <t>SMH-033CA:B01</t>
  </si>
  <si>
    <t>SMH-033CA:B02</t>
  </si>
  <si>
    <t>SMH-033CA:B03</t>
  </si>
  <si>
    <t>SMH-033CA:B04</t>
  </si>
  <si>
    <t>SMH-033CA:B05</t>
  </si>
  <si>
    <t>SMH-033CA:B06</t>
  </si>
  <si>
    <t>SMH-033CA:B07</t>
  </si>
  <si>
    <t>SMH-033CA:B08</t>
  </si>
  <si>
    <t>SMH-033CA:B09</t>
  </si>
  <si>
    <t>SMH-033CA:B10</t>
  </si>
  <si>
    <t>SMH-033CA:B11</t>
  </si>
  <si>
    <t>SMH-033CA:B12</t>
  </si>
  <si>
    <t>SMH-033CA:C01</t>
  </si>
  <si>
    <t>SMH-033CA:C02</t>
  </si>
  <si>
    <t>SMH-033CA:C03</t>
  </si>
  <si>
    <t>SMH-033CA:C04</t>
  </si>
  <si>
    <t>SMH-033CA:C05</t>
  </si>
  <si>
    <t>SMH-033CA:C06</t>
  </si>
  <si>
    <t>SMH-033CA:C07</t>
  </si>
  <si>
    <t>SMH-033CA:C08</t>
  </si>
  <si>
    <t>SMH-033CA:C09</t>
  </si>
  <si>
    <t>SMH-033CA:C10</t>
  </si>
  <si>
    <t>SMH-033CA:C11</t>
  </si>
  <si>
    <t>SMH-033CA:C12</t>
  </si>
  <si>
    <t>SMH-033CA:D01</t>
  </si>
  <si>
    <t>SMH-033CA:D02</t>
  </si>
  <si>
    <t>SMH-033CA:D03</t>
  </si>
  <si>
    <t>SMH-033CA:D04</t>
  </si>
  <si>
    <t>SMH-033CA:D05</t>
  </si>
  <si>
    <t>SMH-033CA:D06</t>
  </si>
  <si>
    <t>SMH-033CA:D07</t>
  </si>
  <si>
    <t>SMH-033CA:D08</t>
  </si>
  <si>
    <t>SMH-033CA:D09</t>
  </si>
  <si>
    <t>SMH-033CA:D10</t>
  </si>
  <si>
    <t>SMH-033CA:D11</t>
  </si>
  <si>
    <t>SMH-033CA:D12</t>
  </si>
  <si>
    <t>SMH-033CA:E01</t>
  </si>
  <si>
    <t>SMH-033CA:E02</t>
  </si>
  <si>
    <t>SMH-033CA:E03</t>
  </si>
  <si>
    <t>SMH-033CA:E04</t>
  </si>
  <si>
    <t>SMH-033CA:E05</t>
  </si>
  <si>
    <t>SMH-033CA:E06</t>
  </si>
  <si>
    <t>SMH-033CA:E07</t>
  </si>
  <si>
    <t>SMH-033CA:E08</t>
  </si>
  <si>
    <t>SMH-033CA:E09</t>
  </si>
  <si>
    <t>SMH-033CA:E10</t>
  </si>
  <si>
    <t>SMH-033CA:E11</t>
  </si>
  <si>
    <t>SMH-033CA:E12</t>
  </si>
  <si>
    <t>SMH-033CA:F01</t>
  </si>
  <si>
    <t>SMH-033CA:F02</t>
  </si>
  <si>
    <t>SMH-033CA:F03</t>
  </si>
  <si>
    <t>SMH-033CA:F04</t>
  </si>
  <si>
    <t>SMH-033CA:F05</t>
  </si>
  <si>
    <t>SMH-033CA:F06</t>
  </si>
  <si>
    <t>SMH-033CA:F07</t>
  </si>
  <si>
    <t>SMH-033CA:F08</t>
  </si>
  <si>
    <t>SMH-033CA:F09</t>
  </si>
  <si>
    <t>SMH-033CA:F10</t>
  </si>
  <si>
    <t>SMH-033CA:F11</t>
  </si>
  <si>
    <t>SMH-033CA:F12</t>
  </si>
  <si>
    <t>SMH-033CA:G01</t>
  </si>
  <si>
    <t>SMH-033CA:G02</t>
  </si>
  <si>
    <t>SMH-033CA:G03</t>
  </si>
  <si>
    <t>SMH-033CA:G04</t>
  </si>
  <si>
    <t>SMH-033CA:G05</t>
  </si>
  <si>
    <t>SMH-033CA:G06</t>
  </si>
  <si>
    <t>SMH-033CA:G07</t>
  </si>
  <si>
    <t>SMH-033CA:G08</t>
  </si>
  <si>
    <t>SMH-033CA:G09</t>
  </si>
  <si>
    <t>SMH-033CA:G10</t>
  </si>
  <si>
    <t>SMH-033CA:G11</t>
  </si>
  <si>
    <t>SMH-033CA:G12</t>
  </si>
  <si>
    <t>SMH-033CA:H01</t>
  </si>
  <si>
    <t>SMH-033CA:H02</t>
  </si>
  <si>
    <t>SMH-033CA:H03</t>
  </si>
  <si>
    <t>SMH-033CA:H04</t>
  </si>
  <si>
    <t>SMH-033CA:H05</t>
  </si>
  <si>
    <t>SMH-033CA:H06</t>
  </si>
  <si>
    <t>SMH-033CA:H07</t>
  </si>
  <si>
    <t>SMH-033CA:H08</t>
  </si>
  <si>
    <t>SMH-033CA:H09</t>
  </si>
  <si>
    <t>SMH-033CA:H10</t>
  </si>
  <si>
    <t>SMH-033CA:H11</t>
  </si>
  <si>
    <t>SMH-033CA:H12</t>
  </si>
  <si>
    <t>SMH-034AA:A01</t>
  </si>
  <si>
    <t>SMH-034AA:A02</t>
  </si>
  <si>
    <t>SMH-034AA:A03</t>
  </si>
  <si>
    <t>SMH-034AA:A04</t>
  </si>
  <si>
    <t>SMH-034AA:A05</t>
  </si>
  <si>
    <t>SMH-034AA:A06</t>
  </si>
  <si>
    <t>SMH-034AA:A07</t>
  </si>
  <si>
    <t>SMH-034AA:A08</t>
  </si>
  <si>
    <t>SMH-034AA:A09</t>
  </si>
  <si>
    <t>SMH-034AA:A10</t>
  </si>
  <si>
    <t>SMH-034AA:A11</t>
  </si>
  <si>
    <t>SMH-034AA:A12</t>
  </si>
  <si>
    <t>SMH-034AA:B01</t>
  </si>
  <si>
    <t>SMH-034AA:B02</t>
  </si>
  <si>
    <t>SMH-034AA:B03</t>
  </si>
  <si>
    <t>SMH-034AA:B04</t>
  </si>
  <si>
    <t>SMH-034AA:B05</t>
  </si>
  <si>
    <t>SMH-034AA:B06</t>
  </si>
  <si>
    <t>SMH-034AA:B07</t>
  </si>
  <si>
    <t>SMH-034AA:B08</t>
  </si>
  <si>
    <t>SMH-034AA:B09</t>
  </si>
  <si>
    <t>SMH-034AA:B10</t>
  </si>
  <si>
    <t>SMH-034AA:B11</t>
  </si>
  <si>
    <t>SMH-034AA:B12</t>
  </si>
  <si>
    <t>SMH-034AA:C01</t>
  </si>
  <si>
    <t>SMH-034AA:C02</t>
  </si>
  <si>
    <t>SMH-034AA:C03</t>
  </si>
  <si>
    <t>SMH-034AA:C04</t>
  </si>
  <si>
    <t>SMH-034AA:C05</t>
  </si>
  <si>
    <t>SMH-034AA:C06</t>
  </si>
  <si>
    <t>SMH-034AA:C07</t>
  </si>
  <si>
    <t>SMH-034AA:C08</t>
  </si>
  <si>
    <t>SMH-034AA:C09</t>
  </si>
  <si>
    <t>SMH-034AA:C10</t>
  </si>
  <si>
    <t>SMH-034AA:C11</t>
  </si>
  <si>
    <t>SMH-034AA:C12</t>
  </si>
  <si>
    <t>SMH-034AA:D01</t>
  </si>
  <si>
    <t>SMH-034AA:D02</t>
  </si>
  <si>
    <t>SMH-034AA:D03</t>
  </si>
  <si>
    <t>SMH-034AA:D04</t>
  </si>
  <si>
    <t>SMH-034AA:D05</t>
  </si>
  <si>
    <t>SMH-034AA:D06</t>
  </si>
  <si>
    <t>SMH-034AA:D07</t>
  </si>
  <si>
    <t>SMH-034AA:D08</t>
  </si>
  <si>
    <t>SMH-034AA:D09</t>
  </si>
  <si>
    <t>SMH-034AA:D10</t>
  </si>
  <si>
    <t>SMH-034AA:D11</t>
  </si>
  <si>
    <t>SMH-034AA:D12</t>
  </si>
  <si>
    <t>SMH-034AA:E01</t>
  </si>
  <si>
    <t>SMH-034AA:E02</t>
  </si>
  <si>
    <t>SMH-034AA:E03</t>
  </si>
  <si>
    <t>SMH-034AA:E04</t>
  </si>
  <si>
    <t>SMH-034AA:E05</t>
  </si>
  <si>
    <t>SMH-034AA:E06</t>
  </si>
  <si>
    <t>SMH-034AA:E07</t>
  </si>
  <si>
    <t>SMH-034AA:E08</t>
  </si>
  <si>
    <t>SMH-034AA:E09</t>
  </si>
  <si>
    <t>SMH-034AA:E10</t>
  </si>
  <si>
    <t>SMH-034AA:E11</t>
  </si>
  <si>
    <t>SMH-034AA:E12</t>
  </si>
  <si>
    <t>SMH-034AA:F01</t>
  </si>
  <si>
    <t>SMH-034AA:F02</t>
  </si>
  <si>
    <t>SMH-034AA:F03</t>
  </si>
  <si>
    <t>SMH-034AA:F04</t>
  </si>
  <si>
    <t>SMH-034AA:F05</t>
  </si>
  <si>
    <t>SMH-034AA:F06</t>
  </si>
  <si>
    <t>SMH-034AA:F07</t>
  </si>
  <si>
    <t>SMH-034AA:F08</t>
  </si>
  <si>
    <t>SMH-034AA:F09</t>
  </si>
  <si>
    <t>SMH-034AA:F10</t>
  </si>
  <si>
    <t>SMH-034AA:F11</t>
  </si>
  <si>
    <t>SMH-034AA:F12</t>
  </si>
  <si>
    <t>SMH-034AA:G01</t>
  </si>
  <si>
    <t>SMH-034AA:G02</t>
  </si>
  <si>
    <t>SMH-034AA:G03</t>
  </si>
  <si>
    <t>SMH-034AA:G04</t>
  </si>
  <si>
    <t>SMH-034AA:G05</t>
  </si>
  <si>
    <t>SMH-034AA:G06</t>
  </si>
  <si>
    <t>SMH-034AA:G07</t>
  </si>
  <si>
    <t>SMH-034AA:G08</t>
  </si>
  <si>
    <t>SMH-034AA:G09</t>
  </si>
  <si>
    <t>SMH-034AA:G10</t>
  </si>
  <si>
    <t>SMH-034AA:G11</t>
  </si>
  <si>
    <t>SMH-034AA:G12</t>
  </si>
  <si>
    <t>SMH-034AA:H01</t>
  </si>
  <si>
    <t>SMH-034AA:H02</t>
  </si>
  <si>
    <t>SMH-034AA:H03</t>
  </si>
  <si>
    <t>SMH-034AA:H04</t>
  </si>
  <si>
    <t>SMH-034AA:H05</t>
  </si>
  <si>
    <t>SMH-034AA:H06</t>
  </si>
  <si>
    <t>SMH-034AA:H07</t>
  </si>
  <si>
    <t>SMH-034AA:H08</t>
  </si>
  <si>
    <t>SMH-034AA:H09</t>
  </si>
  <si>
    <t>SMH-034AA:H10</t>
  </si>
  <si>
    <t>SMH-034AA:H11</t>
  </si>
  <si>
    <t>SMH-034AA:H12</t>
  </si>
  <si>
    <t>SMH-035AA:A01</t>
  </si>
  <si>
    <t>SMH-035AA:A02</t>
  </si>
  <si>
    <t>SMH-035AA:A03</t>
  </si>
  <si>
    <t>SMH-035AA:A04</t>
  </si>
  <si>
    <t>SMH-035AA:A05</t>
  </si>
  <si>
    <t>SMH-035AA:A06</t>
  </si>
  <si>
    <t>SMH-035AA:A07</t>
  </si>
  <si>
    <t>SMH-035AA:A08</t>
  </si>
  <si>
    <t>SMH-035AA:A09</t>
  </si>
  <si>
    <t>SMH-035AA:A10</t>
  </si>
  <si>
    <t>SMH-035AA:A11</t>
  </si>
  <si>
    <t>SMH-035AA:A12</t>
  </si>
  <si>
    <t>SMH-035AA:B01</t>
  </si>
  <si>
    <t>SMH-035AA:B02</t>
  </si>
  <si>
    <t>SMH-035AA:B03</t>
  </si>
  <si>
    <t>SMH-035AA:B04</t>
  </si>
  <si>
    <t>SMH-035AA:B05</t>
  </si>
  <si>
    <t>SMH-035AA:B06</t>
  </si>
  <si>
    <t>SMH-035AA:B07</t>
  </si>
  <si>
    <t>SMH-035AA:B08</t>
  </si>
  <si>
    <t>SMH-035AA:B09</t>
  </si>
  <si>
    <t>SMH-035AA:B10</t>
  </si>
  <si>
    <t>SMH-035AA:B11</t>
  </si>
  <si>
    <t>SMH-035AA:B12</t>
  </si>
  <si>
    <t>SMH-035AA:C01</t>
  </si>
  <si>
    <t>SMH-035AA:C02</t>
  </si>
  <si>
    <t>SMH-035AA:C03</t>
  </si>
  <si>
    <t>SMH-035AA:C04</t>
  </si>
  <si>
    <t>SMH-035AA:C05</t>
  </si>
  <si>
    <t>SMH-035AA:C06</t>
  </si>
  <si>
    <t>SMH-035AA:C07</t>
  </si>
  <si>
    <t>SMH-035AA:C08</t>
  </si>
  <si>
    <t>SMH-035AA:C09</t>
  </si>
  <si>
    <t>SMH-035AA:C10</t>
  </si>
  <si>
    <t>SMH-035AA:C11</t>
  </si>
  <si>
    <t>SMH-035AA:C12</t>
  </si>
  <si>
    <t>SMH-035AA:D01</t>
  </si>
  <si>
    <t>SMH-035AA:D02</t>
  </si>
  <si>
    <t>SMH-035AA:D03</t>
  </si>
  <si>
    <t>SMH-035AA:D04</t>
  </si>
  <si>
    <t>SMH-035AA:D05</t>
  </si>
  <si>
    <t>SMH-035AA:D06</t>
  </si>
  <si>
    <t>SMH-035AA:D07</t>
  </si>
  <si>
    <t>SMH-035AA:D08</t>
  </si>
  <si>
    <t>SMH-035AA:D09</t>
  </si>
  <si>
    <t>SMH-035AA:D10</t>
  </si>
  <si>
    <t>SMH-035AA:D11</t>
  </si>
  <si>
    <t>SMH-035AA:D12</t>
  </si>
  <si>
    <t>SMH-035AA:E01</t>
  </si>
  <si>
    <t>SMH-035AA:E02</t>
  </si>
  <si>
    <t>SMH-035AA:E03</t>
  </si>
  <si>
    <t>SMH-035AA:E04</t>
  </si>
  <si>
    <t>SMH-035AA:E05</t>
  </si>
  <si>
    <t>SMH-035AA:E06</t>
  </si>
  <si>
    <t>SMH-035AA:E07</t>
  </si>
  <si>
    <t>SMH-035AA:E08</t>
  </si>
  <si>
    <t>SMH-035AA:E09</t>
  </si>
  <si>
    <t>SMH-035AA:E10</t>
  </si>
  <si>
    <t>SMH-035AA:E11</t>
  </si>
  <si>
    <t>SMH-035AA:E12</t>
  </si>
  <si>
    <t>SMH-035AA:F01</t>
  </si>
  <si>
    <t>SMH-035AA:F02</t>
  </si>
  <si>
    <t>SMH-035AA:F03</t>
  </si>
  <si>
    <t>SMH-035AA:F04</t>
  </si>
  <si>
    <t>SMH-035AA:F05</t>
  </si>
  <si>
    <t>SMH-035AA:F06</t>
  </si>
  <si>
    <t>SMH-035AA:F07</t>
  </si>
  <si>
    <t>SMH-035AA:F08</t>
  </si>
  <si>
    <t>SMH-035AA:F09</t>
  </si>
  <si>
    <t>SMH-035AA:F10</t>
  </si>
  <si>
    <t>SMH-035AA:F11</t>
  </si>
  <si>
    <t>SMH-035AA:F12</t>
  </si>
  <si>
    <t>SMH-035AA:G01</t>
  </si>
  <si>
    <t>SMH-035AA:G02</t>
  </si>
  <si>
    <t>SMH-035AA:G03</t>
  </si>
  <si>
    <t>SMH-035AA:G04</t>
  </si>
  <si>
    <t>SMH-035AA:G05</t>
  </si>
  <si>
    <t>SMH-035AA:G06</t>
  </si>
  <si>
    <t>SMH-035AA:G07</t>
  </si>
  <si>
    <t>SMH-035AA:G08</t>
  </si>
  <si>
    <t>SMH-035AA:G09</t>
  </si>
  <si>
    <t>SMH-035AA:G10</t>
  </si>
  <si>
    <t>SMH-035AA:G11</t>
  </si>
  <si>
    <t>SMH-035AA:G12</t>
  </si>
  <si>
    <t>SMH-035AA:H01</t>
  </si>
  <si>
    <t>SMH-035AA:H02</t>
  </si>
  <si>
    <t>SMH-035AA:H03</t>
  </si>
  <si>
    <t>SMH-035AA:H04</t>
  </si>
  <si>
    <t>SMH-035AA:H05</t>
  </si>
  <si>
    <t>SMH-035AA:H06</t>
  </si>
  <si>
    <t>SMH-035AA:H07</t>
  </si>
  <si>
    <t>SMH-035AA:H08</t>
  </si>
  <si>
    <t>SMH-035AA:H09</t>
  </si>
  <si>
    <t>SMH-035AA:H10</t>
  </si>
  <si>
    <t>SMH-035AA:H11</t>
  </si>
  <si>
    <t>SMH-035AA:H12</t>
  </si>
  <si>
    <t>SMH-036BA:A01</t>
  </si>
  <si>
    <t>SMH-036BA:A02</t>
  </si>
  <si>
    <t>SMH-036BA:A03</t>
  </si>
  <si>
    <t>SMH-036BA:A04</t>
  </si>
  <si>
    <t>SMH-036BA:A05</t>
  </si>
  <si>
    <t>SMH-036BA:A06</t>
  </si>
  <si>
    <t>SMH-036BA:A07</t>
  </si>
  <si>
    <t>SMH-036BA:A08</t>
  </si>
  <si>
    <t>SMH-036BA:A09</t>
  </si>
  <si>
    <t>SMH-036BA:A10</t>
  </si>
  <si>
    <t>SMH-036BA:A11</t>
  </si>
  <si>
    <t>SMH-036BA:A12</t>
  </si>
  <si>
    <t>SMH-036BA:B01</t>
  </si>
  <si>
    <t>SMH-036BA:B02</t>
  </si>
  <si>
    <t>SMH-036BA:B03</t>
  </si>
  <si>
    <t>SMH-036BA:B04</t>
  </si>
  <si>
    <t>SMH-036BA:B05</t>
  </si>
  <si>
    <t>SMH-036BA:B06</t>
  </si>
  <si>
    <t>SMH-036BA:B07</t>
  </si>
  <si>
    <t>SMH-036BA:B08</t>
  </si>
  <si>
    <t>SMH-036BA:B09</t>
  </si>
  <si>
    <t>SMH-036BA:B10</t>
  </si>
  <si>
    <t>SMH-036BA:B11</t>
  </si>
  <si>
    <t>SMH-036BA:B12</t>
  </si>
  <si>
    <t>SMH-036BA:C01</t>
  </si>
  <si>
    <t>SMH-036BA:C02</t>
  </si>
  <si>
    <t>SMH-036BA:C03</t>
  </si>
  <si>
    <t>SMH-036BA:C04</t>
  </si>
  <si>
    <t>SMH-036BA:C05</t>
  </si>
  <si>
    <t>SMH-036BA:C06</t>
  </si>
  <si>
    <t>SMH-036BA:C07</t>
  </si>
  <si>
    <t>SMH-036BA:C08</t>
  </si>
  <si>
    <t>SMH-036BA:C09</t>
  </si>
  <si>
    <t>SMH-036BA:C10</t>
  </si>
  <si>
    <t>SMH-036BA:C11</t>
  </si>
  <si>
    <t>SMH-036BA:C12</t>
  </si>
  <si>
    <t>SMH-036BA:D01</t>
  </si>
  <si>
    <t>SMH-036BA:D02</t>
  </si>
  <si>
    <t>SMH-036BA:D03</t>
  </si>
  <si>
    <t>SMH-036BA:D04</t>
  </si>
  <si>
    <t>SMH-036BA:D05</t>
  </si>
  <si>
    <t>SMH-036BA:D06</t>
  </si>
  <si>
    <t>SMH-036BA:D07</t>
  </si>
  <si>
    <t>SMH-036BA:D08</t>
  </si>
  <si>
    <t>SMH-036BA:D09</t>
  </si>
  <si>
    <t>SMH-036BA:D10</t>
  </si>
  <si>
    <t>SMH-036BA:D11</t>
  </si>
  <si>
    <t>SMH-036BA:D12</t>
  </si>
  <si>
    <t>SMH-036BA:E01</t>
  </si>
  <si>
    <t>SMH-036BA:E02</t>
  </si>
  <si>
    <t>SMH-036BA:E03</t>
  </si>
  <si>
    <t>SMH-036BA:E04</t>
  </si>
  <si>
    <t>SMH-036BA:E05</t>
  </si>
  <si>
    <t>SMH-036BA:E06</t>
  </si>
  <si>
    <t>SMH-036BA:E07</t>
  </si>
  <si>
    <t>SMH-036BA:E08</t>
  </si>
  <si>
    <t>SMH-036BA:E09</t>
  </si>
  <si>
    <t>SMH-036BA:E10</t>
  </si>
  <si>
    <t>SMH-036BA:E11</t>
  </si>
  <si>
    <t>SMH-036BA:E12</t>
  </si>
  <si>
    <t>SMH-036BA:F01</t>
  </si>
  <si>
    <t>SMH-036BA:F02</t>
  </si>
  <si>
    <t>SMH-036BA:F03</t>
  </si>
  <si>
    <t>SMH-036BA:F04</t>
  </si>
  <si>
    <t>SMH-036BA:F05</t>
  </si>
  <si>
    <t>SMH-036BA:F06</t>
  </si>
  <si>
    <t>SMH-036BA:F07</t>
  </si>
  <si>
    <t>SMH-036BA:F08</t>
  </si>
  <si>
    <t>SMH-036BA:F09</t>
  </si>
  <si>
    <t>SMH-036BA:F10</t>
  </si>
  <si>
    <t>SMH-036BA:F11</t>
  </si>
  <si>
    <t>SMH-036BA:F12</t>
  </si>
  <si>
    <t>SMH-036BA:G01</t>
  </si>
  <si>
    <t>SMH-036BA:G02</t>
  </si>
  <si>
    <t>SMH-036BA:G03</t>
  </si>
  <si>
    <t>SMH-036BA:G04</t>
  </si>
  <si>
    <t>SMH-036BA:G05</t>
  </si>
  <si>
    <t>SMH-036BA:G06</t>
  </si>
  <si>
    <t>SMH-036BA:G07</t>
  </si>
  <si>
    <t>SMH-036BA:G08</t>
  </si>
  <si>
    <t>SMH-036BA:G09</t>
  </si>
  <si>
    <t>SMH-036BA:G10</t>
  </si>
  <si>
    <t>SMH-036BA:G11</t>
  </si>
  <si>
    <t>SMH-036BA:G12</t>
  </si>
  <si>
    <t>SMH-036BA:H01</t>
  </si>
  <si>
    <t>SMH-036BA:H02</t>
  </si>
  <si>
    <t>SMH-036BA:H03</t>
  </si>
  <si>
    <t>SMH-036BA:H04</t>
  </si>
  <si>
    <t>SMH-036BA:H05</t>
  </si>
  <si>
    <t>SMH-036BA:H06</t>
  </si>
  <si>
    <t>SMH-036BA:H07</t>
  </si>
  <si>
    <t>SMH-036BA:H08</t>
  </si>
  <si>
    <t>SMH-036BA:H09</t>
  </si>
  <si>
    <t>SMH-036BA:H10</t>
  </si>
  <si>
    <t>SMH-036BA:H11</t>
  </si>
  <si>
    <t>SMH-036BA:H12</t>
  </si>
  <si>
    <t>SMH-037AA:A01</t>
  </si>
  <si>
    <t>SMH-037AA:A02</t>
  </si>
  <si>
    <t>SMH-037AA:A03</t>
  </si>
  <si>
    <t>SMH-037AA:A04</t>
  </si>
  <si>
    <t>SMH-037AA:A05</t>
  </si>
  <si>
    <t>SMH-037AA:A06</t>
  </si>
  <si>
    <t>SMH-037AA:A07</t>
  </si>
  <si>
    <t>SMH-037AA:A08</t>
  </si>
  <si>
    <t>SMH-037AA:A09</t>
  </si>
  <si>
    <t>SMH-037AA:A10</t>
  </si>
  <si>
    <t>SMH-037AA:A11</t>
  </si>
  <si>
    <t>SMH-037AA:A12</t>
  </si>
  <si>
    <t>SMH-037AA:B01</t>
  </si>
  <si>
    <t>SMH-037AA:B02</t>
  </si>
  <si>
    <t>SMH-037AA:B03</t>
  </si>
  <si>
    <t>SMH-037AA:B04</t>
  </si>
  <si>
    <t>SMH-037AA:B05</t>
  </si>
  <si>
    <t>SMH-037AA:B06</t>
  </si>
  <si>
    <t>SMH-037AA:B07</t>
  </si>
  <si>
    <t>SMH-037AA:B08</t>
  </si>
  <si>
    <t>SMH-037AA:B09</t>
  </si>
  <si>
    <t>SMH-037AA:B10</t>
  </si>
  <si>
    <t>SMH-037AA:B11</t>
  </si>
  <si>
    <t>SMH-037AA:B12</t>
  </si>
  <si>
    <t>SMH-037AA:C01</t>
  </si>
  <si>
    <t>SMH-037AA:C02</t>
  </si>
  <si>
    <t>SMH-037AA:C03</t>
  </si>
  <si>
    <t>SMH-037AA:C04</t>
  </si>
  <si>
    <t>SMH-037AA:C05</t>
  </si>
  <si>
    <t>SMH-037AA:C06</t>
  </si>
  <si>
    <t>SMH-037AA:C07</t>
  </si>
  <si>
    <t>SMH-037AA:C08</t>
  </si>
  <si>
    <t>SMH-037AA:C09</t>
  </si>
  <si>
    <t>SMH-037AA:C10</t>
  </si>
  <si>
    <t>SMH-037AA:C11</t>
  </si>
  <si>
    <t>SMH-037AA:C12</t>
  </si>
  <si>
    <t>SMH-037AA:D01</t>
  </si>
  <si>
    <t>SMH-037AA:D02</t>
  </si>
  <si>
    <t>SMH-037AA:D03</t>
  </si>
  <si>
    <t>SMH-037AA:D04</t>
  </si>
  <si>
    <t>SMH-037AA:D05</t>
  </si>
  <si>
    <t>SMH-037AA:D06</t>
  </si>
  <si>
    <t>SMH-037AA:D07</t>
  </si>
  <si>
    <t>SMH-037AA:D08</t>
  </si>
  <si>
    <t>SMH-037AA:D09</t>
  </si>
  <si>
    <t>SMH-037AA:D10</t>
  </si>
  <si>
    <t>SMH-037AA:D11</t>
  </si>
  <si>
    <t>SMH-037AA:D12</t>
  </si>
  <si>
    <t>SMH-037AA:E01</t>
  </si>
  <si>
    <t>SMH-037AA:E02</t>
  </si>
  <si>
    <t>SMH-037AA:E03</t>
  </si>
  <si>
    <t>SMH-037AA:E04</t>
  </si>
  <si>
    <t>SMH-037AA:E05</t>
  </si>
  <si>
    <t>SMH-037AA:E06</t>
  </si>
  <si>
    <t>SMH-037AA:E07</t>
  </si>
  <si>
    <t>SMH-037AA:E08</t>
  </si>
  <si>
    <t>SMH-037AA:E09</t>
  </si>
  <si>
    <t>SMH-037AA:E10</t>
  </si>
  <si>
    <t>SMH-037AA:E11</t>
  </si>
  <si>
    <t>SMH-037AA:E12</t>
  </si>
  <si>
    <t>SMH-037AA:F01</t>
  </si>
  <si>
    <t>SMH-037AA:F02</t>
  </si>
  <si>
    <t>SMH-037AA:F03</t>
  </si>
  <si>
    <t>SMH-037AA:F04</t>
  </si>
  <si>
    <t>SMH-037AA:F05</t>
  </si>
  <si>
    <t>SMH-037AA:F06</t>
  </si>
  <si>
    <t>SMH-037AA:F07</t>
  </si>
  <si>
    <t>SMH-037AA:F08</t>
  </si>
  <si>
    <t>SMH-037AA:F09</t>
  </si>
  <si>
    <t>SMH-037AA:F10</t>
  </si>
  <si>
    <t>SMH-037AA:F11</t>
  </si>
  <si>
    <t>SMH-037AA:F12</t>
  </si>
  <si>
    <t>SMH-037AA:G01</t>
  </si>
  <si>
    <t>SMH-037AA:G02</t>
  </si>
  <si>
    <t>SMH-037AA:G03</t>
  </si>
  <si>
    <t>SMH-037AA:G04</t>
  </si>
  <si>
    <t>SMH-037AA:G05</t>
  </si>
  <si>
    <t>SMH-037AA:G06</t>
  </si>
  <si>
    <t>SMH-037AA:G07</t>
  </si>
  <si>
    <t>SMH-037AA:G08</t>
  </si>
  <si>
    <t>SMH-037AA:G09</t>
  </si>
  <si>
    <t>SMH-037AA:G10</t>
  </si>
  <si>
    <t>SMH-037AA:G11</t>
  </si>
  <si>
    <t>SMH-037AA:G12</t>
  </si>
  <si>
    <t>SMH-037AA:H01</t>
  </si>
  <si>
    <t>SMH-037AA:H02</t>
  </si>
  <si>
    <t>SMH-037AA:H03</t>
  </si>
  <si>
    <t>SMH-037AA:H04</t>
  </si>
  <si>
    <t>SMH-037AA:H05</t>
  </si>
  <si>
    <t>SMH-037AA:H06</t>
  </si>
  <si>
    <t>SMH-037AA:H07</t>
  </si>
  <si>
    <t>SMH-037AA:H08</t>
  </si>
  <si>
    <t>SMH-037AA:H09</t>
  </si>
  <si>
    <t>SMH-037AA:H10</t>
  </si>
  <si>
    <t>SMH-037AA:H11</t>
  </si>
  <si>
    <t>SMH-037AA:H12</t>
  </si>
  <si>
    <t>SMH-038AA:A01</t>
  </si>
  <si>
    <t>SMH-038AA:A02</t>
  </si>
  <si>
    <t>SMH-038AA:A03</t>
  </si>
  <si>
    <t>SMH-038AA:A04</t>
  </si>
  <si>
    <t>SMH-038AA:A05</t>
  </si>
  <si>
    <t>SMH-038AA:A06</t>
  </si>
  <si>
    <t>SMH-038AA:A07</t>
  </si>
  <si>
    <t>SMH-038AA:A08</t>
  </si>
  <si>
    <t>SMH-038AA:A09</t>
  </si>
  <si>
    <t>SMH-038AA:A10</t>
  </si>
  <si>
    <t>SMH-038AA:A11</t>
  </si>
  <si>
    <t>SMH-038AA:A12</t>
  </si>
  <si>
    <t>SMH-038AA:B01</t>
  </si>
  <si>
    <t>SMH-038AA:B02</t>
  </si>
  <si>
    <t>SMH-038AA:B03</t>
  </si>
  <si>
    <t>SMH-038AA:B04</t>
  </si>
  <si>
    <t>SMH-038AA:B05</t>
  </si>
  <si>
    <t>SMH-038AA:B06</t>
  </si>
  <si>
    <t>SMH-038AA:B07</t>
  </si>
  <si>
    <t>SMH-038AA:B08</t>
  </si>
  <si>
    <t>SMH-038AA:B09</t>
  </si>
  <si>
    <t>SMH-038AA:B10</t>
  </si>
  <si>
    <t>SMH-038AA:B11</t>
  </si>
  <si>
    <t>SMH-038AA:B12</t>
  </si>
  <si>
    <t>SMH-038AA:C01</t>
  </si>
  <si>
    <t>SMH-038AA:C02</t>
  </si>
  <si>
    <t>SMH-038AA:C03</t>
  </si>
  <si>
    <t>SMH-038AA:C04</t>
  </si>
  <si>
    <t>SMH-038AA:C05</t>
  </si>
  <si>
    <t>SMH-038AA:C06</t>
  </si>
  <si>
    <t>SMH-038AA:C07</t>
  </si>
  <si>
    <t>SMH-038AA:C08</t>
  </si>
  <si>
    <t>SMH-038AA:C09</t>
  </si>
  <si>
    <t>SMH-038AA:C10</t>
  </si>
  <si>
    <t>SMH-038AA:C11</t>
  </si>
  <si>
    <t>SMH-038AA:C12</t>
  </si>
  <si>
    <t>SMH-038AA:D01</t>
  </si>
  <si>
    <t>SMH-038AA:D02</t>
  </si>
  <si>
    <t>SMH-038AA:D03</t>
  </si>
  <si>
    <t>SMH-038AA:D04</t>
  </si>
  <si>
    <t>SMH-038AA:D05</t>
  </si>
  <si>
    <t>SMH-038AA:D06</t>
  </si>
  <si>
    <t>SMH-038AA:D07</t>
  </si>
  <si>
    <t>SMH-038AA:D08</t>
  </si>
  <si>
    <t>SMH-038AA:D09</t>
  </si>
  <si>
    <t>SMH-038AA:D10</t>
  </si>
  <si>
    <t>SMH-038AA:D11</t>
  </si>
  <si>
    <t>SMH-038AA:D12</t>
  </si>
  <si>
    <t>SMH-038AA:E01</t>
  </si>
  <si>
    <t>SMH-038AA:E02</t>
  </si>
  <si>
    <t>SMH-038AA:E03</t>
  </si>
  <si>
    <t>SMH-038AA:E04</t>
  </si>
  <si>
    <t>SMH-038AA:E05</t>
  </si>
  <si>
    <t>SMH-038AA:E06</t>
  </si>
  <si>
    <t>SMH-038AA:E07</t>
  </si>
  <si>
    <t>SMH-038AA:E08</t>
  </si>
  <si>
    <t>SMH-038AA:E09</t>
  </si>
  <si>
    <t>SMH-038AA:E10</t>
  </si>
  <si>
    <t>SMH-038AA:E11</t>
  </si>
  <si>
    <t>SMH-038AA:E12</t>
  </si>
  <si>
    <t>SMH-038AA:F01</t>
  </si>
  <si>
    <t>SMH-038AA:F02</t>
  </si>
  <si>
    <t>SMH-038AA:F03</t>
  </si>
  <si>
    <t>SMH-038AA:F04</t>
  </si>
  <si>
    <t>SMH-038AA:F05</t>
  </si>
  <si>
    <t>SMH-038AA:F06</t>
  </si>
  <si>
    <t>SMH-038AA:F07</t>
  </si>
  <si>
    <t>SMH-038AA:F08</t>
  </si>
  <si>
    <t>SMH-038AA:F09</t>
  </si>
  <si>
    <t>SMH-038AA:F10</t>
  </si>
  <si>
    <t>SMH-038AA:F11</t>
  </si>
  <si>
    <t>SMH-038AA:F12</t>
  </si>
  <si>
    <t>SMH-038AA:G01</t>
  </si>
  <si>
    <t>SMH-038AA:G02</t>
  </si>
  <si>
    <t>SMH-038AA:G03</t>
  </si>
  <si>
    <t>SMH-038AA:G04</t>
  </si>
  <si>
    <t>SMH-038AA:G05</t>
  </si>
  <si>
    <t>SMH-038AA:G06</t>
  </si>
  <si>
    <t>SMH-038AA:G07</t>
  </si>
  <si>
    <t>SMH-038AA:G08</t>
  </si>
  <si>
    <t>SMH-038AA:G09</t>
  </si>
  <si>
    <t>SMH-038AA:G10</t>
  </si>
  <si>
    <t>SMH-038AA:G11</t>
  </si>
  <si>
    <t>SMH-038AA:G12</t>
  </si>
  <si>
    <t>SMH-038AA:H01</t>
  </si>
  <si>
    <t>SMH-038AA:H02</t>
  </si>
  <si>
    <t>SMH-038AA:H03</t>
  </si>
  <si>
    <t>SMH-038AA:H04</t>
  </si>
  <si>
    <t>SMH-038AA:H05</t>
  </si>
  <si>
    <t>SMH-038AA:H06</t>
  </si>
  <si>
    <t>SMH-038AA:H07</t>
  </si>
  <si>
    <t>SMH-038AA:H08</t>
  </si>
  <si>
    <t>SMH-038AA:H09</t>
  </si>
  <si>
    <t>SMH-038AA:H10</t>
  </si>
  <si>
    <t>SMH-038AA:H11</t>
  </si>
  <si>
    <t>SMH-038AA:H12</t>
  </si>
  <si>
    <t>SMH-039AA:A01</t>
  </si>
  <si>
    <t>SMH-039AA:A02</t>
  </si>
  <si>
    <t>SMH-039AA:A03</t>
  </si>
  <si>
    <t>SMH-039AA:A04</t>
  </si>
  <si>
    <t>SMH-039AA:A05</t>
  </si>
  <si>
    <t>SMH-039AA:A06</t>
  </si>
  <si>
    <t>SMH-039AA:A07</t>
  </si>
  <si>
    <t>SMH-039AA:A08</t>
  </si>
  <si>
    <t>SMH-039AA:A09</t>
  </si>
  <si>
    <t>SMH-039AA:A10</t>
  </si>
  <si>
    <t>SMH-039AA:A11</t>
  </si>
  <si>
    <t>SMH-039AA:A12</t>
  </si>
  <si>
    <t>SMH-039AA:B01</t>
  </si>
  <si>
    <t>SMH-039AA:B02</t>
  </si>
  <si>
    <t>SMH-039AA:B03</t>
  </si>
  <si>
    <t>SMH-039AA:B04</t>
  </si>
  <si>
    <t>SMH-039AA:B05</t>
  </si>
  <si>
    <t>SMH-039AA:B06</t>
  </si>
  <si>
    <t>SMH-039AA:B07</t>
  </si>
  <si>
    <t>SMH-039AA:B08</t>
  </si>
  <si>
    <t>SMH-039AA:B09</t>
  </si>
  <si>
    <t>SMH-039AA:B10</t>
  </si>
  <si>
    <t>SMH-039AA:B11</t>
  </si>
  <si>
    <t>SMH-039AA:B12</t>
  </si>
  <si>
    <t>SMH-039AA:C01</t>
  </si>
  <si>
    <t>SMH-039AA:C02</t>
  </si>
  <si>
    <t>SMH-039AA:C03</t>
  </si>
  <si>
    <t>SMH-039AA:C04</t>
  </si>
  <si>
    <t>SMH-039AA:C05</t>
  </si>
  <si>
    <t>SMH-039AA:C06</t>
  </si>
  <si>
    <t>SMH-039AA:C07</t>
  </si>
  <si>
    <t>SMH-039AA:C08</t>
  </si>
  <si>
    <t>SMH-039AA:C09</t>
  </si>
  <si>
    <t>SMH-039AA:C10</t>
  </si>
  <si>
    <t>SMH-039AA:C11</t>
  </si>
  <si>
    <t>SMH-039AA:C12</t>
  </si>
  <si>
    <t>SMH-039AA:D01</t>
  </si>
  <si>
    <t>SMH-039AA:D02</t>
  </si>
  <si>
    <t>SMH-039AA:D03</t>
  </si>
  <si>
    <t>SMH-039AA:D04</t>
  </si>
  <si>
    <t>SMH-039AA:D05</t>
  </si>
  <si>
    <t>SMH-039AA:D06</t>
  </si>
  <si>
    <t>SMH-039AA:D07</t>
  </si>
  <si>
    <t>SMH-039AA:D08</t>
  </si>
  <si>
    <t>SMH-039AA:D09</t>
  </si>
  <si>
    <t>SMH-039AA:D10</t>
  </si>
  <si>
    <t>SMH-039AA:D11</t>
  </si>
  <si>
    <t>SMH-039AA:D12</t>
  </si>
  <si>
    <t>SMH-039AA:E01</t>
  </si>
  <si>
    <t>SMH-039AA:E02</t>
  </si>
  <si>
    <t>SMH-039AA:E03</t>
  </si>
  <si>
    <t>SMH-039AA:E04</t>
  </si>
  <si>
    <t>SMH-039AA:E05</t>
  </si>
  <si>
    <t>SMH-039AA:E06</t>
  </si>
  <si>
    <t>SMH-039AA:E07</t>
  </si>
  <si>
    <t>SMH-039AA:E08</t>
  </si>
  <si>
    <t>SMH-039AA:E09</t>
  </si>
  <si>
    <t>SMH-039AA:E10</t>
  </si>
  <si>
    <t>SMH-039AA:E11</t>
  </si>
  <si>
    <t>SMH-039AA:E12</t>
  </si>
  <si>
    <t>SMH-039AA:F01</t>
  </si>
  <si>
    <t>SMH-039AA:F02</t>
  </si>
  <si>
    <t>SMH-039AA:F03</t>
  </si>
  <si>
    <t>SMH-039AA:F04</t>
  </si>
  <si>
    <t>SMH-039AA:F05</t>
  </si>
  <si>
    <t>SMH-039AA:F06</t>
  </si>
  <si>
    <t>SMH-039AA:F07</t>
  </si>
  <si>
    <t>SMH-039AA:F08</t>
  </si>
  <si>
    <t>SMH-039AA:F09</t>
  </si>
  <si>
    <t>SMH-039AA:F10</t>
  </si>
  <si>
    <t>SMH-039AA:F11</t>
  </si>
  <si>
    <t>SMH-039AA:F12</t>
  </si>
  <si>
    <t>SMH-039AA:G01</t>
  </si>
  <si>
    <t>SMH-039AA:G02</t>
  </si>
  <si>
    <t>SMH-039AA:G03</t>
  </si>
  <si>
    <t>SMH-039AA:G04</t>
  </si>
  <si>
    <t>SMH-039AA:G05</t>
  </si>
  <si>
    <t>SMH-039AA:G06</t>
  </si>
  <si>
    <t>SMH-039AA:G07</t>
  </si>
  <si>
    <t>SMH-039AA:G08</t>
  </si>
  <si>
    <t>SMH-039AA:G09</t>
  </si>
  <si>
    <t>SMH-039AA:G10</t>
  </si>
  <si>
    <t>SMH-039AA:G11</t>
  </si>
  <si>
    <t>SMH-039AA:G12</t>
  </si>
  <si>
    <t>SMH-039AA:H01</t>
  </si>
  <si>
    <t>SMH-039AA:H02</t>
  </si>
  <si>
    <t>SMH-039AA:H03</t>
  </si>
  <si>
    <t>SMH-039AA:H04</t>
  </si>
  <si>
    <t>SMH-039AA:H05</t>
  </si>
  <si>
    <t>SMH-039AA:H06</t>
  </si>
  <si>
    <t>SMH-039AA:H07</t>
  </si>
  <si>
    <t>SMH-039AA:H08</t>
  </si>
  <si>
    <t>SMH-039AA:H09</t>
  </si>
  <si>
    <t>SMH-039AA:H10</t>
  </si>
  <si>
    <t>SMH-039AA:H11</t>
  </si>
  <si>
    <t>SMH-039AA:H12</t>
  </si>
  <si>
    <t>SMH-041AA:A01</t>
  </si>
  <si>
    <t>SMH-041AA:A02</t>
  </si>
  <si>
    <t>SMH-041AA:A03</t>
  </si>
  <si>
    <t>SMH-041AA:A04</t>
  </si>
  <si>
    <t>SMH-041AA:A05</t>
  </si>
  <si>
    <t>SMH-041AA:A06</t>
  </si>
  <si>
    <t>SMH-041AA:A07</t>
  </si>
  <si>
    <t>SMH-041AA:A08</t>
  </si>
  <si>
    <t>SMH-041AA:A09</t>
  </si>
  <si>
    <t>SMH-041AA:A10</t>
  </si>
  <si>
    <t>SMH-041AA:A11</t>
  </si>
  <si>
    <t>SMH-041AA:A12</t>
  </si>
  <si>
    <t>SMH-041AA:B01</t>
  </si>
  <si>
    <t>SMH-041AA:B02</t>
  </si>
  <si>
    <t>SMH-041AA:B03</t>
  </si>
  <si>
    <t>SMH-041AA:B04</t>
  </si>
  <si>
    <t>SMH-041AA:B05</t>
  </si>
  <si>
    <t>SMH-041AA:B06</t>
  </si>
  <si>
    <t>SMH-041AA:B07</t>
  </si>
  <si>
    <t>SMH-041AA:B08</t>
  </si>
  <si>
    <t>SMH-041AA:B09</t>
  </si>
  <si>
    <t>SMH-041AA:B10</t>
  </si>
  <si>
    <t>SMH-041AA:B11</t>
  </si>
  <si>
    <t>SMH-041AA:B12</t>
  </si>
  <si>
    <t>SMH-041AA:C01</t>
  </si>
  <si>
    <t>SMH-041AA:C02</t>
  </si>
  <si>
    <t>SMH-041AA:C03</t>
  </si>
  <si>
    <t>SMH-041AA:C04</t>
  </si>
  <si>
    <t>SMH-041AA:C05</t>
  </si>
  <si>
    <t>SMH-041AA:C06</t>
  </si>
  <si>
    <t>SMH-041AA:C07</t>
  </si>
  <si>
    <t>SMH-041AA:C08</t>
  </si>
  <si>
    <t>SMH-041AA:C09</t>
  </si>
  <si>
    <t>SMH-041AA:C10</t>
  </si>
  <si>
    <t>SMH-041AA:C11</t>
  </si>
  <si>
    <t>SMH-041AA:C12</t>
  </si>
  <si>
    <t>SMH-041AA:D01</t>
  </si>
  <si>
    <t>SMH-041AA:D02</t>
  </si>
  <si>
    <t>SMH-041AA:D03</t>
  </si>
  <si>
    <t>SMH-041AA:D04</t>
  </si>
  <si>
    <t>SMH-041AA:D05</t>
  </si>
  <si>
    <t>SMH-041AA:D06</t>
  </si>
  <si>
    <t>SMH-041AA:D07</t>
  </si>
  <si>
    <t>SMH-041AA:D08</t>
  </si>
  <si>
    <t>SMH-041AA:D09</t>
  </si>
  <si>
    <t>SMH-041AA:D10</t>
  </si>
  <si>
    <t>SMH-041AA:D11</t>
  </si>
  <si>
    <t>SMH-041AA:D12</t>
  </si>
  <si>
    <t>SMH-041AA:E01</t>
  </si>
  <si>
    <t>SMH-041AA:E02</t>
  </si>
  <si>
    <t>SMH-041AA:E03</t>
  </si>
  <si>
    <t>SMH-041AA:E04</t>
  </si>
  <si>
    <t>SMH-041AA:E05</t>
  </si>
  <si>
    <t>SMH-041AA:E06</t>
  </si>
  <si>
    <t>SMH-041AA:E07</t>
  </si>
  <si>
    <t>SMH-041AA:E08</t>
  </si>
  <si>
    <t>SMH-041AA:E09</t>
  </si>
  <si>
    <t>SMH-041AA:E10</t>
  </si>
  <si>
    <t>SMH-041AA:E11</t>
  </si>
  <si>
    <t>SMH-041AA:E12</t>
  </si>
  <si>
    <t>SMH-041AA:F01</t>
  </si>
  <si>
    <t>SMH-041AA:F02</t>
  </si>
  <si>
    <t>SMH-041AA:F03</t>
  </si>
  <si>
    <t>SMH-041AA:F04</t>
  </si>
  <si>
    <t>SMH-041AA:F05</t>
  </si>
  <si>
    <t>SMH-041AA:F06</t>
  </si>
  <si>
    <t>SMH-041AA:F07</t>
  </si>
  <si>
    <t>SMH-041AA:F08</t>
  </si>
  <si>
    <t>SMH-041AA:F09</t>
  </si>
  <si>
    <t>SMH-041AA:F10</t>
  </si>
  <si>
    <t>SMH-041AA:F11</t>
  </si>
  <si>
    <t>SMH-041AA:F12</t>
  </si>
  <si>
    <t>SMH-041AA:G01</t>
  </si>
  <si>
    <t>SMH-041AA:G02</t>
  </si>
  <si>
    <t>SMH-041AA:G03</t>
  </si>
  <si>
    <t>SMH-041AA:G04</t>
  </si>
  <si>
    <t>SMH-041AA:G05</t>
  </si>
  <si>
    <t>SMH-041AA:G06</t>
  </si>
  <si>
    <t>SMH-041AA:G07</t>
  </si>
  <si>
    <t>SMH-041AA:G08</t>
  </si>
  <si>
    <t>SMH-041AA:G09</t>
  </si>
  <si>
    <t>SMH-041AA:G10</t>
  </si>
  <si>
    <t>SMH-041AA:G11</t>
  </si>
  <si>
    <t>SMH-041AA:G12</t>
  </si>
  <si>
    <t>SMH-041AA:H01</t>
  </si>
  <si>
    <t>SMH-041AA:H02</t>
  </si>
  <si>
    <t>SMH-041AA:H03</t>
  </si>
  <si>
    <t>SMH-041AA:H04</t>
  </si>
  <si>
    <t>SMH-041AA:H05</t>
  </si>
  <si>
    <t>SMH-041AA:H06</t>
  </si>
  <si>
    <t>SMH-041AA:H07</t>
  </si>
  <si>
    <t>SMH-041AA:H08</t>
  </si>
  <si>
    <t>SMH-041AA:H09</t>
  </si>
  <si>
    <t>SMH-041AA:H10</t>
  </si>
  <si>
    <t>SMH-041AA:H11</t>
  </si>
  <si>
    <t>SMH-041AA:H12</t>
  </si>
  <si>
    <t>SMH-045AA:A01</t>
  </si>
  <si>
    <t>SMH-045AA:A02</t>
  </si>
  <si>
    <t>SMH-045AA:A03</t>
  </si>
  <si>
    <t>SMH-045AA:A04</t>
  </si>
  <si>
    <t>SMH-045AA:A05</t>
  </si>
  <si>
    <t>SMH-045AA:A06</t>
  </si>
  <si>
    <t>SMH-045AA:A07</t>
  </si>
  <si>
    <t>SMH-045AA:A08</t>
  </si>
  <si>
    <t>SMH-045AA:A09</t>
  </si>
  <si>
    <t>SMH-045AA:A10</t>
  </si>
  <si>
    <t>SMH-045AA:A11</t>
  </si>
  <si>
    <t>SMH-045AA:A12</t>
  </si>
  <si>
    <t>SMH-045AA:B01</t>
  </si>
  <si>
    <t>SMH-045AA:B02</t>
  </si>
  <si>
    <t>SMH-045AA:B03</t>
  </si>
  <si>
    <t>SMH-045AA:B04</t>
  </si>
  <si>
    <t>SMH-045AA:B05</t>
  </si>
  <si>
    <t>SMH-045AA:B06</t>
  </si>
  <si>
    <t>SMH-045AA:B07</t>
  </si>
  <si>
    <t>SMH-045AA:B08</t>
  </si>
  <si>
    <t>SMH-045AA:B09</t>
  </si>
  <si>
    <t>SMH-045AA:B10</t>
  </si>
  <si>
    <t>SMH-045AA:B11</t>
  </si>
  <si>
    <t>SMH-045AA:B12</t>
  </si>
  <si>
    <t>SMH-045AA:C01</t>
  </si>
  <si>
    <t>SMH-045AA:C02</t>
  </si>
  <si>
    <t>SMH-045AA:C03</t>
  </si>
  <si>
    <t>SMH-045AA:C04</t>
  </si>
  <si>
    <t>SMH-045AA:C05</t>
  </si>
  <si>
    <t>SMH-045AA:C06</t>
  </si>
  <si>
    <t>SMH-045AA:C07</t>
  </si>
  <si>
    <t>SMH-045AA:C08</t>
  </si>
  <si>
    <t>SMH-045AA:C09</t>
  </si>
  <si>
    <t>SMH-045AA:C10</t>
  </si>
  <si>
    <t>SMH-045AA:C11</t>
  </si>
  <si>
    <t>SMH-045AA:C12</t>
  </si>
  <si>
    <t>SMH-045AA:D01</t>
  </si>
  <si>
    <t>SMH-045AA:D02</t>
  </si>
  <si>
    <t>SMH-045AA:D03</t>
  </si>
  <si>
    <t>SMH-045AA:D04</t>
  </si>
  <si>
    <t>SMH-045AA:D05</t>
  </si>
  <si>
    <t>SMH-045AA:D06</t>
  </si>
  <si>
    <t>SMH-045AA:D07</t>
  </si>
  <si>
    <t>SMH-045AA:D08</t>
  </si>
  <si>
    <t>SMH-045AA:D09</t>
  </si>
  <si>
    <t>SMH-045AA:D10</t>
  </si>
  <si>
    <t>SMH-045AA:D11</t>
  </si>
  <si>
    <t>SMH-045AA:D12</t>
  </si>
  <si>
    <t>SMH-045AA:E01</t>
  </si>
  <si>
    <t>SMH-045AA:E02</t>
  </si>
  <si>
    <t>SMH-045AA:E03</t>
  </si>
  <si>
    <t>SMH-045AA:E04</t>
  </si>
  <si>
    <t>SMH-045AA:E05</t>
  </si>
  <si>
    <t>SMH-045AA:E06</t>
  </si>
  <si>
    <t>SMH-045AA:E07</t>
  </si>
  <si>
    <t>SMH-045AA:E08</t>
  </si>
  <si>
    <t>SMH-045AA:E09</t>
  </si>
  <si>
    <t>SMH-045AA:E10</t>
  </si>
  <si>
    <t>SMH-045AA:E11</t>
  </si>
  <si>
    <t>SMH-045AA:E12</t>
  </si>
  <si>
    <t>SMH-045AA:F01</t>
  </si>
  <si>
    <t>SMH-045AA:F02</t>
  </si>
  <si>
    <t>SMH-045AA:F03</t>
  </si>
  <si>
    <t>SMH-045AA:F04</t>
  </si>
  <si>
    <t>SMH-045AA:F05</t>
  </si>
  <si>
    <t>SMH-045AA:F06</t>
  </si>
  <si>
    <t>SMH-045AA:F07</t>
  </si>
  <si>
    <t>SMH-045AA:F08</t>
  </si>
  <si>
    <t>SMH-045AA:F09</t>
  </si>
  <si>
    <t>SMH-045AA:F10</t>
  </si>
  <si>
    <t>SMH-045AA:F11</t>
  </si>
  <si>
    <t>SMH-045AA:F12</t>
  </si>
  <si>
    <t>SMH-045AA:G01</t>
  </si>
  <si>
    <t>SMH-045AA:G02</t>
  </si>
  <si>
    <t>SMH-045AA:G03</t>
  </si>
  <si>
    <t>SMH-045AA:G04</t>
  </si>
  <si>
    <t>SMH-045AA:G05</t>
  </si>
  <si>
    <t>SMH-045AA:G06</t>
  </si>
  <si>
    <t>SMH-045AA:G07</t>
  </si>
  <si>
    <t>SMH-045AA:G08</t>
  </si>
  <si>
    <t>SMH-045AA:G09</t>
  </si>
  <si>
    <t>SMH-045AA:G10</t>
  </si>
  <si>
    <t>SMH-045AA:G11</t>
  </si>
  <si>
    <t>SMH-045AA:G12</t>
  </si>
  <si>
    <t>SMH-045AA:H01</t>
  </si>
  <si>
    <t>SMH-045AA:H02</t>
  </si>
  <si>
    <t>SMH-045AA:H03</t>
  </si>
  <si>
    <t>SMH-045AA:H04</t>
  </si>
  <si>
    <t>SMH-045AA:H05</t>
  </si>
  <si>
    <t>SMH-045AA:H06</t>
  </si>
  <si>
    <t>SMH-045AA:H07</t>
  </si>
  <si>
    <t>SMH-045AA:H08</t>
  </si>
  <si>
    <t>SMH-045AA:H09</t>
  </si>
  <si>
    <t>SMH-045AA:H10</t>
  </si>
  <si>
    <t>SMH-045AA:H11</t>
  </si>
  <si>
    <t>SMH-045AA:H12</t>
  </si>
  <si>
    <t>SMH-046AA:A01</t>
  </si>
  <si>
    <t>SMH-046AA:A02</t>
  </si>
  <si>
    <t>SMH-046AA:A03</t>
  </si>
  <si>
    <t>SMH-046AA:A04</t>
  </si>
  <si>
    <t>SMH-046AA:A05</t>
  </si>
  <si>
    <t>SMH-046AA:A06</t>
  </si>
  <si>
    <t>SMH-046AA:A07</t>
  </si>
  <si>
    <t>SMH-046AA:A08</t>
  </si>
  <si>
    <t>SMH-046AA:A09</t>
  </si>
  <si>
    <t>SMH-046AA:A10</t>
  </si>
  <si>
    <t>SMH-046AA:A11</t>
  </si>
  <si>
    <t>SMH-046AA:A12</t>
  </si>
  <si>
    <t>SMH-046AA:B01</t>
  </si>
  <si>
    <t>SMH-046AA:B02</t>
  </si>
  <si>
    <t>SMH-046AA:B03</t>
  </si>
  <si>
    <t>SMH-046AA:B04</t>
  </si>
  <si>
    <t>SMH-046AA:B05</t>
  </si>
  <si>
    <t>SMH-046AA:B06</t>
  </si>
  <si>
    <t>SMH-046AA:B07</t>
  </si>
  <si>
    <t>SMH-046AA:B08</t>
  </si>
  <si>
    <t>SMH-046AA:B09</t>
  </si>
  <si>
    <t>SMH-046AA:B10</t>
  </si>
  <si>
    <t>SMH-046AA:B11</t>
  </si>
  <si>
    <t>SMH-046AA:B12</t>
  </si>
  <si>
    <t>SMH-046AA:C01</t>
  </si>
  <si>
    <t>SMH-046AA:C02</t>
  </si>
  <si>
    <t>SMH-046AA:C03</t>
  </si>
  <si>
    <t>SMH-046AA:C04</t>
  </si>
  <si>
    <t>SMH-046AA:C05</t>
  </si>
  <si>
    <t>SMH-046AA:C06</t>
  </si>
  <si>
    <t>SMH-046AA:C07</t>
  </si>
  <si>
    <t>SMH-046AA:C08</t>
  </si>
  <si>
    <t>SMH-046AA:C09</t>
  </si>
  <si>
    <t>SMH-046AA:C10</t>
  </si>
  <si>
    <t>SMH-046AA:C11</t>
  </si>
  <si>
    <t>SMH-046AA:C12</t>
  </si>
  <si>
    <t>SMH-046AA:D01</t>
  </si>
  <si>
    <t>SMH-046AA:D02</t>
  </si>
  <si>
    <t>SMH-046AA:D03</t>
  </si>
  <si>
    <t>SMH-046AA:D04</t>
  </si>
  <si>
    <t>SMH-046AA:D05</t>
  </si>
  <si>
    <t>SMH-046AA:D06</t>
  </si>
  <si>
    <t>SMH-046AA:D07</t>
  </si>
  <si>
    <t>SMH-046AA:D08</t>
  </si>
  <si>
    <t>SMH-046AA:D09</t>
  </si>
  <si>
    <t>SMH-046AA:D10</t>
  </si>
  <si>
    <t>SMH-046AA:D11</t>
  </si>
  <si>
    <t>SMH-046AA:D12</t>
  </si>
  <si>
    <t>SMH-046AA:E01</t>
  </si>
  <si>
    <t>SMH-046AA:E02</t>
  </si>
  <si>
    <t>SMH-046AA:E03</t>
  </si>
  <si>
    <t>SMH-046AA:E04</t>
  </si>
  <si>
    <t>SMH-046AA:E05</t>
  </si>
  <si>
    <t>SMH-046AA:E06</t>
  </si>
  <si>
    <t>SMH-046AA:E07</t>
  </si>
  <si>
    <t>SMH-046AA:E08</t>
  </si>
  <si>
    <t>SMH-046AA:E09</t>
  </si>
  <si>
    <t>SMH-046AA:E10</t>
  </si>
  <si>
    <t>SMH-046AA:E11</t>
  </si>
  <si>
    <t>SMH-046AA:E12</t>
  </si>
  <si>
    <t>SMH-046AA:F01</t>
  </si>
  <si>
    <t>SMH-046AA:F02</t>
  </si>
  <si>
    <t>SMH-046AA:F03</t>
  </si>
  <si>
    <t>SMH-046AA:F04</t>
  </si>
  <si>
    <t>SMH-046AA:F05</t>
  </si>
  <si>
    <t>SMH-046AA:F06</t>
  </si>
  <si>
    <t>SMH-046AA:F07</t>
  </si>
  <si>
    <t>SMH-046AA:F08</t>
  </si>
  <si>
    <t>SMH-046AA:F09</t>
  </si>
  <si>
    <t>SMH-046AA:F10</t>
  </si>
  <si>
    <t>SMH-046AA:F11</t>
  </si>
  <si>
    <t>SMH-046AA:F12</t>
  </si>
  <si>
    <t>SMH-046AA:G01</t>
  </si>
  <si>
    <t>SMH-046AA:G02</t>
  </si>
  <si>
    <t>SMH-046AA:G03</t>
  </si>
  <si>
    <t>SMH-046AA:G04</t>
  </si>
  <si>
    <t>SMH-046AA:G05</t>
  </si>
  <si>
    <t>SMH-046AA:G06</t>
  </si>
  <si>
    <t>SMH-046AA:G07</t>
  </si>
  <si>
    <t>SMH-046AA:G08</t>
  </si>
  <si>
    <t>SMH-046AA:G09</t>
  </si>
  <si>
    <t>SMH-046AA:G10</t>
  </si>
  <si>
    <t>SMH-046AA:G11</t>
  </si>
  <si>
    <t>SMH-046AA:G12</t>
  </si>
  <si>
    <t>SMH-046AA:H01</t>
  </si>
  <si>
    <t>SMH-046AA:H02</t>
  </si>
  <si>
    <t>SMH-046AA:H03</t>
  </si>
  <si>
    <t>SMH-046AA:H04</t>
  </si>
  <si>
    <t>SMH-046AA:H05</t>
  </si>
  <si>
    <t>SMH-046AA:H06</t>
  </si>
  <si>
    <t>SMH-046AA:H07</t>
  </si>
  <si>
    <t>SMH-046AA:H08</t>
  </si>
  <si>
    <t>SMH-046AA:H09</t>
  </si>
  <si>
    <t>SMH-046AA:H10</t>
  </si>
  <si>
    <t>SMH-046AA:H11</t>
  </si>
  <si>
    <t>SMH-046AA:H12</t>
  </si>
  <si>
    <t>SMH-801AA:A01</t>
  </si>
  <si>
    <t>SMH-801AA:A02</t>
  </si>
  <si>
    <t>SMH-801AA:A03</t>
  </si>
  <si>
    <t>SMH-801AA:A04</t>
  </si>
  <si>
    <t>SMH-801AA:A05</t>
  </si>
  <si>
    <t>SMH-801AA:A06</t>
  </si>
  <si>
    <t>SMH-801AA:A07</t>
  </si>
  <si>
    <t>SMH-801AA:A08</t>
  </si>
  <si>
    <t>SMH-801AA:A09</t>
  </si>
  <si>
    <t>SMH-801AA:A10</t>
  </si>
  <si>
    <t>SMH-801AA:A11</t>
  </si>
  <si>
    <t>SMH-801AA:A12</t>
  </si>
  <si>
    <t>SMH-801AA:B01</t>
  </si>
  <si>
    <t>SMH-801AA:B02</t>
  </si>
  <si>
    <t>SMH-801AA:B03</t>
  </si>
  <si>
    <t>SMH-801AA:B04</t>
  </si>
  <si>
    <t>SMH-801AA:B05</t>
  </si>
  <si>
    <t>SMH-801AA:B06</t>
  </si>
  <si>
    <t>SMH-801AA:B07</t>
  </si>
  <si>
    <t>SMH-801AA:B08</t>
  </si>
  <si>
    <t>SMH-801AA:B09</t>
  </si>
  <si>
    <t>SMH-801AA:B10</t>
  </si>
  <si>
    <t>SMH-801AA:B11</t>
  </si>
  <si>
    <t>SMH-801AA:B12</t>
  </si>
  <si>
    <t>SMH-801AA:C01</t>
  </si>
  <si>
    <t>SMH-801AA:C02</t>
  </si>
  <si>
    <t>SMH-801AA:C03</t>
  </si>
  <si>
    <t>SMH-801AA:C04</t>
  </si>
  <si>
    <t>SMH-801AA:C05</t>
  </si>
  <si>
    <t>SMH-801AA:C06</t>
  </si>
  <si>
    <t>SMH-801AA:C07</t>
  </si>
  <si>
    <t>SMH-801AA:C08</t>
  </si>
  <si>
    <t>SMH-801AA:C09</t>
  </si>
  <si>
    <t>SMH-801AA:C10</t>
  </si>
  <si>
    <t>SMH-801AA:C11</t>
  </si>
  <si>
    <t>SMH-801AA:C12</t>
  </si>
  <si>
    <t>SMH-801AA:D01</t>
  </si>
  <si>
    <t>SMH-801AA:D02</t>
  </si>
  <si>
    <t>SMH-801AA:D03</t>
  </si>
  <si>
    <t>SMH-801AA:D04</t>
  </si>
  <si>
    <t>SMH-801AA:D05</t>
  </si>
  <si>
    <t>SMH-801AA:D06</t>
  </si>
  <si>
    <t>SMH-801AA:D07</t>
  </si>
  <si>
    <t>SMH-801AA:D08</t>
  </si>
  <si>
    <t>SMH-801AA:D09</t>
  </si>
  <si>
    <t>SMH-801AA:D10</t>
  </si>
  <si>
    <t>SMH-801AA:D11</t>
  </si>
  <si>
    <t>SMH-801AA:D12</t>
  </si>
  <si>
    <t>SMH-801AA:E01</t>
  </si>
  <si>
    <t>SMH-801AA:E02</t>
  </si>
  <si>
    <t>SMH-801AA:E03</t>
  </si>
  <si>
    <t>SMH-801AA:E04</t>
  </si>
  <si>
    <t>SMH-801AA:E05</t>
  </si>
  <si>
    <t>SMH-801AA:E06</t>
  </si>
  <si>
    <t>SMH-801AA:E07</t>
  </si>
  <si>
    <t>SMH-801AA:E08</t>
  </si>
  <si>
    <t>SMH-801AA:E09</t>
  </si>
  <si>
    <t>SMH-801AA:E10</t>
  </si>
  <si>
    <t>SMH-801AA:E11</t>
  </si>
  <si>
    <t>SMH-801AA:E12</t>
  </si>
  <si>
    <t>SMH-801AA:F01</t>
  </si>
  <si>
    <t>SMH-801AA:F02</t>
  </si>
  <si>
    <t>SMH-801AA:F03</t>
  </si>
  <si>
    <t>SMH-801AA:F04</t>
  </si>
  <si>
    <t>SMH-801AA:F05</t>
  </si>
  <si>
    <t>SMH-801AA:F06</t>
  </si>
  <si>
    <t>SMH-801AA:F07</t>
  </si>
  <si>
    <t>SMH-801AA:F08</t>
  </si>
  <si>
    <t>SMH-801AA:F09</t>
  </si>
  <si>
    <t>SMH-801AA:F10</t>
  </si>
  <si>
    <t>SMH-801AA:F11</t>
  </si>
  <si>
    <t>SMH-801AA:F12</t>
  </si>
  <si>
    <t>SMH-801AA:G01</t>
  </si>
  <si>
    <t>SMH-801AA:G02</t>
  </si>
  <si>
    <t>SMH-801AA:G03</t>
  </si>
  <si>
    <t>SMH-801AA:G04</t>
  </si>
  <si>
    <t>SMH-801AA:G05</t>
  </si>
  <si>
    <t>SMH-801AA:G06</t>
  </si>
  <si>
    <t>SMH-801AA:G07</t>
  </si>
  <si>
    <t>SMH-801AA:G08</t>
  </si>
  <si>
    <t>SMH-801AA:G09</t>
  </si>
  <si>
    <t>SMH-801AA:G10</t>
  </si>
  <si>
    <t>SMH-801AA:G11</t>
  </si>
  <si>
    <t>SMH-801AA:G12</t>
  </si>
  <si>
    <t>SMH-801AA:H01</t>
  </si>
  <si>
    <t>SMH-801AA:H02</t>
  </si>
  <si>
    <t>SMH-801AA:H03</t>
  </si>
  <si>
    <t>SMH-801AA:H04</t>
  </si>
  <si>
    <t>SMH-801AA:H05</t>
  </si>
  <si>
    <t>SMH-801AA:H06</t>
  </si>
  <si>
    <t>SMH-801AA:H07</t>
  </si>
  <si>
    <t>SMH-801AA:H08</t>
  </si>
  <si>
    <t>SMH-801AA:H09</t>
  </si>
  <si>
    <t>SMH-801AA:H10</t>
  </si>
  <si>
    <t>SMH-801AA:H11</t>
  </si>
  <si>
    <t>SMH-801AA:H12</t>
  </si>
  <si>
    <t>SMH-802AA:A01</t>
  </si>
  <si>
    <t>SMH-802AA:A02</t>
  </si>
  <si>
    <t>SMH-802AA:A03</t>
  </si>
  <si>
    <t>SMH-802AA:A04</t>
  </si>
  <si>
    <t>SMH-802AA:A05</t>
  </si>
  <si>
    <t>SMH-802AA:A06</t>
  </si>
  <si>
    <t>SMH-802AA:A07</t>
  </si>
  <si>
    <t>SMH-802AA:A08</t>
  </si>
  <si>
    <t>SMH-802AA:A09</t>
  </si>
  <si>
    <t>SMH-802AA:A10</t>
  </si>
  <si>
    <t>SMH-802AA:A11</t>
  </si>
  <si>
    <t>SMH-802AA:A12</t>
  </si>
  <si>
    <t>SMH-802AA:B01</t>
  </si>
  <si>
    <t>SMH-802AA:B02</t>
  </si>
  <si>
    <t>SMH-802AA:B03</t>
  </si>
  <si>
    <t>SMH-802AA:B04</t>
  </si>
  <si>
    <t>SMH-802AA:B05</t>
  </si>
  <si>
    <t>SMH-802AA:B06</t>
  </si>
  <si>
    <t>SMH-802AA:B07</t>
  </si>
  <si>
    <t>SMH-802AA:B08</t>
  </si>
  <si>
    <t>SMH-802AA:B09</t>
  </si>
  <si>
    <t>SMH-802AA:B10</t>
  </si>
  <si>
    <t>SMH-802AA:B11</t>
  </si>
  <si>
    <t>SMH-802AA:B12</t>
  </si>
  <si>
    <t>SMH-802AA:C01</t>
  </si>
  <si>
    <t>SMH-802AA:C02</t>
  </si>
  <si>
    <t>SMH-802AA:C03</t>
  </si>
  <si>
    <t>SMH-802AA:C04</t>
  </si>
  <si>
    <t>SMH-802AA:C05</t>
  </si>
  <si>
    <t>SMH-802AA:C06</t>
  </si>
  <si>
    <t>SMH-802AA:C07</t>
  </si>
  <si>
    <t>SMH-802AA:C08</t>
  </si>
  <si>
    <t>SMH-802AA:C09</t>
  </si>
  <si>
    <t>SMH-802AA:C10</t>
  </si>
  <si>
    <t>SMH-802AA:C11</t>
  </si>
  <si>
    <t>SMH-802AA:C12</t>
  </si>
  <si>
    <t>SMH-802AA:D01</t>
  </si>
  <si>
    <t>SMH-802AA:D02</t>
  </si>
  <si>
    <t>SMH-802AA:D03</t>
  </si>
  <si>
    <t>SMH-802AA:D04</t>
  </si>
  <si>
    <t>SMH-802AA:D05</t>
  </si>
  <si>
    <t>SMH-802AA:D06</t>
  </si>
  <si>
    <t>SMH-802AA:D07</t>
  </si>
  <si>
    <t>SMH-802AA:D08</t>
  </si>
  <si>
    <t>SMH-802AA:D09</t>
  </si>
  <si>
    <t>SMH-802AA:D10</t>
  </si>
  <si>
    <t>SMH-802AA:D11</t>
  </si>
  <si>
    <t>SMH-802AA:D12</t>
  </si>
  <si>
    <t>SMH-802AA:E01</t>
  </si>
  <si>
    <t>SMH-802AA:E02</t>
  </si>
  <si>
    <t>SMH-802AA:E03</t>
  </si>
  <si>
    <t>SMH-802AA:E04</t>
  </si>
  <si>
    <t>SMH-802AA:E05</t>
  </si>
  <si>
    <t>SMH-802AA:E06</t>
  </si>
  <si>
    <t>SMH-802AA:E07</t>
  </si>
  <si>
    <t>SMH-802AA:E08</t>
  </si>
  <si>
    <t>SMH-802AA:E09</t>
  </si>
  <si>
    <t>SMH-802AA:E10</t>
  </si>
  <si>
    <t>SMH-802AA:E11</t>
  </si>
  <si>
    <t>SMH-802AA:E12</t>
  </si>
  <si>
    <t>SMH-802AA:F01</t>
  </si>
  <si>
    <t>SMH-802AA:F02</t>
  </si>
  <si>
    <t>SMH-802AA:F03</t>
  </si>
  <si>
    <t>SMH-802AA:F04</t>
  </si>
  <si>
    <t>SMH-802AA:F05</t>
  </si>
  <si>
    <t>SMH-802AA:F06</t>
  </si>
  <si>
    <t>SMH-802AA:F07</t>
  </si>
  <si>
    <t>SMH-802AA:F08</t>
  </si>
  <si>
    <t>SMH-802AA:F09</t>
  </si>
  <si>
    <t>SMH-802AA:F10</t>
  </si>
  <si>
    <t>SMH-802AA:F11</t>
  </si>
  <si>
    <t>SMH-802AA:F12</t>
  </si>
  <si>
    <t>SMH-802AA:G01</t>
  </si>
  <si>
    <t>SMH-802AA:G02</t>
  </si>
  <si>
    <t>SMH-802AA:G03</t>
  </si>
  <si>
    <t>SMH-802AA:G04</t>
  </si>
  <si>
    <t>SMH-802AA:G05</t>
  </si>
  <si>
    <t>SMH-802AA:G06</t>
  </si>
  <si>
    <t>SMH-802AA:G07</t>
  </si>
  <si>
    <t>SMH-802AA:G08</t>
  </si>
  <si>
    <t>SMH-802AA:G09</t>
  </si>
  <si>
    <t>SMH-802AA:G10</t>
  </si>
  <si>
    <t>SMH-802AA:G11</t>
  </si>
  <si>
    <t>SMH-802AA:G12</t>
  </si>
  <si>
    <t>SMH-802AA:H01</t>
  </si>
  <si>
    <t>SMH-802AA:H02</t>
  </si>
  <si>
    <t>SMH-802AA:H03</t>
  </si>
  <si>
    <t>SMH-802AA:H04</t>
  </si>
  <si>
    <t>SMH-802AA:H05</t>
  </si>
  <si>
    <t>SMH-802AA:H06</t>
  </si>
  <si>
    <t>SMH-802AA:H07</t>
  </si>
  <si>
    <t>SMH-802AA:H08</t>
  </si>
  <si>
    <t>SMH-802AA:H09</t>
  </si>
  <si>
    <t>SMH-802AA:H10</t>
  </si>
  <si>
    <t>SMH-802AA:H11</t>
  </si>
  <si>
    <t>SMH-802AA:H12</t>
  </si>
  <si>
    <t>SMH-803AA:A01</t>
  </si>
  <si>
    <t>SMH-803AA:A02</t>
  </si>
  <si>
    <t>SMH-803AA:A03</t>
  </si>
  <si>
    <t>SMH-803AA:A04</t>
  </si>
  <si>
    <t>SMH-803AA:A05</t>
  </si>
  <si>
    <t>SMH-803AA:A06</t>
  </si>
  <si>
    <t>SMH-803AA:A07</t>
  </si>
  <si>
    <t>SMH-803AA:A08</t>
  </si>
  <si>
    <t>SMH-803AA:A09</t>
  </si>
  <si>
    <t>SMH-803AA:A10</t>
  </si>
  <si>
    <t>SMH-803AA:A11</t>
  </si>
  <si>
    <t>SMH-803AA:A12</t>
  </si>
  <si>
    <t>SMH-803AA:B01</t>
  </si>
  <si>
    <t>SMH-803AA:B02</t>
  </si>
  <si>
    <t>SMH-803AA:B03</t>
  </si>
  <si>
    <t>SMH-803AA:B04</t>
  </si>
  <si>
    <t>SMH-803AA:B05</t>
  </si>
  <si>
    <t>SMH-803AA:B06</t>
  </si>
  <si>
    <t>SMH-803AA:B07</t>
  </si>
  <si>
    <t>SMH-803AA:B08</t>
  </si>
  <si>
    <t>SMH-803AA:B09</t>
  </si>
  <si>
    <t>SMH-803AA:B10</t>
  </si>
  <si>
    <t>SMH-803AA:B11</t>
  </si>
  <si>
    <t>SMH-803AA:B12</t>
  </si>
  <si>
    <t>SMH-803AA:C01</t>
  </si>
  <si>
    <t>SMH-803AA:C02</t>
  </si>
  <si>
    <t>SMH-803AA:C03</t>
  </si>
  <si>
    <t>SMH-803AA:C04</t>
  </si>
  <si>
    <t>SMH-803AA:C05</t>
  </si>
  <si>
    <t>SMH-803AA:C06</t>
  </si>
  <si>
    <t>SMH-803AA:C07</t>
  </si>
  <si>
    <t>SMH-803AA:C08</t>
  </si>
  <si>
    <t>SMH-803AA:C09</t>
  </si>
  <si>
    <t>SMH-803AA:C10</t>
  </si>
  <si>
    <t>SMH-803AA:C11</t>
  </si>
  <si>
    <t>SMH-803AA:C12</t>
  </si>
  <si>
    <t>SMH-803AA:D01</t>
  </si>
  <si>
    <t>SMH-803AA:D02</t>
  </si>
  <si>
    <t>SMH-803AA:D03</t>
  </si>
  <si>
    <t>SMH-803AA:D04</t>
  </si>
  <si>
    <t>SMH-803AA:D05</t>
  </si>
  <si>
    <t>SMH-803AA:D06</t>
  </si>
  <si>
    <t>SMH-803AA:D07</t>
  </si>
  <si>
    <t>SMH-803AA:D08</t>
  </si>
  <si>
    <t>SMH-803AA:D09</t>
  </si>
  <si>
    <t>SMH-803AA:D10</t>
  </si>
  <si>
    <t>SMH-803AA:D11</t>
  </si>
  <si>
    <t>SMH-803AA:D12</t>
  </si>
  <si>
    <t>SMH-803AA:E01</t>
  </si>
  <si>
    <t>SMH-803AA:E02</t>
  </si>
  <si>
    <t>SMH-803AA:E03</t>
  </si>
  <si>
    <t>SMH-803AA:E04</t>
  </si>
  <si>
    <t>SMH-803AA:E05</t>
  </si>
  <si>
    <t>SMH-803AA:E06</t>
  </si>
  <si>
    <t>SMH-803AA:E07</t>
  </si>
  <si>
    <t>SMH-803AA:E08</t>
  </si>
  <si>
    <t>SMH-803AA:E09</t>
  </si>
  <si>
    <t>SMH-803AA:E10</t>
  </si>
  <si>
    <t>SMH-803AA:E11</t>
  </si>
  <si>
    <t>SMH-803AA:E12</t>
  </si>
  <si>
    <t>SMH-803AA:F01</t>
  </si>
  <si>
    <t>SMH-803AA:F02</t>
  </si>
  <si>
    <t>SMH-803AA:F03</t>
  </si>
  <si>
    <t>SMH-803AA:F04</t>
  </si>
  <si>
    <t>SMH-803AA:F05</t>
  </si>
  <si>
    <t>SMH-803AA:F06</t>
  </si>
  <si>
    <t>SMH-803AA:F07</t>
  </si>
  <si>
    <t>SMH-803AA:F08</t>
  </si>
  <si>
    <t>SMH-803AA:F09</t>
  </si>
  <si>
    <t>SMH-803AA:F10</t>
  </si>
  <si>
    <t>SMH-803AA:F11</t>
  </si>
  <si>
    <t>SMH-803AA:F12</t>
  </si>
  <si>
    <t>SMH-803AA:G01</t>
  </si>
  <si>
    <t>SMH-803AA:G02</t>
  </si>
  <si>
    <t>SMH-803AA:G03</t>
  </si>
  <si>
    <t>SMH-803AA:G04</t>
  </si>
  <si>
    <t>SMH-803AA:G05</t>
  </si>
  <si>
    <t>SMH-803AA:G06</t>
  </si>
  <si>
    <t>SMH-803AA:G07</t>
  </si>
  <si>
    <t>SMH-803AA:G08</t>
  </si>
  <si>
    <t>SMH-803AA:G09</t>
  </si>
  <si>
    <t>SMH-803AA:G10</t>
  </si>
  <si>
    <t>SMH-803AA:G11</t>
  </si>
  <si>
    <t>SMH-803AA:G12</t>
  </si>
  <si>
    <t>SMH-803AA:H01</t>
  </si>
  <si>
    <t>SMH-803AA:H02</t>
  </si>
  <si>
    <t>SMH-803AA:H03</t>
  </si>
  <si>
    <t>SMH-803AA:H04</t>
  </si>
  <si>
    <t>SMH-803AA:H05</t>
  </si>
  <si>
    <t>SMH-803AA:H06</t>
  </si>
  <si>
    <t>SMH-803AA:H07</t>
  </si>
  <si>
    <t>SMH-803AA:H08</t>
  </si>
  <si>
    <t>SMH-803AA:H09</t>
  </si>
  <si>
    <t>SMH-803AA:H10</t>
  </si>
  <si>
    <t>SMH-803AA:H11</t>
  </si>
  <si>
    <t>SMH-803AA:H12</t>
  </si>
  <si>
    <t>SMH-804AA:A01</t>
  </si>
  <si>
    <t>SMH-804AA:A02</t>
  </si>
  <si>
    <t>SMH-804AA:A03</t>
  </si>
  <si>
    <t>SMH-804AA:A04</t>
  </si>
  <si>
    <t>SMH-804AA:A05</t>
  </si>
  <si>
    <t>SMH-804AA:A06</t>
  </si>
  <si>
    <t>SMH-804AA:A07</t>
  </si>
  <si>
    <t>SMH-804AA:A08</t>
  </si>
  <si>
    <t>SMH-804AA:A09</t>
  </si>
  <si>
    <t>SMH-804AA:A10</t>
  </si>
  <si>
    <t>SMH-804AA:A11</t>
  </si>
  <si>
    <t>SMH-804AA:A12</t>
  </si>
  <si>
    <t>SMH-804AA:B01</t>
  </si>
  <si>
    <t>SMH-804AA:B02</t>
  </si>
  <si>
    <t>SMH-804AA:B03</t>
  </si>
  <si>
    <t>SMH-804AA:B04</t>
  </si>
  <si>
    <t>SMH-804AA:B05</t>
  </si>
  <si>
    <t>SMH-804AA:B06</t>
  </si>
  <si>
    <t>SMH-804AA:B07</t>
  </si>
  <si>
    <t>SMH-804AA:B08</t>
  </si>
  <si>
    <t>SMH-804AA:B09</t>
  </si>
  <si>
    <t>SMH-804AA:B10</t>
  </si>
  <si>
    <t>SMH-804AA:B11</t>
  </si>
  <si>
    <t>SMH-804AA:B12</t>
  </si>
  <si>
    <t>SMH-804AA:C01</t>
  </si>
  <si>
    <t>SMH-804AA:C02</t>
  </si>
  <si>
    <t>SMH-804AA:C03</t>
  </si>
  <si>
    <t>SMH-804AA:C04</t>
  </si>
  <si>
    <t>SMH-804AA:C05</t>
  </si>
  <si>
    <t>SMH-804AA:C06</t>
  </si>
  <si>
    <t>SMH-804AA:C07</t>
  </si>
  <si>
    <t>SMH-804AA:C08</t>
  </si>
  <si>
    <t>SMH-804AA:C09</t>
  </si>
  <si>
    <t>SMH-804AA:C10</t>
  </si>
  <si>
    <t>SMH-804AA:C11</t>
  </si>
  <si>
    <t>SMH-804AA:C12</t>
  </si>
  <si>
    <t>SMH-804AA:D01</t>
  </si>
  <si>
    <t>SMH-804AA:D02</t>
  </si>
  <si>
    <t>SMH-804AA:D03</t>
  </si>
  <si>
    <t>SMH-804AA:D04</t>
  </si>
  <si>
    <t>SMH-804AA:D05</t>
  </si>
  <si>
    <t>SMH-804AA:D06</t>
  </si>
  <si>
    <t>SMH-804AA:D07</t>
  </si>
  <si>
    <t>SMH-804AA:D08</t>
  </si>
  <si>
    <t>SMH-804AA:D09</t>
  </si>
  <si>
    <t>SMH-804AA:D10</t>
  </si>
  <si>
    <t>SMH-804AA:D11</t>
  </si>
  <si>
    <t>SMH-804AA:D12</t>
  </si>
  <si>
    <t>SMH-804AA:E01</t>
  </si>
  <si>
    <t>SMH-804AA:E02</t>
  </si>
  <si>
    <t>SMH-804AA:E03</t>
  </si>
  <si>
    <t>SMH-804AA:E04</t>
  </si>
  <si>
    <t>SMH-804AA:E05</t>
  </si>
  <si>
    <t>SMH-804AA:E06</t>
  </si>
  <si>
    <t>SMH-804AA:E07</t>
  </si>
  <si>
    <t>SMH-804AA:E08</t>
  </si>
  <si>
    <t>SMH-804AA:E09</t>
  </si>
  <si>
    <t>SMH-804AA:E10</t>
  </si>
  <si>
    <t>SMH-804AA:E11</t>
  </si>
  <si>
    <t>SMH-804AA:E12</t>
  </si>
  <si>
    <t>SMH-804AA:F01</t>
  </si>
  <si>
    <t>SMH-804AA:F02</t>
  </si>
  <si>
    <t>SMH-804AA:F03</t>
  </si>
  <si>
    <t>SMH-804AA:F04</t>
  </si>
  <si>
    <t>SMH-804AA:F05</t>
  </si>
  <si>
    <t>SMH-804AA:F06</t>
  </si>
  <si>
    <t>SMH-804AA:F07</t>
  </si>
  <si>
    <t>SMH-804AA:F08</t>
  </si>
  <si>
    <t>SMH-804AA:F09</t>
  </si>
  <si>
    <t>SMH-804AA:F10</t>
  </si>
  <si>
    <t>SMH-804AA:F11</t>
  </si>
  <si>
    <t>SMH-804AA:F12</t>
  </si>
  <si>
    <t>SMH-804AA:G01</t>
  </si>
  <si>
    <t>SMH-804AA:G02</t>
  </si>
  <si>
    <t>SMH-804AA:G03</t>
  </si>
  <si>
    <t>SMH-804AA:G04</t>
  </si>
  <si>
    <t>SMH-804AA:G05</t>
  </si>
  <si>
    <t>SMH-804AA:G06</t>
  </si>
  <si>
    <t>SMH-804AA:G07</t>
  </si>
  <si>
    <t>SMH-804AA:G08</t>
  </si>
  <si>
    <t>SMH-804AA:G09</t>
  </si>
  <si>
    <t>SMH-804AA:G10</t>
  </si>
  <si>
    <t>SMH-804AA:G11</t>
  </si>
  <si>
    <t>SMH-804AA:G12</t>
  </si>
  <si>
    <t>SMH-804AA:H01</t>
  </si>
  <si>
    <t>SMH-804AA:H02</t>
  </si>
  <si>
    <t>SMH-804AA:H03</t>
  </si>
  <si>
    <t>SMH-804AA:H04</t>
  </si>
  <si>
    <t>SMH-804AA:H05</t>
  </si>
  <si>
    <t>SMH-804AA:H06</t>
  </si>
  <si>
    <t>SMH-804AA:H07</t>
  </si>
  <si>
    <t>SMH-804AA:H08</t>
  </si>
  <si>
    <t>SMH-804AA:H09</t>
  </si>
  <si>
    <t>SMH-804AA:H10</t>
  </si>
  <si>
    <t>SMH-804AA:H11</t>
  </si>
  <si>
    <t>SMH-804AA:H12</t>
  </si>
  <si>
    <t>SMH-805AA:A01</t>
  </si>
  <si>
    <t>SMH-805AA:A02</t>
  </si>
  <si>
    <t>SMH-805AA:A03</t>
  </si>
  <si>
    <t>SMH-805AA:A04</t>
  </si>
  <si>
    <t>SMH-805AA:A05</t>
  </si>
  <si>
    <t>SMH-805AA:A06</t>
  </si>
  <si>
    <t>SMH-805AA:A07</t>
  </si>
  <si>
    <t>SMH-805AA:A08</t>
  </si>
  <si>
    <t>SMH-805AA:A09</t>
  </si>
  <si>
    <t>SMH-805AA:A10</t>
  </si>
  <si>
    <t>SMH-805AA:A11</t>
  </si>
  <si>
    <t>SMH-805AA:A12</t>
  </si>
  <si>
    <t>SMH-805AA:B01</t>
  </si>
  <si>
    <t>SMH-805AA:B02</t>
  </si>
  <si>
    <t>SMH-805AA:B03</t>
  </si>
  <si>
    <t>SMH-805AA:B04</t>
  </si>
  <si>
    <t>SMH-805AA:B05</t>
  </si>
  <si>
    <t>SMH-805AA:B06</t>
  </si>
  <si>
    <t>SMH-805AA:B07</t>
  </si>
  <si>
    <t>SMH-805AA:B08</t>
  </si>
  <si>
    <t>SMH-805AA:B09</t>
  </si>
  <si>
    <t>SMH-805AA:B10</t>
  </si>
  <si>
    <t>SMH-805AA:B11</t>
  </si>
  <si>
    <t>SMH-805AA:B12</t>
  </si>
  <si>
    <t>SMH-805AA:C01</t>
  </si>
  <si>
    <t>SMH-805AA:C02</t>
  </si>
  <si>
    <t>SMH-805AA:C03</t>
  </si>
  <si>
    <t>SMH-805AA:C04</t>
  </si>
  <si>
    <t>SMH-805AA:C05</t>
  </si>
  <si>
    <t>SMH-805AA:C06</t>
  </si>
  <si>
    <t>SMH-805AA:C07</t>
  </si>
  <si>
    <t>SMH-805AA:C08</t>
  </si>
  <si>
    <t>SMH-805AA:C09</t>
  </si>
  <si>
    <t>SMH-805AA:C10</t>
  </si>
  <si>
    <t>SMH-805AA:C11</t>
  </si>
  <si>
    <t>SMH-805AA:C12</t>
  </si>
  <si>
    <t>SMH-805AA:D01</t>
  </si>
  <si>
    <t>SMH-805AA:D02</t>
  </si>
  <si>
    <t>SMH-805AA:D03</t>
  </si>
  <si>
    <t>SMH-805AA:D04</t>
  </si>
  <si>
    <t>SMH-805AA:D05</t>
  </si>
  <si>
    <t>SMH-805AA:D06</t>
  </si>
  <si>
    <t>SMH-805AA:D07</t>
  </si>
  <si>
    <t>SMH-805AA:D08</t>
  </si>
  <si>
    <t>SMH-805AA:D09</t>
  </si>
  <si>
    <t>SMH-805AA:D10</t>
  </si>
  <si>
    <t>SMH-805AA:D11</t>
  </si>
  <si>
    <t>SMH-805AA:D12</t>
  </si>
  <si>
    <t>SMH-805AA:E01</t>
  </si>
  <si>
    <t>SMH-805AA:E02</t>
  </si>
  <si>
    <t>SMH-805AA:E03</t>
  </si>
  <si>
    <t>SMH-805AA:E04</t>
  </si>
  <si>
    <t>SMH-805AA:E05</t>
  </si>
  <si>
    <t>SMH-805AA:E06</t>
  </si>
  <si>
    <t>SMH-805AA:E07</t>
  </si>
  <si>
    <t>SMH-805AA:E08</t>
  </si>
  <si>
    <t>SMH-805AA:E09</t>
  </si>
  <si>
    <t>SMH-805AA:E10</t>
  </si>
  <si>
    <t>SMH-805AA:E11</t>
  </si>
  <si>
    <t>SMH-805AA:E12</t>
  </si>
  <si>
    <t>SMH-805AA:F01</t>
  </si>
  <si>
    <t>SMH-805AA:F02</t>
  </si>
  <si>
    <t>SMH-805AA:F03</t>
  </si>
  <si>
    <t>SMH-805AA:F04</t>
  </si>
  <si>
    <t>SMH-805AA:F05</t>
  </si>
  <si>
    <t>SMH-805AA:F06</t>
  </si>
  <si>
    <t>SMH-805AA:F07</t>
  </si>
  <si>
    <t>SMH-805AA:F08</t>
  </si>
  <si>
    <t>SMH-805AA:F09</t>
  </si>
  <si>
    <t>SMH-805AA:F10</t>
  </si>
  <si>
    <t>SMH-805AA:F11</t>
  </si>
  <si>
    <t>SMH-805AA:F12</t>
  </si>
  <si>
    <t>SMH-805AA:G01</t>
  </si>
  <si>
    <t>SMH-805AA:G02</t>
  </si>
  <si>
    <t>SMH-805AA:G03</t>
  </si>
  <si>
    <t>SMH-805AA:G04</t>
  </si>
  <si>
    <t>SMH-805AA:G05</t>
  </si>
  <si>
    <t>SMH-805AA:G06</t>
  </si>
  <si>
    <t>SMH-805AA:G07</t>
  </si>
  <si>
    <t>SMH-805AA:G08</t>
  </si>
  <si>
    <t>SMH-805AA:G09</t>
  </si>
  <si>
    <t>SMH-805AA:G10</t>
  </si>
  <si>
    <t>SMH-805AA:G11</t>
  </si>
  <si>
    <t>SMH-805AA:G12</t>
  </si>
  <si>
    <t>SMH-805AA:H01</t>
  </si>
  <si>
    <t>SMH-805AA:H02</t>
  </si>
  <si>
    <t>SMH-805AA:H03</t>
  </si>
  <si>
    <t>SMH-805AA:H04</t>
  </si>
  <si>
    <t>SMH-805AA:H05</t>
  </si>
  <si>
    <t>SMH-805AA:H06</t>
  </si>
  <si>
    <t>SMH-805AA:H07</t>
  </si>
  <si>
    <t>SMH-805AA:H08</t>
  </si>
  <si>
    <t>SMH-805AA:H09</t>
  </si>
  <si>
    <t>SMH-805AA:H10</t>
  </si>
  <si>
    <t>SMH-805AA:H11</t>
  </si>
  <si>
    <t>SMH-805AA:H12</t>
  </si>
  <si>
    <t>SMH-806AA:A01</t>
  </si>
  <si>
    <t>SMH-806AA:A02</t>
  </si>
  <si>
    <t>SMH-806AA:A03</t>
  </si>
  <si>
    <t>SMH-806AA:A04</t>
  </si>
  <si>
    <t>SMH-806AA:A05</t>
  </si>
  <si>
    <t>SMH-806AA:A06</t>
  </si>
  <si>
    <t>SMH-806AA:A07</t>
  </si>
  <si>
    <t>SMH-806AA:A08</t>
  </si>
  <si>
    <t>SMH-806AA:A09</t>
  </si>
  <si>
    <t>SMH-806AA:A10</t>
  </si>
  <si>
    <t>SMH-806AA:A11</t>
  </si>
  <si>
    <t>SMH-806AA:A12</t>
  </si>
  <si>
    <t>SMH-806AA:B01</t>
  </si>
  <si>
    <t>SMH-806AA:B02</t>
  </si>
  <si>
    <t>SMH-806AA:B03</t>
  </si>
  <si>
    <t>SMH-806AA:B04</t>
  </si>
  <si>
    <t>SMH-806AA:B05</t>
  </si>
  <si>
    <t>SMH-806AA:B06</t>
  </si>
  <si>
    <t>SMH-806AA:B07</t>
  </si>
  <si>
    <t>SMH-806AA:B08</t>
  </si>
  <si>
    <t>SMH-806AA:B09</t>
  </si>
  <si>
    <t>SMH-806AA:B10</t>
  </si>
  <si>
    <t>SMH-806AA:B11</t>
  </si>
  <si>
    <t>SMH-806AA:B12</t>
  </si>
  <si>
    <t>SMH-806AA:C01</t>
  </si>
  <si>
    <t>SMH-806AA:C02</t>
  </si>
  <si>
    <t>SMH-806AA:C03</t>
  </si>
  <si>
    <t>SMH-806AA:C04</t>
  </si>
  <si>
    <t>SMH-806AA:C05</t>
  </si>
  <si>
    <t>SMH-806AA:C06</t>
  </si>
  <si>
    <t>SMH-806AA:C07</t>
  </si>
  <si>
    <t>SMH-806AA:C08</t>
  </si>
  <si>
    <t>SMH-806AA:C09</t>
  </si>
  <si>
    <t>SMH-806AA:C10</t>
  </si>
  <si>
    <t>SMH-806AA:C11</t>
  </si>
  <si>
    <t>SMH-806AA:C12</t>
  </si>
  <si>
    <t>SMH-806AA:D01</t>
  </si>
  <si>
    <t>SMH-806AA:D02</t>
  </si>
  <si>
    <t>SMH-806AA:D03</t>
  </si>
  <si>
    <t>SMH-806AA:D04</t>
  </si>
  <si>
    <t>SMH-806AA:D05</t>
  </si>
  <si>
    <t>SMH-806AA:D06</t>
  </si>
  <si>
    <t>SMH-806AA:D07</t>
  </si>
  <si>
    <t>SMH-806AA:D08</t>
  </si>
  <si>
    <t>SMH-806AA:D09</t>
  </si>
  <si>
    <t>SMH-806AA:D10</t>
  </si>
  <si>
    <t>SMH-806AA:D11</t>
  </si>
  <si>
    <t>SMH-806AA:D12</t>
  </si>
  <si>
    <t>SMH-806AA:E01</t>
  </si>
  <si>
    <t>SMH-806AA:E02</t>
  </si>
  <si>
    <t>SMH-806AA:E03</t>
  </si>
  <si>
    <t>SMH-806AA:E04</t>
  </si>
  <si>
    <t>SMH-806AA:E05</t>
  </si>
  <si>
    <t>SMH-806AA:E06</t>
  </si>
  <si>
    <t>SMH-806AA:E07</t>
  </si>
  <si>
    <t>SMH-806AA:E08</t>
  </si>
  <si>
    <t>SMH-806AA:E09</t>
  </si>
  <si>
    <t>SMH-806AA:E10</t>
  </si>
  <si>
    <t>SMH-806AA:E11</t>
  </si>
  <si>
    <t>SMH-806AA:E12</t>
  </si>
  <si>
    <t>SMH-806AA:F01</t>
  </si>
  <si>
    <t>SMH-806AA:F02</t>
  </si>
  <si>
    <t>SMH-806AA:F03</t>
  </si>
  <si>
    <t>SMH-806AA:F04</t>
  </si>
  <si>
    <t>SMH-806AA:F05</t>
  </si>
  <si>
    <t>SMH-806AA:F06</t>
  </si>
  <si>
    <t>SMH-806AA:F07</t>
  </si>
  <si>
    <t>SMH-806AA:F08</t>
  </si>
  <si>
    <t>SMH-806AA:F09</t>
  </si>
  <si>
    <t>SMH-806AA:F10</t>
  </si>
  <si>
    <t>SMH-806AA:F11</t>
  </si>
  <si>
    <t>SMH-806AA:F12</t>
  </si>
  <si>
    <t>SMH-806AA:G01</t>
  </si>
  <si>
    <t>SMH-806AA:G02</t>
  </si>
  <si>
    <t>SMH-806AA:G03</t>
  </si>
  <si>
    <t>SMH-806AA:G04</t>
  </si>
  <si>
    <t>SMH-806AA:G05</t>
  </si>
  <si>
    <t>SMH-806AA:G06</t>
  </si>
  <si>
    <t>SMH-806AA:G07</t>
  </si>
  <si>
    <t>SMH-806AA:G08</t>
  </si>
  <si>
    <t>SMH-806AA:G09</t>
  </si>
  <si>
    <t>SMH-806AA:G10</t>
  </si>
  <si>
    <t>SMH-806AA:G11</t>
  </si>
  <si>
    <t>SMH-806AA:G12</t>
  </si>
  <si>
    <t>SMH-806AA:H01</t>
  </si>
  <si>
    <t>SMH-806AA:H02</t>
  </si>
  <si>
    <t>SMH-806AA:H03</t>
  </si>
  <si>
    <t>SMH-806AA:H04</t>
  </si>
  <si>
    <t>SMH-806AA:H05</t>
  </si>
  <si>
    <t>SMH-806AA:H06</t>
  </si>
  <si>
    <t>SMH-806AA:H07</t>
  </si>
  <si>
    <t>SMH-806AA:H08</t>
  </si>
  <si>
    <t>SMH-806AA:H09</t>
  </si>
  <si>
    <t>SMH-806AA:H10</t>
  </si>
  <si>
    <t>SMH-806AA:H11</t>
  </si>
  <si>
    <t>SMH-806AA:H12</t>
  </si>
  <si>
    <t>SMH-807AA:A01</t>
  </si>
  <si>
    <t>SMH-807AA:A02</t>
  </si>
  <si>
    <t>SMH-807AA:A03</t>
  </si>
  <si>
    <t>SMH-807AA:A04</t>
  </si>
  <si>
    <t>SMH-807AA:A05</t>
  </si>
  <si>
    <t>SMH-807AA:A06</t>
  </si>
  <si>
    <t>SMH-807AA:A07</t>
  </si>
  <si>
    <t>SMH-807AA:A08</t>
  </si>
  <si>
    <t>SMH-807AA:A09</t>
  </si>
  <si>
    <t>SMH-807AA:A10</t>
  </si>
  <si>
    <t>SMH-807AA:A11</t>
  </si>
  <si>
    <t>SMH-807AA:A12</t>
  </si>
  <si>
    <t>SMH-807AA:B01</t>
  </si>
  <si>
    <t>SMH-807AA:B02</t>
  </si>
  <si>
    <t>SMH-807AA:B03</t>
  </si>
  <si>
    <t>SMH-807AA:B04</t>
  </si>
  <si>
    <t>SMH-807AA:B05</t>
  </si>
  <si>
    <t>SMH-807AA:B06</t>
  </si>
  <si>
    <t>SMH-807AA:B07</t>
  </si>
  <si>
    <t>SMH-807AA:B08</t>
  </si>
  <si>
    <t>SMH-807AA:B09</t>
  </si>
  <si>
    <t>SMH-807AA:B10</t>
  </si>
  <si>
    <t>SMH-807AA:B11</t>
  </si>
  <si>
    <t>SMH-807AA:B12</t>
  </si>
  <si>
    <t>SMH-807AA:C01</t>
  </si>
  <si>
    <t>SMH-807AA:C02</t>
  </si>
  <si>
    <t>SMH-807AA:C03</t>
  </si>
  <si>
    <t>SMH-807AA:C04</t>
  </si>
  <si>
    <t>SMH-807AA:C05</t>
  </si>
  <si>
    <t>SMH-807AA:C06</t>
  </si>
  <si>
    <t>SMH-807AA:C07</t>
  </si>
  <si>
    <t>SMH-807AA:C08</t>
  </si>
  <si>
    <t>SMH-807AA:C09</t>
  </si>
  <si>
    <t>SMH-807AA:C10</t>
  </si>
  <si>
    <t>SMH-807AA:C11</t>
  </si>
  <si>
    <t>SMH-807AA:C12</t>
  </si>
  <si>
    <t>SMH-807AA:D01</t>
  </si>
  <si>
    <t>SMH-807AA:D02</t>
  </si>
  <si>
    <t>SMH-807AA:D03</t>
  </si>
  <si>
    <t>SMH-807AA:D04</t>
  </si>
  <si>
    <t>SMH-807AA:D05</t>
  </si>
  <si>
    <t>SMH-807AA:D06</t>
  </si>
  <si>
    <t>SMH-807AA:D07</t>
  </si>
  <si>
    <t>SMH-807AA:D08</t>
  </si>
  <si>
    <t>SMH-807AA:D09</t>
  </si>
  <si>
    <t>SMH-807AA:D10</t>
  </si>
  <si>
    <t>SMH-807AA:D11</t>
  </si>
  <si>
    <t>SMH-807AA:D12</t>
  </si>
  <si>
    <t>SMH-807AA:E01</t>
  </si>
  <si>
    <t>SMH-807AA:E02</t>
  </si>
  <si>
    <t>SMH-807AA:E03</t>
  </si>
  <si>
    <t>SMH-807AA:E04</t>
  </si>
  <si>
    <t>SMH-807AA:E05</t>
  </si>
  <si>
    <t>SMH-807AA:E06</t>
  </si>
  <si>
    <t>SMH-807AA:E07</t>
  </si>
  <si>
    <t>SMH-807AA:E08</t>
  </si>
  <si>
    <t>SMH-807AA:E09</t>
  </si>
  <si>
    <t>SMH-807AA:E10</t>
  </si>
  <si>
    <t>SMH-807AA:E11</t>
  </si>
  <si>
    <t>SMH-807AA:E12</t>
  </si>
  <si>
    <t>SMH-807AA:F01</t>
  </si>
  <si>
    <t>SMH-807AA:F02</t>
  </si>
  <si>
    <t>SMH-807AA:F03</t>
  </si>
  <si>
    <t>SMH-807AA:F04</t>
  </si>
  <si>
    <t>SMH-807AA:F05</t>
  </si>
  <si>
    <t>SMH-807AA:F06</t>
  </si>
  <si>
    <t>SMH-807AA:F07</t>
  </si>
  <si>
    <t>SMH-807AA:F08</t>
  </si>
  <si>
    <t>SMH-807AA:F09</t>
  </si>
  <si>
    <t>SMH-807AA:F10</t>
  </si>
  <si>
    <t>SMH-807AA:F11</t>
  </si>
  <si>
    <t>SMH-807AA:F12</t>
  </si>
  <si>
    <t>SMH-807AA:G01</t>
  </si>
  <si>
    <t>SMH-807AA:G02</t>
  </si>
  <si>
    <t>SMH-807AA:G03</t>
  </si>
  <si>
    <t>SMH-807AA:G04</t>
  </si>
  <si>
    <t>SMH-807AA:G05</t>
  </si>
  <si>
    <t>SMH-807AA:G06</t>
  </si>
  <si>
    <t>SMH-807AA:G07</t>
  </si>
  <si>
    <t>SMH-807AA:G08</t>
  </si>
  <si>
    <t>SMH-807AA:G09</t>
  </si>
  <si>
    <t>SMH-807AA:G10</t>
  </si>
  <si>
    <t>SMH-807AA:G11</t>
  </si>
  <si>
    <t>SMH-807AA:G12</t>
  </si>
  <si>
    <t>SMH-807AA:H01</t>
  </si>
  <si>
    <t>SMH-807AA:H02</t>
  </si>
  <si>
    <t>SMH-807AA:H03</t>
  </si>
  <si>
    <t>SMH-807AA:H04</t>
  </si>
  <si>
    <t>SMH-807AA:H05</t>
  </si>
  <si>
    <t>SMH-807AA:H06</t>
  </si>
  <si>
    <t>SMH-807AA:H07</t>
  </si>
  <si>
    <t>SMH-807AA:H08</t>
  </si>
  <si>
    <t>SMH-807AA:H09</t>
  </si>
  <si>
    <t>SMH-807AA:H10</t>
  </si>
  <si>
    <t>SMH-807AA:H11</t>
  </si>
  <si>
    <t>SMH-807AA:H12</t>
  </si>
  <si>
    <t>SMH-808AA:A01</t>
  </si>
  <si>
    <t>SMH-808AA:A02</t>
  </si>
  <si>
    <t>SMH-808AA:A03</t>
  </si>
  <si>
    <t>SMH-808AA:A04</t>
  </si>
  <si>
    <t>SMH-808AA:A05</t>
  </si>
  <si>
    <t>SMH-808AA:A06</t>
  </si>
  <si>
    <t>SMH-808AA:A07</t>
  </si>
  <si>
    <t>SMH-808AA:A08</t>
  </si>
  <si>
    <t>SMH-808AA:A09</t>
  </si>
  <si>
    <t>SMH-808AA:A10</t>
  </si>
  <si>
    <t>SMH-808AA:A11</t>
  </si>
  <si>
    <t>SMH-808AA:A12</t>
  </si>
  <si>
    <t>SMH-808AA:B01</t>
  </si>
  <si>
    <t>SMH-808AA:B02</t>
  </si>
  <si>
    <t>SMH-808AA:B03</t>
  </si>
  <si>
    <t>SMH-808AA:B04</t>
  </si>
  <si>
    <t>SMH-808AA:B05</t>
  </si>
  <si>
    <t>SMH-808AA:B06</t>
  </si>
  <si>
    <t>SMH-808AA:B07</t>
  </si>
  <si>
    <t>SMH-808AA:B08</t>
  </si>
  <si>
    <t>SMH-808AA:B09</t>
  </si>
  <si>
    <t>SMH-808AA:B10</t>
  </si>
  <si>
    <t>SMH-808AA:B11</t>
  </si>
  <si>
    <t>SMH-808AA:B12</t>
  </si>
  <si>
    <t>SMH-808AA:C01</t>
  </si>
  <si>
    <t>SMH-808AA:C02</t>
  </si>
  <si>
    <t>SMH-808AA:C03</t>
  </si>
  <si>
    <t>SMH-808AA:C04</t>
  </si>
  <si>
    <t>SMH-808AA:C05</t>
  </si>
  <si>
    <t>SMH-808AA:C06</t>
  </si>
  <si>
    <t>SMH-808AA:C07</t>
  </si>
  <si>
    <t>SMH-808AA:C08</t>
  </si>
  <si>
    <t>SMH-808AA:C09</t>
  </si>
  <si>
    <t>SMH-808AA:C10</t>
  </si>
  <si>
    <t>SMH-808AA:C11</t>
  </si>
  <si>
    <t>SMH-808AA:C12</t>
  </si>
  <si>
    <t>SMH-808AA:D01</t>
  </si>
  <si>
    <t>SMH-808AA:D02</t>
  </si>
  <si>
    <t>SMH-808AA:D03</t>
  </si>
  <si>
    <t>SMH-808AA:D04</t>
  </si>
  <si>
    <t>SMH-808AA:D05</t>
  </si>
  <si>
    <t>SMH-808AA:D06</t>
  </si>
  <si>
    <t>SMH-808AA:D07</t>
  </si>
  <si>
    <t>SMH-808AA:D08</t>
  </si>
  <si>
    <t>SMH-808AA:D09</t>
  </si>
  <si>
    <t>SMH-808AA:D10</t>
  </si>
  <si>
    <t>SMH-808AA:D11</t>
  </si>
  <si>
    <t>SMH-808AA:D12</t>
  </si>
  <si>
    <t>SMH-808AA:E01</t>
  </si>
  <si>
    <t>SMH-808AA:E02</t>
  </si>
  <si>
    <t>SMH-808AA:E03</t>
  </si>
  <si>
    <t>SMH-808AA:E04</t>
  </si>
  <si>
    <t>SMH-808AA:E05</t>
  </si>
  <si>
    <t>SMH-808AA:E06</t>
  </si>
  <si>
    <t>SMH-808AA:E07</t>
  </si>
  <si>
    <t>SMH-808AA:E08</t>
  </si>
  <si>
    <t>SMH-808AA:E09</t>
  </si>
  <si>
    <t>SMH-808AA:E10</t>
  </si>
  <si>
    <t>SMH-808AA:E11</t>
  </si>
  <si>
    <t>SMH-808AA:E12</t>
  </si>
  <si>
    <t>SMH-808AA:F01</t>
  </si>
  <si>
    <t>SMH-808AA:F02</t>
  </si>
  <si>
    <t>SMH-808AA:F03</t>
  </si>
  <si>
    <t>SMH-808AA:F04</t>
  </si>
  <si>
    <t>SMH-808AA:F05</t>
  </si>
  <si>
    <t>SMH-808AA:F06</t>
  </si>
  <si>
    <t>SMH-808AA:F07</t>
  </si>
  <si>
    <t>SMH-808AA:F08</t>
  </si>
  <si>
    <t>SMH-808AA:F09</t>
  </si>
  <si>
    <t>SMH-808AA:F10</t>
  </si>
  <si>
    <t>SMH-808AA:F11</t>
  </si>
  <si>
    <t>SMH-808AA:F12</t>
  </si>
  <si>
    <t>SMH-808AA:G01</t>
  </si>
  <si>
    <t>SMH-808AA:G02</t>
  </si>
  <si>
    <t>SMH-808AA:G03</t>
  </si>
  <si>
    <t>SMH-808AA:G04</t>
  </si>
  <si>
    <t>SMH-808AA:G05</t>
  </si>
  <si>
    <t>SMH-808AA:G06</t>
  </si>
  <si>
    <t>SMH-808AA:G07</t>
  </si>
  <si>
    <t>SMH-808AA:G08</t>
  </si>
  <si>
    <t>SMH-808AA:G09</t>
  </si>
  <si>
    <t>SMH-808AA:G10</t>
  </si>
  <si>
    <t>SMH-808AA:G11</t>
  </si>
  <si>
    <t>SMH-808AA:G12</t>
  </si>
  <si>
    <t>SMH-808AA:H01</t>
  </si>
  <si>
    <t>SMH-808AA:H02</t>
  </si>
  <si>
    <t>SMH-808AA:H03</t>
  </si>
  <si>
    <t>SMH-808AA:H04</t>
  </si>
  <si>
    <t>SMH-808AA:H05</t>
  </si>
  <si>
    <t>SMH-808AA:H06</t>
  </si>
  <si>
    <t>SMH-808AA:H07</t>
  </si>
  <si>
    <t>SMH-808AA:H08</t>
  </si>
  <si>
    <t>SMH-808AA:H09</t>
  </si>
  <si>
    <t>SMH-808AA:H10</t>
  </si>
  <si>
    <t>SMH-808AA:H11</t>
  </si>
  <si>
    <t>SMH-808AA:H12</t>
  </si>
  <si>
    <t>SMH-809AA:A01</t>
  </si>
  <si>
    <t>SMH-809AA:A02</t>
  </si>
  <si>
    <t>SMH-809AA:A03</t>
  </si>
  <si>
    <t>SMH-809AA:A04</t>
  </si>
  <si>
    <t>SMH-809AA:A05</t>
  </si>
  <si>
    <t>SMH-809AA:A06</t>
  </si>
  <si>
    <t>SMH-809AA:A07</t>
  </si>
  <si>
    <t>SMH-809AA:A08</t>
  </si>
  <si>
    <t>SMH-809AA:A09</t>
  </si>
  <si>
    <t>SMH-809AA:A10</t>
  </si>
  <si>
    <t>SMH-809AA:A11</t>
  </si>
  <si>
    <t>SMH-809AA:A12</t>
  </si>
  <si>
    <t>SMH-809AA:B01</t>
  </si>
  <si>
    <t>SMH-809AA:B02</t>
  </si>
  <si>
    <t>SMH-809AA:B03</t>
  </si>
  <si>
    <t>SMH-809AA:B04</t>
  </si>
  <si>
    <t>SMH-809AA:B05</t>
  </si>
  <si>
    <t>SMH-809AA:B06</t>
  </si>
  <si>
    <t>SMH-809AA:B07</t>
  </si>
  <si>
    <t>SMH-809AA:B08</t>
  </si>
  <si>
    <t>SMH-809AA:B09</t>
  </si>
  <si>
    <t>SMH-809AA:B10</t>
  </si>
  <si>
    <t>SMH-809AA:B11</t>
  </si>
  <si>
    <t>SMH-809AA:B12</t>
  </si>
  <si>
    <t>SMH-809AA:C01</t>
  </si>
  <si>
    <t>SMH-809AA:C02</t>
  </si>
  <si>
    <t>SMH-809AA:C03</t>
  </si>
  <si>
    <t>SMH-809AA:C04</t>
  </si>
  <si>
    <t>SMH-809AA:C05</t>
  </si>
  <si>
    <t>SMH-809AA:C06</t>
  </si>
  <si>
    <t>SMH-809AA:C07</t>
  </si>
  <si>
    <t>SMH-809AA:C08</t>
  </si>
  <si>
    <t>SMH-809AA:C09</t>
  </si>
  <si>
    <t>SMH-809AA:C10</t>
  </si>
  <si>
    <t>SMH-809AA:C11</t>
  </si>
  <si>
    <t>SMH-809AA:C12</t>
  </si>
  <si>
    <t>SMH-809AA:D01</t>
  </si>
  <si>
    <t>SMH-809AA:D02</t>
  </si>
  <si>
    <t>SMH-809AA:D03</t>
  </si>
  <si>
    <t>SMH-809AA:D04</t>
  </si>
  <si>
    <t>SMH-809AA:D05</t>
  </si>
  <si>
    <t>SMH-809AA:D06</t>
  </si>
  <si>
    <t>SMH-809AA:D07</t>
  </si>
  <si>
    <t>SMH-809AA:D08</t>
  </si>
  <si>
    <t>SMH-809AA:D09</t>
  </si>
  <si>
    <t>SMH-809AA:D10</t>
  </si>
  <si>
    <t>SMH-809AA:D11</t>
  </si>
  <si>
    <t>SMH-809AA:D12</t>
  </si>
  <si>
    <t>SMH-809AA:E01</t>
  </si>
  <si>
    <t>SMH-809AA:E02</t>
  </si>
  <si>
    <t>SMH-809AA:E03</t>
  </si>
  <si>
    <t>SMH-809AA:E04</t>
  </si>
  <si>
    <t>SMH-809AA:E05</t>
  </si>
  <si>
    <t>SMH-809AA:E06</t>
  </si>
  <si>
    <t>SMH-809AA:E07</t>
  </si>
  <si>
    <t>SMH-809AA:E08</t>
  </si>
  <si>
    <t>SMH-809AA:E09</t>
  </si>
  <si>
    <t>SMH-809AA:E10</t>
  </si>
  <si>
    <t>SMH-809AA:E11</t>
  </si>
  <si>
    <t>SMH-809AA:E12</t>
  </si>
  <si>
    <t>SMH-809AA:F01</t>
  </si>
  <si>
    <t>SMH-809AA:F02</t>
  </si>
  <si>
    <t>SMH-809AA:F03</t>
  </si>
  <si>
    <t>SMH-809AA:F04</t>
  </si>
  <si>
    <t>SMH-809AA:F05</t>
  </si>
  <si>
    <t>SMH-809AA:F06</t>
  </si>
  <si>
    <t>SMH-809AA:F07</t>
  </si>
  <si>
    <t>SMH-809AA:F08</t>
  </si>
  <si>
    <t>SMH-809AA:F09</t>
  </si>
  <si>
    <t>SMH-809AA:F10</t>
  </si>
  <si>
    <t>SMH-809AA:F11</t>
  </si>
  <si>
    <t>SMH-809AA:F12</t>
  </si>
  <si>
    <t>SMH-809AA:G01</t>
  </si>
  <si>
    <t>SMH-809AA:G02</t>
  </si>
  <si>
    <t>SMH-809AA:G03</t>
  </si>
  <si>
    <t>SMH-809AA:G04</t>
  </si>
  <si>
    <t>SMH-809AA:G05</t>
  </si>
  <si>
    <t>SMH-809AA:G06</t>
  </si>
  <si>
    <t>SMH-809AA:G07</t>
  </si>
  <si>
    <t>SMH-809AA:G08</t>
  </si>
  <si>
    <t>SMH-809AA:G09</t>
  </si>
  <si>
    <t>SMH-809AA:G10</t>
  </si>
  <si>
    <t>SMH-809AA:G11</t>
  </si>
  <si>
    <t>SMH-809AA:G12</t>
  </si>
  <si>
    <t>SMH-809AA:H01</t>
  </si>
  <si>
    <t>SMH-809AA:H02</t>
  </si>
  <si>
    <t>SMH-809AA:H03</t>
  </si>
  <si>
    <t>SMH-809AA:H04</t>
  </si>
  <si>
    <t>SMH-809AA:H05</t>
  </si>
  <si>
    <t>SMH-809AA:H06</t>
  </si>
  <si>
    <t>SMH-809AA:H07</t>
  </si>
  <si>
    <t>SMH-809AA:H08</t>
  </si>
  <si>
    <t>SMH-809AA:H09</t>
  </si>
  <si>
    <t>SMH-809AA:H10</t>
  </si>
  <si>
    <t>SMH-809AA:H11</t>
  </si>
  <si>
    <t>SMH-809AA:H12</t>
  </si>
  <si>
    <t>SMH-810AA:A01</t>
  </si>
  <si>
    <t>SMH-810AA:A02</t>
  </si>
  <si>
    <t>SMH-810AA:A03</t>
  </si>
  <si>
    <t>SMH-810AA:A04</t>
  </si>
  <si>
    <t>SMH-810AA:A05</t>
  </si>
  <si>
    <t>SMH-810AA:A06</t>
  </si>
  <si>
    <t>SMH-810AA:A07</t>
  </si>
  <si>
    <t>SMH-810AA:A08</t>
  </si>
  <si>
    <t>SMH-810AA:A09</t>
  </si>
  <si>
    <t>SMH-810AA:A10</t>
  </si>
  <si>
    <t>SMH-810AA:A11</t>
  </si>
  <si>
    <t>SMH-810AA:A12</t>
  </si>
  <si>
    <t>SMH-810AA:B01</t>
  </si>
  <si>
    <t>SMH-810AA:B02</t>
  </si>
  <si>
    <t>SMH-810AA:B03</t>
  </si>
  <si>
    <t>SMH-810AA:B04</t>
  </si>
  <si>
    <t>SMH-810AA:B05</t>
  </si>
  <si>
    <t>SMH-810AA:B06</t>
  </si>
  <si>
    <t>SMH-810AA:B07</t>
  </si>
  <si>
    <t>SMH-810AA:B08</t>
  </si>
  <si>
    <t>SMH-810AA:B09</t>
  </si>
  <si>
    <t>SMH-810AA:B10</t>
  </si>
  <si>
    <t>SMH-810AA:B11</t>
  </si>
  <si>
    <t>SMH-810AA:B12</t>
  </si>
  <si>
    <t>SMH-810AA:C01</t>
  </si>
  <si>
    <t>SMH-810AA:C02</t>
  </si>
  <si>
    <t>SMH-810AA:C03</t>
  </si>
  <si>
    <t>SMH-810AA:C04</t>
  </si>
  <si>
    <t>SMH-810AA:C05</t>
  </si>
  <si>
    <t>SMH-810AA:C06</t>
  </si>
  <si>
    <t>SMH-810AA:C07</t>
  </si>
  <si>
    <t>SMH-810AA:C08</t>
  </si>
  <si>
    <t>SMH-810AA:C09</t>
  </si>
  <si>
    <t>SMH-810AA:C10</t>
  </si>
  <si>
    <t>SMH-810AA:C11</t>
  </si>
  <si>
    <t>SMH-810AA:C12</t>
  </si>
  <si>
    <t>SMH-810AA:D01</t>
  </si>
  <si>
    <t>SMH-810AA:D02</t>
  </si>
  <si>
    <t>SMH-810AA:D03</t>
  </si>
  <si>
    <t>SMH-810AA:D04</t>
  </si>
  <si>
    <t>SMH-810AA:D05</t>
  </si>
  <si>
    <t>SMH-810AA:D06</t>
  </si>
  <si>
    <t>SMH-810AA:D07</t>
  </si>
  <si>
    <t>SMH-810AA:D08</t>
  </si>
  <si>
    <t>SMH-810AA:D09</t>
  </si>
  <si>
    <t>SMH-810AA:D10</t>
  </si>
  <si>
    <t>SMH-810AA:D11</t>
  </si>
  <si>
    <t>SMH-810AA:D12</t>
  </si>
  <si>
    <t>SMH-810AA:E01</t>
  </si>
  <si>
    <t>SMH-810AA:E02</t>
  </si>
  <si>
    <t>SMH-810AA:E03</t>
  </si>
  <si>
    <t>SMH-810AA:E04</t>
  </si>
  <si>
    <t>SMH-810AA:E05</t>
  </si>
  <si>
    <t>SMH-810AA:E06</t>
  </si>
  <si>
    <t>SMH-810AA:E07</t>
  </si>
  <si>
    <t>SMH-810AA:E08</t>
  </si>
  <si>
    <t>SMH-810AA:E09</t>
  </si>
  <si>
    <t>SMH-810AA:E10</t>
  </si>
  <si>
    <t>SMH-810AA:E11</t>
  </si>
  <si>
    <t>SMH-810AA:E12</t>
  </si>
  <si>
    <t>SMH-810AA:F01</t>
  </si>
  <si>
    <t>SMH-810AA:F02</t>
  </si>
  <si>
    <t>SMH-810AA:F03</t>
  </si>
  <si>
    <t>SMH-810AA:F04</t>
  </si>
  <si>
    <t>SMH-810AA:F05</t>
  </si>
  <si>
    <t>SMH-810AA:F06</t>
  </si>
  <si>
    <t>SMH-810AA:F07</t>
  </si>
  <si>
    <t>SMH-810AA:F08</t>
  </si>
  <si>
    <t>SMH-810AA:F09</t>
  </si>
  <si>
    <t>SMH-810AA:F10</t>
  </si>
  <si>
    <t>SMH-810AA:F11</t>
  </si>
  <si>
    <t>SMH-810AA:F12</t>
  </si>
  <si>
    <t>SMH-810AA:G01</t>
  </si>
  <si>
    <t>SMH-810AA:G02</t>
  </si>
  <si>
    <t>SMH-810AA:G03</t>
  </si>
  <si>
    <t>SMH-810AA:G04</t>
  </si>
  <si>
    <t>SMH-810AA:G05</t>
  </si>
  <si>
    <t>SMH-810AA:G06</t>
  </si>
  <si>
    <t>SMH-810AA:G07</t>
  </si>
  <si>
    <t>SMH-810AA:G08</t>
  </si>
  <si>
    <t>SMH-810AA:G09</t>
  </si>
  <si>
    <t>SMH-810AA:G10</t>
  </si>
  <si>
    <t>SMH-810AA:G11</t>
  </si>
  <si>
    <t>SMH-810AA:G12</t>
  </si>
  <si>
    <t>SMH-810AA:H01</t>
  </si>
  <si>
    <t>SMH-810AA:H02</t>
  </si>
  <si>
    <t>SMH-810AA:H03</t>
  </si>
  <si>
    <t>SMH-810AA:H04</t>
  </si>
  <si>
    <t>SMH-810AA:H05</t>
  </si>
  <si>
    <t>SMH-810AA:H06</t>
  </si>
  <si>
    <t>SMH-810AA:H07</t>
  </si>
  <si>
    <t>SMH-810AA:H08</t>
  </si>
  <si>
    <t>SMH-810AA:H09</t>
  </si>
  <si>
    <t>SMH-810AA:H10</t>
  </si>
  <si>
    <t>SMH-810AA:H11</t>
  </si>
  <si>
    <t>SMH-810AA:H12</t>
  </si>
  <si>
    <t>SMH-811AA:A01</t>
  </si>
  <si>
    <t>SMH-811AA:A02</t>
  </si>
  <si>
    <t>SMH-811AA:A03</t>
  </si>
  <si>
    <t>SMH-811AA:A04</t>
  </si>
  <si>
    <t>SMH-811AA:A05</t>
  </si>
  <si>
    <t>SMH-811AA:A06</t>
  </si>
  <si>
    <t>SMH-811AA:A07</t>
  </si>
  <si>
    <t>SMH-811AA:A08</t>
  </si>
  <si>
    <t>SMH-811AA:A09</t>
  </si>
  <si>
    <t>SMH-811AA:A10</t>
  </si>
  <si>
    <t>SMH-811AA:A11</t>
  </si>
  <si>
    <t>SMH-811AA:A12</t>
  </si>
  <si>
    <t>SMH-811AA:B01</t>
  </si>
  <si>
    <t>SMH-811AA:B02</t>
  </si>
  <si>
    <t>SMH-811AA:B03</t>
  </si>
  <si>
    <t>SMH-811AA:B04</t>
  </si>
  <si>
    <t>SMH-811AA:B05</t>
  </si>
  <si>
    <t>SMH-811AA:B06</t>
  </si>
  <si>
    <t>SMH-811AA:B07</t>
  </si>
  <si>
    <t>SMH-811AA:B08</t>
  </si>
  <si>
    <t>SMH-811AA:B09</t>
  </si>
  <si>
    <t>SMH-811AA:B10</t>
  </si>
  <si>
    <t>SMH-811AA:B11</t>
  </si>
  <si>
    <t>SMH-811AA:B12</t>
  </si>
  <si>
    <t>SMH-811AA:C01</t>
  </si>
  <si>
    <t>SMH-811AA:C02</t>
  </si>
  <si>
    <t>SMH-811AA:C03</t>
  </si>
  <si>
    <t>SMH-811AA:C04</t>
  </si>
  <si>
    <t>SMH-811AA:C05</t>
  </si>
  <si>
    <t>SMH-811AA:C06</t>
  </si>
  <si>
    <t>SMH-811AA:C07</t>
  </si>
  <si>
    <t>SMH-811AA:C08</t>
  </si>
  <si>
    <t>SMH-811AA:C09</t>
  </si>
  <si>
    <t>SMH-811AA:C10</t>
  </si>
  <si>
    <t>SMH-811AA:C11</t>
  </si>
  <si>
    <t>SMH-811AA:C12</t>
  </si>
  <si>
    <t>SMH-811AA:D01</t>
  </si>
  <si>
    <t>SMH-811AA:D02</t>
  </si>
  <si>
    <t>SMH-811AA:D03</t>
  </si>
  <si>
    <t>SMH-811AA:D04</t>
  </si>
  <si>
    <t>SMH-811AA:D05</t>
  </si>
  <si>
    <t>SMH-811AA:D06</t>
  </si>
  <si>
    <t>SMH-811AA:D07</t>
  </si>
  <si>
    <t>SMH-811AA:D08</t>
  </si>
  <si>
    <t>SMH-811AA:D09</t>
  </si>
  <si>
    <t>SMH-811AA:D10</t>
  </si>
  <si>
    <t>SMH-811AA:D11</t>
  </si>
  <si>
    <t>SMH-811AA:D12</t>
  </si>
  <si>
    <t>SMH-811AA:E01</t>
  </si>
  <si>
    <t>SMH-811AA:E02</t>
  </si>
  <si>
    <t>SMH-811AA:E03</t>
  </si>
  <si>
    <t>SMH-811AA:E04</t>
  </si>
  <si>
    <t>SMH-811AA:E05</t>
  </si>
  <si>
    <t>SMH-811AA:E06</t>
  </si>
  <si>
    <t>SMH-811AA:E07</t>
  </si>
  <si>
    <t>SMH-811AA:E08</t>
  </si>
  <si>
    <t>SMH-811AA:E09</t>
  </si>
  <si>
    <t>SMH-811AA:E10</t>
  </si>
  <si>
    <t>SMH-811AA:E11</t>
  </si>
  <si>
    <t>SMH-811AA:E12</t>
  </si>
  <si>
    <t>SMH-811AA:F01</t>
  </si>
  <si>
    <t>SMH-811AA:F02</t>
  </si>
  <si>
    <t>SMH-811AA:F03</t>
  </si>
  <si>
    <t>SMH-811AA:F04</t>
  </si>
  <si>
    <t>SMH-811AA:F05</t>
  </si>
  <si>
    <t>SMH-811AA:F06</t>
  </si>
  <si>
    <t>SMH-811AA:F07</t>
  </si>
  <si>
    <t>SMH-811AA:F08</t>
  </si>
  <si>
    <t>SMH-811AA:F09</t>
  </si>
  <si>
    <t>SMH-811AA:F10</t>
  </si>
  <si>
    <t>SMH-811AA:F11</t>
  </si>
  <si>
    <t>SMH-811AA:F12</t>
  </si>
  <si>
    <t>SMH-811AA:G01</t>
  </si>
  <si>
    <t>SMH-811AA:G02</t>
  </si>
  <si>
    <t>SMH-811AA:G03</t>
  </si>
  <si>
    <t>SMH-811AA:G04</t>
  </si>
  <si>
    <t>SMH-811AA:G05</t>
  </si>
  <si>
    <t>SMH-811AA:G06</t>
  </si>
  <si>
    <t>SMH-811AA:G07</t>
  </si>
  <si>
    <t>SMH-811AA:G08</t>
  </si>
  <si>
    <t>SMH-811AA:G09</t>
  </si>
  <si>
    <t>SMH-811AA:G10</t>
  </si>
  <si>
    <t>SMH-811AA:G11</t>
  </si>
  <si>
    <t>SMH-811AA:G12</t>
  </si>
  <si>
    <t>SMH-811AA:H01</t>
  </si>
  <si>
    <t>SMH-811AA:H02</t>
  </si>
  <si>
    <t>SMH-811AA:H03</t>
  </si>
  <si>
    <t>SMH-811AA:H04</t>
  </si>
  <si>
    <t>SMH-811AA:H05</t>
  </si>
  <si>
    <t>SMH-811AA:H06</t>
  </si>
  <si>
    <t>SMH-811AA:H07</t>
  </si>
  <si>
    <t>SMH-811AA:H08</t>
  </si>
  <si>
    <t>SMH-811AA:H09</t>
  </si>
  <si>
    <t>SMH-811AA:H10</t>
  </si>
  <si>
    <t>SMH-811AA:H11</t>
  </si>
  <si>
    <t>SMH-811AA:H12</t>
  </si>
  <si>
    <t>SMH-812AA:A01</t>
  </si>
  <si>
    <t>SMH-812AA:A02</t>
  </si>
  <si>
    <t>SMH-812AA:A03</t>
  </si>
  <si>
    <t>SMH-812AA:A04</t>
  </si>
  <si>
    <t>SMH-812AA:A05</t>
  </si>
  <si>
    <t>SMH-812AA:A06</t>
  </si>
  <si>
    <t>SMH-812AA:A07</t>
  </si>
  <si>
    <t>SMH-812AA:A08</t>
  </si>
  <si>
    <t>SMH-812AA:A09</t>
  </si>
  <si>
    <t>SMH-812AA:A10</t>
  </si>
  <si>
    <t>SMH-812AA:A11</t>
  </si>
  <si>
    <t>SMH-812AA:A12</t>
  </si>
  <si>
    <t>SMH-812AA:B01</t>
  </si>
  <si>
    <t>SMH-812AA:B02</t>
  </si>
  <si>
    <t>SMH-812AA:B03</t>
  </si>
  <si>
    <t>SMH-812AA:B04</t>
  </si>
  <si>
    <t>SMH-812AA:B05</t>
  </si>
  <si>
    <t>SMH-812AA:B06</t>
  </si>
  <si>
    <t>SMH-812AA:B07</t>
  </si>
  <si>
    <t>SMH-812AA:B08</t>
  </si>
  <si>
    <t>SMH-812AA:B09</t>
  </si>
  <si>
    <t>SMH-812AA:B10</t>
  </si>
  <si>
    <t>SMH-812AA:B11</t>
  </si>
  <si>
    <t>SMH-812AA:B12</t>
  </si>
  <si>
    <t>SMH-812AA:C01</t>
  </si>
  <si>
    <t>SMH-812AA:C02</t>
  </si>
  <si>
    <t>SMH-812AA:C03</t>
  </si>
  <si>
    <t>SMH-812AA:C04</t>
  </si>
  <si>
    <t>SMH-812AA:C05</t>
  </si>
  <si>
    <t>SMH-812AA:C06</t>
  </si>
  <si>
    <t>SMH-812AA:C07</t>
  </si>
  <si>
    <t>SMH-812AA:C08</t>
  </si>
  <si>
    <t>SMH-812AA:C09</t>
  </si>
  <si>
    <t>SMH-812AA:C10</t>
  </si>
  <si>
    <t>SMH-812AA:C11</t>
  </si>
  <si>
    <t>SMH-812AA:C12</t>
  </si>
  <si>
    <t>SMH-812AA:D01</t>
  </si>
  <si>
    <t>SMH-812AA:D02</t>
  </si>
  <si>
    <t>SMH-812AA:D03</t>
  </si>
  <si>
    <t>SMH-812AA:D04</t>
  </si>
  <si>
    <t>SMH-812AA:D05</t>
  </si>
  <si>
    <t>SMH-812AA:D06</t>
  </si>
  <si>
    <t>SMH-812AA:D07</t>
  </si>
  <si>
    <t>SMH-812AA:D08</t>
  </si>
  <si>
    <t>SMH-812AA:D09</t>
  </si>
  <si>
    <t>SMH-812AA:D10</t>
  </si>
  <si>
    <t>SMH-812AA:D11</t>
  </si>
  <si>
    <t>SMH-812AA:D12</t>
  </si>
  <si>
    <t>SMH-812AA:E01</t>
  </si>
  <si>
    <t>SMH-812AA:E02</t>
  </si>
  <si>
    <t>SMH-812AA:E03</t>
  </si>
  <si>
    <t>SMH-812AA:E04</t>
  </si>
  <si>
    <t>SMH-812AA:E05</t>
  </si>
  <si>
    <t>SMH-812AA:E06</t>
  </si>
  <si>
    <t>SMH-812AA:E07</t>
  </si>
  <si>
    <t>SMH-812AA:E08</t>
  </si>
  <si>
    <t>SMH-812AA:E09</t>
  </si>
  <si>
    <t>SMH-812AA:E10</t>
  </si>
  <si>
    <t>SMH-812AA:E11</t>
  </si>
  <si>
    <t>SMH-812AA:E12</t>
  </si>
  <si>
    <t>SMH-812AA:F01</t>
  </si>
  <si>
    <t>SMH-812AA:F02</t>
  </si>
  <si>
    <t>SMH-812AA:F03</t>
  </si>
  <si>
    <t>SMH-812AA:F04</t>
  </si>
  <si>
    <t>SMH-812AA:F05</t>
  </si>
  <si>
    <t>SMH-812AA:F06</t>
  </si>
  <si>
    <t>SMH-812AA:F07</t>
  </si>
  <si>
    <t>SMH-812AA:F08</t>
  </si>
  <si>
    <t>SMH-812AA:F09</t>
  </si>
  <si>
    <t>SMH-812AA:F10</t>
  </si>
  <si>
    <t>SMH-812AA:F11</t>
  </si>
  <si>
    <t>SMH-812AA:F12</t>
  </si>
  <si>
    <t>SMH-812AA:G01</t>
  </si>
  <si>
    <t>SMH-812AA:G02</t>
  </si>
  <si>
    <t>SMH-812AA:G03</t>
  </si>
  <si>
    <t>SMH-812AA:G04</t>
  </si>
  <si>
    <t>SMH-812AA:G05</t>
  </si>
  <si>
    <t>SMH-812AA:G06</t>
  </si>
  <si>
    <t>SMH-812AA:G07</t>
  </si>
  <si>
    <t>SMH-812AA:G08</t>
  </si>
  <si>
    <t>SMH-812AA:G09</t>
  </si>
  <si>
    <t>SMH-812AA:G10</t>
  </si>
  <si>
    <t>SMH-812AA:G11</t>
  </si>
  <si>
    <t>SMH-812AA:G12</t>
  </si>
  <si>
    <t>SMH-812AA:H01</t>
  </si>
  <si>
    <t>SMH-812AA:H02</t>
  </si>
  <si>
    <t>SMH-812AA:H03</t>
  </si>
  <si>
    <t>SMH-812AA:H04</t>
  </si>
  <si>
    <t>SMH-812AA:H05</t>
  </si>
  <si>
    <t>SMH-812AA:H06</t>
  </si>
  <si>
    <t>SMH-812AA:H07</t>
  </si>
  <si>
    <t>SMH-812AA:H08</t>
  </si>
  <si>
    <t>SMH-812AA:H09</t>
  </si>
  <si>
    <t>SMH-812AA:H10</t>
  </si>
  <si>
    <t>SMH-812AA:H11</t>
  </si>
  <si>
    <t>SMH-812AA:H12</t>
  </si>
  <si>
    <t>POS</t>
  </si>
  <si>
    <t>Mutation Description</t>
  </si>
  <si>
    <t>Assay Catalog #</t>
  </si>
  <si>
    <t>COSMIC ID</t>
  </si>
  <si>
    <t>Array Catalog #:</t>
  </si>
  <si>
    <t>Symbol</t>
  </si>
  <si>
    <t>Sample 1</t>
  </si>
  <si>
    <t>Sample 2</t>
  </si>
  <si>
    <t>Sample 3</t>
  </si>
  <si>
    <t>Sample 4</t>
  </si>
  <si>
    <t>Sample 5</t>
  </si>
  <si>
    <t>Sample 6</t>
  </si>
  <si>
    <t>Sample 7</t>
  </si>
  <si>
    <t>Sample 8</t>
  </si>
  <si>
    <t>Sample 9</t>
  </si>
  <si>
    <t>Sample 10</t>
  </si>
  <si>
    <t>Sample 11</t>
  </si>
  <si>
    <t>Sample 12</t>
  </si>
  <si>
    <t>Well</t>
  </si>
  <si>
    <t>Corrected Control Sample Data</t>
  </si>
  <si>
    <t>Assay</t>
  </si>
  <si>
    <t>Corrected Test Sample Data</t>
  </si>
  <si>
    <t>Delta CT Control Sample Data</t>
  </si>
  <si>
    <t>Delta CT Test Sample Data</t>
  </si>
  <si>
    <t>Mutation Call Criterion</t>
  </si>
  <si>
    <t>Default</t>
  </si>
  <si>
    <t>Conservative</t>
  </si>
  <si>
    <t>DDCT</t>
  </si>
  <si>
    <t>3xSTDEV</t>
  </si>
  <si>
    <t>AVG DCT</t>
  </si>
  <si>
    <t>NO Controls Delta Delta CT</t>
  </si>
  <si>
    <t>NO Controls Mutation Call</t>
  </si>
  <si>
    <t>NO Controls For Delta Delta CT Test Sample Data</t>
  </si>
  <si>
    <t>Data QC Result</t>
  </si>
  <si>
    <r>
      <t>Average Copy Number Assays' C</t>
    </r>
    <r>
      <rPr>
        <b/>
        <vertAlign val="subscript"/>
        <sz val="11"/>
        <color theme="1"/>
        <rFont val="Arial"/>
        <family val="2"/>
      </rPr>
      <t>T</t>
    </r>
    <r>
      <rPr>
        <b/>
        <sz val="11"/>
        <color theme="1"/>
        <rFont val="Arial"/>
        <family val="2"/>
      </rPr>
      <t xml:space="preserve"> Value</t>
    </r>
  </si>
  <si>
    <t>Control Samples</t>
  </si>
  <si>
    <t>Test Samples</t>
  </si>
  <si>
    <t>Copy Number Conrtol Assay Control Sample Data</t>
  </si>
  <si>
    <t>Copy Number Conrtol Assay Test Sample Data</t>
  </si>
  <si>
    <t>AVG</t>
  </si>
  <si>
    <t>SMPC Conrtol Assay Control Sample Data</t>
  </si>
  <si>
    <t>SMPC Conrtol Assay Test Sample Data</t>
  </si>
  <si>
    <t>Range</t>
  </si>
  <si>
    <r>
      <t>Avearge SMPC C</t>
    </r>
    <r>
      <rPr>
        <b/>
        <vertAlign val="subscript"/>
        <sz val="11"/>
        <color theme="1"/>
        <rFont val="Arial"/>
        <family val="2"/>
      </rPr>
      <t>T</t>
    </r>
    <r>
      <rPr>
        <b/>
        <sz val="11"/>
        <color theme="1"/>
        <rFont val="Arial"/>
        <family val="2"/>
      </rPr>
      <t xml:space="preserve"> Value</t>
    </r>
  </si>
  <si>
    <r>
      <t>SMPC C</t>
    </r>
    <r>
      <rPr>
        <b/>
        <vertAlign val="subscript"/>
        <sz val="11"/>
        <color theme="1"/>
        <rFont val="Arial"/>
        <family val="2"/>
      </rPr>
      <t>T</t>
    </r>
    <r>
      <rPr>
        <b/>
        <sz val="11"/>
        <color theme="1"/>
        <rFont val="Arial"/>
        <family val="2"/>
      </rPr>
      <t xml:space="preserve"> Value Range</t>
    </r>
  </si>
  <si>
    <t>2x48</t>
  </si>
  <si>
    <t>4x24</t>
  </si>
  <si>
    <t>2 CN Assays</t>
  </si>
  <si>
    <t>Only 1 SMPC</t>
  </si>
  <si>
    <t>WITH Controls Mutation Call</t>
  </si>
  <si>
    <t>WITH Controls Delta Delta CT</t>
  </si>
  <si>
    <t>pcatn</t>
  </si>
  <si>
    <t>Non R</t>
  </si>
  <si>
    <t>R Format</t>
  </si>
  <si>
    <t>SMPH000060A</t>
  </si>
  <si>
    <t>SMPH000064A</t>
  </si>
  <si>
    <t>SMPH000065A</t>
  </si>
  <si>
    <t>SMPH000068A</t>
  </si>
  <si>
    <t>SMPH000069A</t>
  </si>
  <si>
    <t>SMPH000071A</t>
  </si>
  <si>
    <t>SMPH000073A</t>
  </si>
  <si>
    <t>SMPH000375A</t>
  </si>
  <si>
    <t>SMPH000376A</t>
  </si>
  <si>
    <t>SMPH000379A</t>
  </si>
  <si>
    <t>SMPH000381A</t>
  </si>
  <si>
    <t>SMPH000384A</t>
  </si>
  <si>
    <t>SMPH000385A</t>
  </si>
  <si>
    <t>SMPH000386A</t>
  </si>
  <si>
    <t>SMPH000388A</t>
  </si>
  <si>
    <t>SMPH000389A</t>
  </si>
  <si>
    <t>SMPH000393A</t>
  </si>
  <si>
    <t>SMPH000512A</t>
  </si>
  <si>
    <t>SMPH000551A</t>
  </si>
  <si>
    <t>SMPH000635A</t>
  </si>
  <si>
    <t>SMPH000670A</t>
  </si>
  <si>
    <t>SMPH000674A</t>
  </si>
  <si>
    <t>SMPH000782A</t>
  </si>
  <si>
    <t>SMPH000851A</t>
  </si>
  <si>
    <t>SMPH000931A</t>
  </si>
  <si>
    <t>SMPH002313A</t>
  </si>
  <si>
    <t>SMPH002670A</t>
  </si>
  <si>
    <t>SMPH002694A</t>
  </si>
  <si>
    <t>SMPH003187A</t>
  </si>
  <si>
    <t>SMPH003189A</t>
  </si>
  <si>
    <t>SMPH003386A</t>
  </si>
  <si>
    <t>SMPH005394A</t>
  </si>
  <si>
    <t>SMPH005396A</t>
  </si>
  <si>
    <t>SMPH005399A</t>
  </si>
  <si>
    <t>SMPH005940A</t>
  </si>
  <si>
    <t>SMPH006161A</t>
  </si>
  <si>
    <t>SMPH006162A</t>
  </si>
  <si>
    <t>SMPH006163A</t>
  </si>
  <si>
    <t>SMPH006842A</t>
  </si>
  <si>
    <t>SMPH006852A</t>
  </si>
  <si>
    <t>SMPH008947A</t>
  </si>
  <si>
    <t>SMPH009114A</t>
  </si>
  <si>
    <t>SMPH009115A</t>
  </si>
  <si>
    <t>SMPH009129A</t>
  </si>
  <si>
    <t>SMPH009130A</t>
  </si>
  <si>
    <t>SMPH009925A</t>
  </si>
  <si>
    <t>SMPH009962A</t>
  </si>
  <si>
    <t>SMPH009963A</t>
  </si>
  <si>
    <t>SMPH010643A</t>
  </si>
  <si>
    <t>SMPH010707A</t>
  </si>
  <si>
    <t>SMPH010736A</t>
  </si>
  <si>
    <t>SMPH010793A</t>
  </si>
  <si>
    <t>SMPH011296A</t>
  </si>
  <si>
    <t>SMPH011487A</t>
  </si>
  <si>
    <t>SMPH011559A</t>
  </si>
  <si>
    <t>SMPH011563A</t>
  </si>
  <si>
    <t>SMPH012766A</t>
  </si>
  <si>
    <t>SMPH012912A</t>
  </si>
  <si>
    <t>SMPH012939A</t>
  </si>
  <si>
    <t>SMPH013861A</t>
  </si>
  <si>
    <t>SMPH013869A</t>
  </si>
  <si>
    <t>SMPH017189A</t>
  </si>
  <si>
    <t>SMPH017209A</t>
  </si>
  <si>
    <t>SMPH017228A</t>
  </si>
  <si>
    <t>SMPH038678A</t>
  </si>
  <si>
    <t>Using R Plate Format?</t>
  </si>
  <si>
    <t>NO</t>
  </si>
  <si>
    <t>YES</t>
  </si>
  <si>
    <r>
      <t>C</t>
    </r>
    <r>
      <rPr>
        <b/>
        <vertAlign val="subscript"/>
        <sz val="11"/>
        <color theme="1"/>
        <rFont val="Arial"/>
        <family val="2"/>
      </rPr>
      <t>T</t>
    </r>
    <r>
      <rPr>
        <b/>
        <sz val="11"/>
        <color theme="1"/>
        <rFont val="Arial"/>
        <family val="2"/>
      </rPr>
      <t xml:space="preserve"> Cut-Off</t>
    </r>
  </si>
  <si>
    <t>Instructions for Analyzing qBiomaker Somatic Mutation PCR Array Results with this Template:</t>
  </si>
  <si>
    <r>
      <rPr>
        <b/>
        <sz val="10"/>
        <color rgb="FFFF0000"/>
        <rFont val="Arial"/>
        <family val="2"/>
      </rPr>
      <t>1. Gene Table</t>
    </r>
    <r>
      <rPr>
        <sz val="10"/>
        <color theme="1"/>
        <rFont val="Arial"/>
        <family val="2"/>
      </rPr>
      <t xml:space="preserve">
Select the catalog number of qBiomarker Somatic Mutation PCR Array from the dropdown menu in Cell D1.
The Gene Table will automatically update with the content of the selected array.
Select the desired "Mutation Call Criterion" and whether the analysis was "Using R Plate Format" or not from the dropdown menus in Cells G2 and G5, respectively.</t>
    </r>
  </si>
  <si>
    <t>A</t>
  </si>
  <si>
    <t>B</t>
  </si>
  <si>
    <t>C</t>
  </si>
  <si>
    <t>D</t>
  </si>
  <si>
    <t>E</t>
  </si>
  <si>
    <t>F</t>
  </si>
  <si>
    <t>...</t>
  </si>
  <si>
    <t>G</t>
  </si>
  <si>
    <t>H</t>
  </si>
  <si>
    <t>I</t>
  </si>
  <si>
    <t>J</t>
  </si>
  <si>
    <t>K</t>
  </si>
  <si>
    <t>L</t>
  </si>
  <si>
    <t>…..</t>
  </si>
  <si>
    <t>…</t>
  </si>
  <si>
    <r>
      <rPr>
        <b/>
        <sz val="10"/>
        <color rgb="FFFF0000"/>
        <rFont val="Arial"/>
        <family val="2"/>
      </rPr>
      <t>2. Control Sample Data</t>
    </r>
    <r>
      <rPr>
        <sz val="10"/>
        <rFont val="Arial"/>
        <family val="2"/>
      </rPr>
      <t xml:space="preserve">
Copy each Test Sample's list of raw C</t>
    </r>
    <r>
      <rPr>
        <vertAlign val="subscript"/>
        <sz val="10"/>
        <rFont val="Arial"/>
        <family val="2"/>
      </rPr>
      <t>T</t>
    </r>
    <r>
      <rPr>
        <sz val="10"/>
        <rFont val="Arial"/>
        <family val="2"/>
      </rPr>
      <t xml:space="preserve"> values exported from your real-time PCR instrument into the yellow cells of the appropriate column using the "Paste Special" "Values" Excel function.</t>
    </r>
  </si>
  <si>
    <r>
      <rPr>
        <b/>
        <sz val="10"/>
        <color rgb="FFFF0000"/>
        <rFont val="Arial"/>
        <family val="2"/>
      </rPr>
      <t>3. Test Sample Data</t>
    </r>
    <r>
      <rPr>
        <b/>
        <sz val="10"/>
        <rFont val="Arial"/>
        <family val="2"/>
      </rPr>
      <t xml:space="preserve">
</t>
    </r>
    <r>
      <rPr>
        <sz val="10"/>
        <rFont val="Arial"/>
        <family val="2"/>
      </rPr>
      <t>Likewise, copy each Control Sample's list of raw C</t>
    </r>
    <r>
      <rPr>
        <vertAlign val="subscript"/>
        <sz val="10"/>
        <rFont val="Arial"/>
        <family val="2"/>
      </rPr>
      <t>T</t>
    </r>
    <r>
      <rPr>
        <sz val="10"/>
        <rFont val="Arial"/>
        <family val="2"/>
      </rPr>
      <t xml:space="preserve"> values exported from your real-time PCR instrument into the yellow cells of the appropriate column using the "Paste Special" "Values" Excel function.</t>
    </r>
  </si>
  <si>
    <r>
      <rPr>
        <b/>
        <sz val="10"/>
        <color rgb="FFFF0000"/>
        <rFont val="Arial"/>
        <family val="2"/>
      </rPr>
      <t>6. Calculations</t>
    </r>
    <r>
      <rPr>
        <sz val="10"/>
        <color theme="1"/>
        <rFont val="Arial"/>
        <family val="2"/>
      </rPr>
      <t xml:space="preserve">
This worksheet displays the formulas and intermediate numbers used to convert the entered raw C</t>
    </r>
    <r>
      <rPr>
        <vertAlign val="subscript"/>
        <sz val="10"/>
        <color theme="1"/>
        <rFont val="Arial"/>
        <family val="2"/>
      </rPr>
      <t>T</t>
    </r>
    <r>
      <rPr>
        <sz val="10"/>
        <color theme="1"/>
        <rFont val="Arial"/>
        <family val="2"/>
      </rPr>
      <t xml:space="preserve"> data into the displayed results.
Again, as this information is displayed in gray cells, please do not change them.</t>
    </r>
  </si>
  <si>
    <r>
      <rPr>
        <b/>
        <sz val="10"/>
        <color rgb="FFFF0000"/>
        <rFont val="Arial"/>
        <family val="2"/>
      </rPr>
      <t>5. Results</t>
    </r>
    <r>
      <rPr>
        <sz val="10"/>
        <color theme="1"/>
        <rFont val="Arial"/>
        <family val="2"/>
      </rPr>
      <t xml:space="preserve">
This worksheet automatically displays whether each assay detected "WT" or "Mutant" sequence in each Test Sample.
Each assay is also automatically annotated with the COSMIC ID, Gene Symbol, Mutation Description, and Assay Catalog # for each assay from the Gene Table worksheet.</t>
    </r>
  </si>
  <si>
    <r>
      <rPr>
        <b/>
        <sz val="10"/>
        <color rgb="FFFF0000"/>
        <rFont val="Arial"/>
        <family val="2"/>
      </rPr>
      <t>4. Data QC</t>
    </r>
    <r>
      <rPr>
        <sz val="10"/>
        <color theme="1"/>
        <rFont val="Arial"/>
        <family val="2"/>
      </rPr>
      <t xml:space="preserve">
For each Control Sample and each Test Sample, this worksheet automatically reports the "Average Copy Number Assays' C</t>
    </r>
    <r>
      <rPr>
        <vertAlign val="subscript"/>
        <sz val="10"/>
        <color theme="1"/>
        <rFont val="Arial"/>
        <family val="2"/>
      </rPr>
      <t>T</t>
    </r>
    <r>
      <rPr>
        <sz val="10"/>
        <color theme="1"/>
        <rFont val="Arial"/>
        <family val="2"/>
      </rPr>
      <t xml:space="preserve"> Value".
If this value is less than or equal to 30, this "Data QC Result" reports "Pass"; otherwsie, it reports "Fail".
For each Control Sample and each Test Sample, this worksheet automatically also reports the "Avearge SMPC C</t>
    </r>
    <r>
      <rPr>
        <vertAlign val="subscript"/>
        <sz val="10"/>
        <color theme="1"/>
        <rFont val="Arial"/>
        <family val="2"/>
      </rPr>
      <t>T</t>
    </r>
    <r>
      <rPr>
        <sz val="10"/>
        <color theme="1"/>
        <rFont val="Arial"/>
        <family val="2"/>
      </rPr>
      <t xml:space="preserve"> Value" and the "SMPC C</t>
    </r>
    <r>
      <rPr>
        <vertAlign val="subscript"/>
        <sz val="10"/>
        <color theme="1"/>
        <rFont val="Arial"/>
        <family val="2"/>
      </rPr>
      <t>T</t>
    </r>
    <r>
      <rPr>
        <sz val="10"/>
        <color theme="1"/>
        <rFont val="Arial"/>
        <family val="2"/>
      </rPr>
      <t xml:space="preserve"> Value Range".
If the former value is less than or equal to 24 and the latter value is less than or equal to 4, this "Data QC Result" reports "Pass"; otherwsie, it reports "Fail".</t>
    </r>
  </si>
  <si>
    <t>Version 2.0, 10/2018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</si>
</sst>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rial"/>
      <family val="2"/>
    </font>
    <font>
      <b/>
      <sz val="11"/>
      <color theme="1"/>
      <name val="Arial"/>
      <family val="2"/>
    </font>
    <font>
      <b/>
      <vertAlign val="subscript"/>
      <sz val="11"/>
      <color theme="1"/>
      <name val="Arial"/>
      <family val="2"/>
    </font>
    <font>
      <b/>
      <sz val="10"/>
      <color theme="1"/>
      <name val="Arial"/>
      <family val="2"/>
    </font>
    <font>
      <sz val="10"/>
      <color theme="1"/>
      <name val="Arial"/>
      <family val="2"/>
    </font>
    <font>
      <b/>
      <sz val="10"/>
      <color rgb="FFFF0000"/>
      <name val="Arial"/>
      <family val="2"/>
    </font>
    <font>
      <b/>
      <sz val="10"/>
      <name val="Arial"/>
      <family val="2"/>
    </font>
    <font>
      <sz val="10"/>
      <name val="Arial"/>
      <family val="2"/>
    </font>
    <font>
      <vertAlign val="subscript"/>
      <sz val="10"/>
      <name val="Arial"/>
      <family val="2"/>
    </font>
    <font>
      <vertAlign val="subscript"/>
      <sz val="10"/>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indexed="22"/>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93">
    <xf numFmtId="0" fontId="0" fillId="0" borderId="0" xfId="0"/>
    <xf numFmtId="0" fontId="1" fillId="0" borderId="0" xfId="0" applyFont="1" applyAlignment="1">
      <alignment vertical="center"/>
    </xf>
    <xf numFmtId="0" fontId="0" fillId="0" borderId="0" xfId="0" applyAlignment="1">
      <alignment vertical="center"/>
    </xf>
    <xf numFmtId="0" fontId="0" fillId="0" borderId="0" xfId="0" applyFont="1" applyAlignment="1">
      <alignment vertical="center"/>
    </xf>
    <xf numFmtId="0" fontId="0" fillId="4" borderId="1" xfId="0" applyFill="1" applyBorder="1" applyAlignment="1">
      <alignment vertical="center"/>
    </xf>
    <xf numFmtId="0" fontId="0" fillId="4" borderId="3" xfId="0" applyFill="1" applyBorder="1" applyAlignment="1">
      <alignment vertical="center"/>
    </xf>
    <xf numFmtId="0" fontId="1" fillId="4" borderId="4" xfId="0" applyFont="1" applyFill="1" applyBorder="1" applyAlignment="1">
      <alignment vertical="center"/>
    </xf>
    <xf numFmtId="0" fontId="1" fillId="4" borderId="5" xfId="0" applyFont="1" applyFill="1" applyBorder="1" applyAlignment="1">
      <alignment vertical="center"/>
    </xf>
    <xf numFmtId="0" fontId="1" fillId="4" borderId="6" xfId="0" applyFont="1" applyFill="1" applyBorder="1" applyAlignment="1">
      <alignment vertical="center"/>
    </xf>
    <xf numFmtId="0" fontId="1" fillId="4" borderId="1" xfId="0" applyFont="1" applyFill="1" applyBorder="1" applyAlignment="1">
      <alignment vertical="center"/>
    </xf>
    <xf numFmtId="0" fontId="0" fillId="2" borderId="1" xfId="0" applyFill="1" applyBorder="1" applyAlignment="1">
      <alignment vertical="center"/>
    </xf>
    <xf numFmtId="2" fontId="0" fillId="2" borderId="1" xfId="0" applyNumberFormat="1"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0" fontId="0" fillId="4" borderId="11" xfId="0" applyFill="1" applyBorder="1" applyAlignment="1">
      <alignment vertical="center"/>
    </xf>
    <xf numFmtId="0" fontId="0" fillId="4" borderId="12" xfId="0" applyFill="1" applyBorder="1" applyAlignment="1">
      <alignment vertical="center"/>
    </xf>
    <xf numFmtId="0" fontId="0" fillId="4" borderId="13" xfId="0" applyFill="1" applyBorder="1" applyAlignment="1">
      <alignment vertical="center"/>
    </xf>
    <xf numFmtId="0" fontId="0" fillId="4" borderId="14" xfId="0" applyFill="1"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2" fontId="0" fillId="4" borderId="1" xfId="0" applyNumberFormat="1" applyFill="1" applyBorder="1" applyAlignment="1">
      <alignment vertical="center"/>
    </xf>
    <xf numFmtId="0" fontId="1" fillId="4" borderId="2" xfId="0" applyFont="1" applyFill="1" applyBorder="1" applyAlignment="1">
      <alignment horizontal="center" vertical="center"/>
    </xf>
    <xf numFmtId="0" fontId="0" fillId="2" borderId="2" xfId="0" applyFont="1" applyFill="1" applyBorder="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5" borderId="0" xfId="0" applyFont="1" applyFill="1" applyAlignment="1">
      <alignment vertical="center"/>
    </xf>
    <xf numFmtId="0" fontId="4" fillId="5" borderId="0" xfId="0" applyFont="1" applyFill="1" applyAlignment="1">
      <alignment horizontal="center" vertical="center"/>
    </xf>
    <xf numFmtId="0" fontId="4" fillId="5" borderId="21" xfId="0" applyFont="1" applyFill="1" applyBorder="1" applyAlignment="1">
      <alignment vertical="center"/>
    </xf>
    <xf numFmtId="0" fontId="4" fillId="5" borderId="22" xfId="0" applyFont="1" applyFill="1" applyBorder="1" applyAlignment="1">
      <alignment vertical="center"/>
    </xf>
    <xf numFmtId="0" fontId="3" fillId="4" borderId="4" xfId="0" applyFont="1" applyFill="1" applyBorder="1" applyAlignment="1">
      <alignment vertical="center"/>
    </xf>
    <xf numFmtId="0" fontId="3" fillId="4" borderId="5" xfId="0" applyFont="1" applyFill="1" applyBorder="1" applyAlignment="1">
      <alignment vertical="center"/>
    </xf>
    <xf numFmtId="0" fontId="4" fillId="4" borderId="3" xfId="0" applyFont="1" applyFill="1" applyBorder="1" applyAlignment="1">
      <alignment vertical="center"/>
    </xf>
    <xf numFmtId="0" fontId="4" fillId="4" borderId="1" xfId="0" applyFont="1" applyFill="1" applyBorder="1" applyAlignment="1">
      <alignment vertical="center"/>
    </xf>
    <xf numFmtId="0" fontId="6" fillId="5" borderId="1" xfId="0" applyFont="1" applyFill="1" applyBorder="1" applyAlignment="1">
      <alignment horizontal="right" vertical="center"/>
    </xf>
    <xf numFmtId="0" fontId="7" fillId="2" borderId="1" xfId="0" applyFont="1" applyFill="1" applyBorder="1" applyAlignment="1">
      <alignment vertical="center"/>
    </xf>
    <xf numFmtId="0" fontId="4" fillId="2" borderId="1" xfId="0" applyFont="1" applyFill="1" applyBorder="1" applyAlignment="1">
      <alignment vertical="center"/>
    </xf>
    <xf numFmtId="0" fontId="4" fillId="5" borderId="0" xfId="0" applyFont="1" applyFill="1" applyBorder="1" applyAlignment="1">
      <alignment horizontal="center" vertical="center"/>
    </xf>
    <xf numFmtId="0" fontId="4" fillId="5" borderId="19" xfId="0" applyFont="1" applyFill="1" applyBorder="1" applyAlignment="1">
      <alignment horizontal="center" vertical="center"/>
    </xf>
    <xf numFmtId="0" fontId="3" fillId="4" borderId="23" xfId="0" applyFont="1" applyFill="1" applyBorder="1" applyAlignment="1">
      <alignment vertical="center"/>
    </xf>
    <xf numFmtId="0" fontId="3" fillId="4" borderId="1" xfId="0" applyFont="1" applyFill="1" applyBorder="1" applyAlignment="1">
      <alignmen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4" fillId="4" borderId="1" xfId="0" applyFont="1" applyFill="1" applyBorder="1" applyAlignment="1">
      <alignment horizontal="left" vertical="center"/>
    </xf>
    <xf numFmtId="0" fontId="4" fillId="4" borderId="1" xfId="0" applyFont="1" applyFill="1" applyBorder="1" applyAlignment="1">
      <alignment horizontal="center" vertical="center"/>
    </xf>
    <xf numFmtId="0" fontId="4" fillId="5" borderId="20" xfId="0" applyFont="1" applyFill="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4" borderId="3" xfId="0" applyFont="1" applyFill="1" applyBorder="1" applyAlignment="1">
      <alignment horizontal="left" vertical="center"/>
    </xf>
    <xf numFmtId="0" fontId="4" fillId="5" borderId="1" xfId="0" applyFont="1" applyFill="1" applyBorder="1" applyAlignment="1">
      <alignment horizontal="left" vertical="center"/>
    </xf>
    <xf numFmtId="0" fontId="4" fillId="5" borderId="1" xfId="0" applyFont="1" applyFill="1" applyBorder="1" applyAlignment="1">
      <alignment horizontal="center" vertical="center"/>
    </xf>
    <xf numFmtId="0" fontId="4" fillId="4"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workbookViewId="0">
      <selection sqref="A1:M1"/>
    </sheetView>
  </sheetViews>
  <sheetFormatPr defaultColWidth="6.59765625" defaultRowHeight="15" customHeight="1" x14ac:dyDescent="0.25"/>
  <cols>
    <col min="1" max="1" width="6.59765625" style="34" customWidth="1"/>
    <col min="2" max="13" width="12.59765625" style="34" customWidth="1"/>
    <col min="14" max="16384" width="6.59765625" style="34"/>
  </cols>
  <sheetData>
    <row r="1" spans="1:13" s="33" customFormat="1" ht="15" customHeight="1" x14ac:dyDescent="0.25">
      <c r="A1" s="73" t="s">
        <v>6498</v>
      </c>
      <c r="B1" s="74"/>
      <c r="C1" s="74"/>
      <c r="D1" s="74"/>
      <c r="E1" s="74"/>
      <c r="F1" s="74"/>
      <c r="G1" s="74"/>
      <c r="H1" s="74"/>
      <c r="I1" s="74"/>
      <c r="J1" s="74"/>
      <c r="K1" s="74"/>
      <c r="L1" s="74"/>
      <c r="M1" s="75"/>
    </row>
    <row r="2" spans="1:13" ht="60" customHeight="1" x14ac:dyDescent="0.25">
      <c r="A2" s="62" t="s">
        <v>6499</v>
      </c>
      <c r="B2" s="65"/>
      <c r="C2" s="65"/>
      <c r="D2" s="65"/>
      <c r="E2" s="65"/>
      <c r="F2" s="65"/>
      <c r="G2" s="65"/>
      <c r="H2" s="65"/>
      <c r="I2" s="65"/>
      <c r="J2" s="65"/>
      <c r="K2" s="65"/>
      <c r="L2" s="65"/>
      <c r="M2" s="66"/>
    </row>
    <row r="3" spans="1:13" ht="15" customHeight="1" thickBot="1" x14ac:dyDescent="0.3">
      <c r="A3" s="36"/>
      <c r="B3" s="37" t="s">
        <v>6500</v>
      </c>
      <c r="C3" s="47" t="s">
        <v>6501</v>
      </c>
      <c r="D3" s="47" t="s">
        <v>6502</v>
      </c>
      <c r="E3" s="72" t="s">
        <v>6503</v>
      </c>
      <c r="F3" s="72"/>
      <c r="G3" s="72" t="s">
        <v>6504</v>
      </c>
      <c r="H3" s="72"/>
      <c r="I3" s="48" t="s">
        <v>6505</v>
      </c>
      <c r="J3" s="72" t="s">
        <v>6507</v>
      </c>
      <c r="K3" s="72"/>
      <c r="L3" s="48"/>
      <c r="M3" s="48"/>
    </row>
    <row r="4" spans="1:13" ht="15" customHeight="1" thickBot="1" x14ac:dyDescent="0.3">
      <c r="A4" s="38">
        <v>1</v>
      </c>
      <c r="B4" s="51" t="s">
        <v>6379</v>
      </c>
      <c r="C4" s="52"/>
      <c r="D4" s="53"/>
      <c r="E4" s="54" t="s">
        <v>1</v>
      </c>
      <c r="F4" s="54"/>
      <c r="G4" s="54"/>
      <c r="H4" s="54"/>
      <c r="J4" s="57" t="s">
        <v>6399</v>
      </c>
      <c r="K4" s="58"/>
    </row>
    <row r="5" spans="1:13" ht="15" customHeight="1" thickBot="1" x14ac:dyDescent="0.3">
      <c r="A5" s="38">
        <v>2</v>
      </c>
      <c r="B5" s="40" t="s">
        <v>6375</v>
      </c>
      <c r="C5" s="41" t="s">
        <v>6378</v>
      </c>
      <c r="D5" s="49" t="s">
        <v>48</v>
      </c>
      <c r="E5" s="67" t="s">
        <v>6376</v>
      </c>
      <c r="F5" s="68"/>
      <c r="G5" s="68" t="s">
        <v>6377</v>
      </c>
      <c r="H5" s="69"/>
      <c r="J5" s="55" t="s">
        <v>6400</v>
      </c>
      <c r="K5" s="56"/>
    </row>
    <row r="6" spans="1:13" ht="15" customHeight="1" thickBot="1" x14ac:dyDescent="0.3">
      <c r="A6" s="38">
        <v>3</v>
      </c>
      <c r="B6" s="42" t="s">
        <v>49</v>
      </c>
      <c r="C6" s="42">
        <v>33765</v>
      </c>
      <c r="D6" s="42" t="s">
        <v>50</v>
      </c>
      <c r="E6" s="79" t="s">
        <v>51</v>
      </c>
      <c r="F6" s="79"/>
      <c r="G6" s="82" t="s">
        <v>52</v>
      </c>
      <c r="H6" s="82"/>
      <c r="J6" s="35"/>
    </row>
    <row r="7" spans="1:13" ht="15" customHeight="1" thickBot="1" x14ac:dyDescent="0.3">
      <c r="A7" s="38">
        <v>4</v>
      </c>
      <c r="B7" s="43" t="s">
        <v>53</v>
      </c>
      <c r="C7" s="43">
        <v>450</v>
      </c>
      <c r="D7" s="43" t="s">
        <v>54</v>
      </c>
      <c r="E7" s="70" t="s">
        <v>55</v>
      </c>
      <c r="F7" s="70"/>
      <c r="G7" s="71" t="s">
        <v>56</v>
      </c>
      <c r="H7" s="71"/>
      <c r="J7" s="57" t="s">
        <v>6494</v>
      </c>
      <c r="K7" s="58"/>
    </row>
    <row r="8" spans="1:13" ht="15" customHeight="1" thickBot="1" x14ac:dyDescent="0.3">
      <c r="A8" s="38">
        <v>5</v>
      </c>
      <c r="B8" s="43" t="s">
        <v>57</v>
      </c>
      <c r="C8" s="43">
        <v>451</v>
      </c>
      <c r="D8" s="43" t="s">
        <v>54</v>
      </c>
      <c r="E8" s="70" t="s">
        <v>58</v>
      </c>
      <c r="F8" s="70"/>
      <c r="G8" s="71" t="s">
        <v>59</v>
      </c>
      <c r="H8" s="71"/>
      <c r="J8" s="55" t="s">
        <v>6495</v>
      </c>
      <c r="K8" s="56"/>
    </row>
    <row r="9" spans="1:13" ht="15" customHeight="1" x14ac:dyDescent="0.25">
      <c r="A9" s="38">
        <v>6</v>
      </c>
      <c r="B9" s="43" t="s">
        <v>60</v>
      </c>
      <c r="C9" s="43">
        <v>460</v>
      </c>
      <c r="D9" s="43" t="s">
        <v>54</v>
      </c>
      <c r="E9" s="70" t="s">
        <v>61</v>
      </c>
      <c r="F9" s="70"/>
      <c r="G9" s="71" t="s">
        <v>62</v>
      </c>
      <c r="H9" s="71"/>
    </row>
    <row r="10" spans="1:13" ht="15" customHeight="1" x14ac:dyDescent="0.25">
      <c r="A10" s="38">
        <v>7</v>
      </c>
      <c r="B10" s="43" t="s">
        <v>63</v>
      </c>
      <c r="C10" s="43">
        <v>470</v>
      </c>
      <c r="D10" s="43" t="s">
        <v>54</v>
      </c>
      <c r="E10" s="70" t="s">
        <v>64</v>
      </c>
      <c r="F10" s="70"/>
      <c r="G10" s="71" t="s">
        <v>65</v>
      </c>
      <c r="H10" s="71"/>
    </row>
    <row r="11" spans="1:13" ht="15" customHeight="1" x14ac:dyDescent="0.25">
      <c r="A11" s="38" t="s">
        <v>6506</v>
      </c>
      <c r="B11" s="38" t="s">
        <v>6506</v>
      </c>
      <c r="C11" s="38" t="s">
        <v>6506</v>
      </c>
      <c r="D11" s="38" t="s">
        <v>6506</v>
      </c>
      <c r="E11" s="80" t="s">
        <v>6506</v>
      </c>
      <c r="F11" s="80"/>
      <c r="G11" s="81" t="s">
        <v>6506</v>
      </c>
      <c r="H11" s="81"/>
    </row>
    <row r="12" spans="1:13" ht="15" customHeight="1" x14ac:dyDescent="0.25">
      <c r="A12" s="39">
        <v>98</v>
      </c>
      <c r="B12" s="43" t="s">
        <v>317</v>
      </c>
      <c r="C12" s="43">
        <v>99000017</v>
      </c>
      <c r="D12" s="43" t="s">
        <v>314</v>
      </c>
      <c r="E12" s="70" t="s">
        <v>315</v>
      </c>
      <c r="F12" s="70"/>
      <c r="G12" s="71" t="s">
        <v>316</v>
      </c>
      <c r="H12" s="71"/>
    </row>
    <row r="13" spans="1:13" ht="30" customHeight="1" x14ac:dyDescent="0.25">
      <c r="A13" s="59" t="s">
        <v>6515</v>
      </c>
      <c r="B13" s="60"/>
      <c r="C13" s="60"/>
      <c r="D13" s="60"/>
      <c r="E13" s="60"/>
      <c r="F13" s="60"/>
      <c r="G13" s="60"/>
      <c r="H13" s="60"/>
      <c r="I13" s="60"/>
      <c r="J13" s="60"/>
      <c r="K13" s="60"/>
      <c r="L13" s="60"/>
      <c r="M13" s="61"/>
    </row>
    <row r="14" spans="1:13" ht="15" customHeight="1" x14ac:dyDescent="0.25">
      <c r="A14" s="36"/>
      <c r="B14" s="37" t="s">
        <v>6500</v>
      </c>
      <c r="C14" s="37" t="s">
        <v>6501</v>
      </c>
      <c r="D14" s="37" t="s">
        <v>6502</v>
      </c>
      <c r="E14" s="37" t="s">
        <v>6503</v>
      </c>
      <c r="F14" s="37" t="s">
        <v>6504</v>
      </c>
      <c r="G14" s="37" t="s">
        <v>6505</v>
      </c>
      <c r="H14" s="37" t="s">
        <v>6507</v>
      </c>
      <c r="I14" s="37" t="s">
        <v>6508</v>
      </c>
      <c r="J14" s="37" t="s">
        <v>6509</v>
      </c>
      <c r="K14" s="37" t="s">
        <v>6510</v>
      </c>
      <c r="L14" s="37" t="s">
        <v>6511</v>
      </c>
      <c r="M14" s="37" t="s">
        <v>6512</v>
      </c>
    </row>
    <row r="15" spans="1:13" ht="15" customHeight="1" x14ac:dyDescent="0.25">
      <c r="A15" s="36">
        <v>1</v>
      </c>
      <c r="B15" s="50" t="s">
        <v>6375</v>
      </c>
      <c r="C15" s="50" t="s">
        <v>6378</v>
      </c>
      <c r="D15" s="50" t="s">
        <v>6380</v>
      </c>
      <c r="E15" s="44" t="s">
        <v>6381</v>
      </c>
      <c r="F15" s="44" t="s">
        <v>6382</v>
      </c>
      <c r="G15" s="44" t="s">
        <v>6383</v>
      </c>
      <c r="H15" s="44" t="s">
        <v>6384</v>
      </c>
      <c r="I15" s="44" t="s">
        <v>6385</v>
      </c>
      <c r="J15" s="44" t="s">
        <v>6386</v>
      </c>
      <c r="K15" s="44" t="s">
        <v>6387</v>
      </c>
      <c r="L15" s="44" t="s">
        <v>6388</v>
      </c>
      <c r="M15" s="44" t="s">
        <v>6389</v>
      </c>
    </row>
    <row r="16" spans="1:13" ht="15" customHeight="1" x14ac:dyDescent="0.25">
      <c r="A16" s="36">
        <v>2</v>
      </c>
      <c r="B16" s="42" t="s">
        <v>49</v>
      </c>
      <c r="C16" s="43">
        <v>33765</v>
      </c>
      <c r="D16" s="43" t="s">
        <v>50</v>
      </c>
      <c r="E16" s="46">
        <v>34.619999999999997</v>
      </c>
      <c r="F16" s="45">
        <v>34.83</v>
      </c>
      <c r="G16" s="46"/>
      <c r="H16" s="45"/>
      <c r="I16" s="46"/>
      <c r="J16" s="45"/>
      <c r="K16" s="46"/>
      <c r="L16" s="45"/>
      <c r="M16" s="46"/>
    </row>
    <row r="17" spans="1:13" ht="15" customHeight="1" x14ac:dyDescent="0.25">
      <c r="A17" s="36">
        <v>3</v>
      </c>
      <c r="B17" s="43" t="s">
        <v>53</v>
      </c>
      <c r="C17" s="43">
        <v>450</v>
      </c>
      <c r="D17" s="43" t="s">
        <v>54</v>
      </c>
      <c r="E17" s="46">
        <v>34.93</v>
      </c>
      <c r="F17" s="45">
        <v>34.840000000000003</v>
      </c>
      <c r="G17" s="45"/>
      <c r="H17" s="46"/>
      <c r="I17" s="45"/>
      <c r="J17" s="45"/>
      <c r="K17" s="46"/>
      <c r="L17" s="45"/>
      <c r="M17" s="45"/>
    </row>
    <row r="18" spans="1:13" ht="15" customHeight="1" x14ac:dyDescent="0.25">
      <c r="A18" s="36">
        <v>4</v>
      </c>
      <c r="B18" s="43" t="s">
        <v>57</v>
      </c>
      <c r="C18" s="43">
        <v>451</v>
      </c>
      <c r="D18" s="43" t="s">
        <v>54</v>
      </c>
      <c r="E18" s="46">
        <v>34.5</v>
      </c>
      <c r="F18" s="45">
        <v>34.58</v>
      </c>
      <c r="G18" s="45"/>
      <c r="H18" s="46"/>
      <c r="I18" s="45"/>
      <c r="J18" s="45"/>
      <c r="K18" s="46"/>
      <c r="L18" s="45"/>
      <c r="M18" s="45"/>
    </row>
    <row r="19" spans="1:13" ht="15" customHeight="1" x14ac:dyDescent="0.25">
      <c r="A19" s="36">
        <v>5</v>
      </c>
      <c r="B19" s="43" t="s">
        <v>60</v>
      </c>
      <c r="C19" s="43">
        <v>460</v>
      </c>
      <c r="D19" s="43" t="s">
        <v>54</v>
      </c>
      <c r="E19" s="46">
        <v>34.450000000000003</v>
      </c>
      <c r="F19" s="45">
        <v>34.11</v>
      </c>
      <c r="G19" s="45"/>
      <c r="H19" s="46"/>
      <c r="I19" s="45"/>
      <c r="J19" s="45"/>
      <c r="K19" s="46"/>
      <c r="L19" s="45"/>
      <c r="M19" s="45"/>
    </row>
    <row r="20" spans="1:13" ht="15" customHeight="1" x14ac:dyDescent="0.25">
      <c r="A20" s="36">
        <v>6</v>
      </c>
      <c r="B20" s="42" t="s">
        <v>63</v>
      </c>
      <c r="C20" s="43">
        <v>470</v>
      </c>
      <c r="D20" s="43" t="s">
        <v>54</v>
      </c>
      <c r="E20" s="46">
        <v>34.47</v>
      </c>
      <c r="F20" s="45">
        <v>34.64</v>
      </c>
      <c r="G20" s="46"/>
      <c r="H20" s="45"/>
      <c r="I20" s="46"/>
      <c r="J20" s="45"/>
      <c r="K20" s="46"/>
      <c r="L20" s="45"/>
      <c r="M20" s="46"/>
    </row>
    <row r="21" spans="1:13" ht="15" customHeight="1" x14ac:dyDescent="0.25">
      <c r="A21" s="36" t="s">
        <v>6513</v>
      </c>
      <c r="B21" s="42" t="s">
        <v>6514</v>
      </c>
      <c r="C21" s="43" t="s">
        <v>6514</v>
      </c>
      <c r="D21" s="43"/>
      <c r="E21" s="46"/>
      <c r="F21" s="45"/>
      <c r="G21" s="46"/>
      <c r="H21" s="45"/>
      <c r="I21" s="46"/>
      <c r="J21" s="45"/>
      <c r="K21" s="46"/>
      <c r="L21" s="45"/>
      <c r="M21" s="46"/>
    </row>
    <row r="22" spans="1:13" ht="15" customHeight="1" x14ac:dyDescent="0.25">
      <c r="A22" s="36">
        <v>97</v>
      </c>
      <c r="B22" s="42" t="s">
        <v>317</v>
      </c>
      <c r="C22" s="43">
        <v>99000017</v>
      </c>
      <c r="D22" s="43" t="s">
        <v>314</v>
      </c>
      <c r="E22" s="46">
        <v>23.42</v>
      </c>
      <c r="F22" s="45">
        <v>23.74</v>
      </c>
      <c r="G22" s="46"/>
      <c r="H22" s="45"/>
      <c r="I22" s="46"/>
      <c r="J22" s="45"/>
      <c r="K22" s="46"/>
      <c r="L22" s="45"/>
      <c r="M22" s="46"/>
    </row>
    <row r="23" spans="1:13" ht="30" customHeight="1" x14ac:dyDescent="0.25">
      <c r="A23" s="59" t="s">
        <v>6516</v>
      </c>
      <c r="B23" s="60"/>
      <c r="C23" s="60"/>
      <c r="D23" s="60"/>
      <c r="E23" s="60"/>
      <c r="F23" s="60"/>
      <c r="G23" s="60"/>
      <c r="H23" s="60"/>
      <c r="I23" s="60"/>
      <c r="J23" s="60"/>
      <c r="K23" s="60"/>
      <c r="L23" s="60"/>
      <c r="M23" s="61"/>
    </row>
    <row r="24" spans="1:13" ht="75" customHeight="1" x14ac:dyDescent="0.25">
      <c r="A24" s="62" t="s">
        <v>6519</v>
      </c>
      <c r="B24" s="63"/>
      <c r="C24" s="63"/>
      <c r="D24" s="63"/>
      <c r="E24" s="63"/>
      <c r="F24" s="63"/>
      <c r="G24" s="63"/>
      <c r="H24" s="63"/>
      <c r="I24" s="63"/>
      <c r="J24" s="63"/>
      <c r="K24" s="63"/>
      <c r="L24" s="63"/>
      <c r="M24" s="64"/>
    </row>
    <row r="25" spans="1:13" ht="45" customHeight="1" x14ac:dyDescent="0.25">
      <c r="A25" s="62" t="s">
        <v>6518</v>
      </c>
      <c r="B25" s="63"/>
      <c r="C25" s="63"/>
      <c r="D25" s="63"/>
      <c r="E25" s="63"/>
      <c r="F25" s="63"/>
      <c r="G25" s="63"/>
      <c r="H25" s="63"/>
      <c r="I25" s="63"/>
      <c r="J25" s="63"/>
      <c r="K25" s="63"/>
      <c r="L25" s="63"/>
      <c r="M25" s="64"/>
    </row>
    <row r="26" spans="1:13" ht="45" customHeight="1" x14ac:dyDescent="0.25">
      <c r="A26" s="62" t="s">
        <v>6517</v>
      </c>
      <c r="B26" s="65"/>
      <c r="C26" s="65"/>
      <c r="D26" s="65"/>
      <c r="E26" s="65"/>
      <c r="F26" s="65"/>
      <c r="G26" s="65"/>
      <c r="H26" s="65"/>
      <c r="I26" s="65"/>
      <c r="J26" s="65"/>
      <c r="K26" s="65"/>
      <c r="L26" s="65"/>
      <c r="M26" s="66"/>
    </row>
    <row r="27" spans="1:13" ht="15" customHeight="1" x14ac:dyDescent="0.25">
      <c r="A27" s="76" t="s">
        <v>6520</v>
      </c>
      <c r="B27" s="77"/>
      <c r="C27" s="77"/>
      <c r="D27" s="77"/>
      <c r="E27" s="77"/>
      <c r="F27" s="77"/>
      <c r="G27" s="77"/>
      <c r="H27" s="77"/>
      <c r="I27" s="77"/>
      <c r="J27" s="77"/>
      <c r="K27" s="77"/>
      <c r="L27" s="77"/>
      <c r="M27" s="78"/>
    </row>
  </sheetData>
  <mergeCells count="33">
    <mergeCell ref="A27:M27"/>
    <mergeCell ref="E6:F6"/>
    <mergeCell ref="E11:F11"/>
    <mergeCell ref="G11:H11"/>
    <mergeCell ref="G6:H6"/>
    <mergeCell ref="E12:F12"/>
    <mergeCell ref="G12:H12"/>
    <mergeCell ref="A13:M13"/>
    <mergeCell ref="E9:F9"/>
    <mergeCell ref="G9:H9"/>
    <mergeCell ref="E10:F10"/>
    <mergeCell ref="G10:H10"/>
    <mergeCell ref="J3:K3"/>
    <mergeCell ref="A1:M1"/>
    <mergeCell ref="A2:M2"/>
    <mergeCell ref="E3:F3"/>
    <mergeCell ref="G3:H3"/>
    <mergeCell ref="A23:M23"/>
    <mergeCell ref="A24:M24"/>
    <mergeCell ref="A25:M25"/>
    <mergeCell ref="A26:M26"/>
    <mergeCell ref="E5:F5"/>
    <mergeCell ref="G5:H5"/>
    <mergeCell ref="E7:F7"/>
    <mergeCell ref="G7:H7"/>
    <mergeCell ref="E8:F8"/>
    <mergeCell ref="G8:H8"/>
    <mergeCell ref="B4:D4"/>
    <mergeCell ref="E4:H4"/>
    <mergeCell ref="J8:K8"/>
    <mergeCell ref="J7:K7"/>
    <mergeCell ref="J5:K5"/>
    <mergeCell ref="J4:K4"/>
  </mergeCells>
  <dataValidations count="1">
    <dataValidation allowBlank="1" showInputMessage="1" showErrorMessage="1" sqref="J8"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8"/>
  <sheetViews>
    <sheetView workbookViewId="0">
      <selection activeCell="D1" sqref="D1:E1"/>
    </sheetView>
  </sheetViews>
  <sheetFormatPr defaultColWidth="6.59765625" defaultRowHeight="15" customHeight="1" x14ac:dyDescent="0.25"/>
  <cols>
    <col min="1" max="1" width="8.09765625" style="2" bestFit="1" customWidth="1"/>
    <col min="2" max="2" width="10.69921875" style="2" bestFit="1" customWidth="1"/>
    <col min="3" max="3" width="12.59765625" style="2" bestFit="1" customWidth="1"/>
    <col min="4" max="4" width="26.09765625" style="2" bestFit="1" customWidth="1"/>
    <col min="5" max="5" width="15.59765625" style="2" customWidth="1"/>
    <col min="6" max="6" width="6.59765625" style="2"/>
    <col min="7" max="7" width="21.19921875" style="32" bestFit="1" customWidth="1"/>
    <col min="8" max="16384" width="6.59765625" style="2"/>
  </cols>
  <sheetData>
    <row r="1" spans="1:7" s="1" customFormat="1" ht="15" customHeight="1" thickBot="1" x14ac:dyDescent="0.3">
      <c r="A1" s="83" t="s">
        <v>6379</v>
      </c>
      <c r="B1" s="84"/>
      <c r="C1" s="84"/>
      <c r="D1" s="85" t="s">
        <v>1</v>
      </c>
      <c r="E1" s="86"/>
      <c r="G1" s="30" t="s">
        <v>6399</v>
      </c>
    </row>
    <row r="2" spans="1:7" s="1" customFormat="1" ht="15" customHeight="1" thickBot="1" x14ac:dyDescent="0.3">
      <c r="A2" s="6" t="s">
        <v>6375</v>
      </c>
      <c r="B2" s="7" t="s">
        <v>6378</v>
      </c>
      <c r="C2" s="7" t="s">
        <v>48</v>
      </c>
      <c r="D2" s="7" t="s">
        <v>6376</v>
      </c>
      <c r="E2" s="8" t="s">
        <v>6377</v>
      </c>
      <c r="G2" s="31" t="s">
        <v>6400</v>
      </c>
    </row>
    <row r="3" spans="1:7" ht="15" customHeight="1" thickBot="1" x14ac:dyDescent="0.3">
      <c r="A3" s="5" t="s">
        <v>49</v>
      </c>
      <c r="B3" s="5">
        <f>VLOOKUP($D$1&amp;":"&amp;$A3,'Array Content'!$F$2:$J$4513,2,FALSE)</f>
        <v>33765</v>
      </c>
      <c r="C3" s="5" t="str">
        <f>VLOOKUP($D$1&amp;":"&amp;$A3,'Array Content'!$F$2:$J$4513,3,FALSE)</f>
        <v>AKT1</v>
      </c>
      <c r="D3" s="5" t="str">
        <f>VLOOKUP($D$1&amp;":"&amp;$A3,'Array Content'!$F$2:$J$4513,4,FALSE)</f>
        <v>c.49G&gt;A</v>
      </c>
      <c r="E3" s="5" t="str">
        <f>VLOOKUP($D$1&amp;":"&amp;$A3,'Array Content'!$F$2:$J$4513,5,FALSE)</f>
        <v>SMPH017162A</v>
      </c>
    </row>
    <row r="4" spans="1:7" ht="15" customHeight="1" thickBot="1" x14ac:dyDescent="0.3">
      <c r="A4" s="4" t="s">
        <v>53</v>
      </c>
      <c r="B4" s="4">
        <f>VLOOKUP($D$1&amp;":"&amp;$A4,'Array Content'!$F$2:$J$4513,2,FALSE)</f>
        <v>450</v>
      </c>
      <c r="C4" s="4" t="str">
        <f>VLOOKUP($D$1&amp;":"&amp;$A4,'Array Content'!$F$2:$J$4513,3,FALSE)</f>
        <v>BRAF</v>
      </c>
      <c r="D4" s="4" t="str">
        <f>VLOOKUP($D$1&amp;":"&amp;$A4,'Array Content'!$F$2:$J$4513,4,FALSE)</f>
        <v>c.1391G&gt;T</v>
      </c>
      <c r="E4" s="4" t="str">
        <f>VLOOKUP($D$1&amp;":"&amp;$A4,'Array Content'!$F$2:$J$4513,5,FALSE)</f>
        <v>SMPH001927A</v>
      </c>
      <c r="G4" s="30" t="s">
        <v>6494</v>
      </c>
    </row>
    <row r="5" spans="1:7" ht="15" customHeight="1" thickBot="1" x14ac:dyDescent="0.3">
      <c r="A5" s="4" t="s">
        <v>57</v>
      </c>
      <c r="B5" s="4">
        <f>VLOOKUP($D$1&amp;":"&amp;$A5,'Array Content'!$F$2:$J$4513,2,FALSE)</f>
        <v>451</v>
      </c>
      <c r="C5" s="4" t="str">
        <f>VLOOKUP($D$1&amp;":"&amp;$A5,'Array Content'!$F$2:$J$4513,3,FALSE)</f>
        <v>BRAF</v>
      </c>
      <c r="D5" s="4" t="str">
        <f>VLOOKUP($D$1&amp;":"&amp;$A5,'Array Content'!$F$2:$J$4513,4,FALSE)</f>
        <v>c.1397G&gt;T</v>
      </c>
      <c r="E5" s="4" t="str">
        <f>VLOOKUP($D$1&amp;":"&amp;$A5,'Array Content'!$F$2:$J$4513,5,FALSE)</f>
        <v>SMPH001870A</v>
      </c>
      <c r="G5" s="31" t="s">
        <v>6495</v>
      </c>
    </row>
    <row r="6" spans="1:7" ht="15" customHeight="1" x14ac:dyDescent="0.25">
      <c r="A6" s="4" t="s">
        <v>60</v>
      </c>
      <c r="B6" s="4">
        <f>VLOOKUP($D$1&amp;":"&amp;$A6,'Array Content'!$F$2:$J$4513,2,FALSE)</f>
        <v>460</v>
      </c>
      <c r="C6" s="4" t="str">
        <f>VLOOKUP($D$1&amp;":"&amp;$A6,'Array Content'!$F$2:$J$4513,3,FALSE)</f>
        <v>BRAF</v>
      </c>
      <c r="D6" s="4" t="str">
        <f>VLOOKUP($D$1&amp;":"&amp;$A6,'Array Content'!$F$2:$J$4513,4,FALSE)</f>
        <v>c.1406G&gt;C</v>
      </c>
      <c r="E6" s="4" t="str">
        <f>VLOOKUP($D$1&amp;":"&amp;$A6,'Array Content'!$F$2:$J$4513,5,FALSE)</f>
        <v>SMPH001906A</v>
      </c>
    </row>
    <row r="7" spans="1:7" ht="15" customHeight="1" x14ac:dyDescent="0.25">
      <c r="A7" s="4" t="s">
        <v>63</v>
      </c>
      <c r="B7" s="4">
        <f>VLOOKUP($D$1&amp;":"&amp;$A7,'Array Content'!$F$2:$J$4513,2,FALSE)</f>
        <v>470</v>
      </c>
      <c r="C7" s="4" t="str">
        <f>VLOOKUP($D$1&amp;":"&amp;$A7,'Array Content'!$F$2:$J$4513,3,FALSE)</f>
        <v>BRAF</v>
      </c>
      <c r="D7" s="4" t="str">
        <f>VLOOKUP($D$1&amp;":"&amp;$A7,'Array Content'!$F$2:$J$4513,4,FALSE)</f>
        <v>c.1789C&gt;G</v>
      </c>
      <c r="E7" s="4" t="str">
        <f>VLOOKUP($D$1&amp;":"&amp;$A7,'Array Content'!$F$2:$J$4513,5,FALSE)</f>
        <v>SMPH001869A</v>
      </c>
    </row>
    <row r="8" spans="1:7" ht="15" customHeight="1" x14ac:dyDescent="0.25">
      <c r="A8" s="4" t="s">
        <v>66</v>
      </c>
      <c r="B8" s="4">
        <f>VLOOKUP($D$1&amp;":"&amp;$A8,'Array Content'!$F$2:$J$4513,2,FALSE)</f>
        <v>1130</v>
      </c>
      <c r="C8" s="4" t="str">
        <f>VLOOKUP($D$1&amp;":"&amp;$A8,'Array Content'!$F$2:$J$4513,3,FALSE)</f>
        <v>BRAF</v>
      </c>
      <c r="D8" s="4" t="str">
        <f>VLOOKUP($D$1&amp;":"&amp;$A8,'Array Content'!$F$2:$J$4513,4,FALSE)</f>
        <v>c.1798G&gt;A</v>
      </c>
      <c r="E8" s="4" t="str">
        <f>VLOOKUP($D$1&amp;":"&amp;$A8,'Array Content'!$F$2:$J$4513,5,FALSE)</f>
        <v>SMPH001846A</v>
      </c>
    </row>
    <row r="9" spans="1:7" ht="15" customHeight="1" x14ac:dyDescent="0.25">
      <c r="A9" s="4" t="s">
        <v>69</v>
      </c>
      <c r="B9" s="4">
        <f>VLOOKUP($D$1&amp;":"&amp;$A9,'Array Content'!$F$2:$J$4513,2,FALSE)</f>
        <v>476</v>
      </c>
      <c r="C9" s="4" t="str">
        <f>VLOOKUP($D$1&amp;":"&amp;$A9,'Array Content'!$F$2:$J$4513,3,FALSE)</f>
        <v>BRAF</v>
      </c>
      <c r="D9" s="4" t="str">
        <f>VLOOKUP($D$1&amp;":"&amp;$A9,'Array Content'!$F$2:$J$4513,4,FALSE)</f>
        <v>c.1799T&gt;A</v>
      </c>
      <c r="E9" s="4" t="str">
        <f>VLOOKUP($D$1&amp;":"&amp;$A9,'Array Content'!$F$2:$J$4513,5,FALSE)</f>
        <v>SMPH001828A</v>
      </c>
    </row>
    <row r="10" spans="1:7" ht="15" customHeight="1" x14ac:dyDescent="0.25">
      <c r="A10" s="4" t="s">
        <v>72</v>
      </c>
      <c r="B10" s="4">
        <f>VLOOKUP($D$1&amp;":"&amp;$A10,'Array Content'!$F$2:$J$4513,2,FALSE)</f>
        <v>18443</v>
      </c>
      <c r="C10" s="4" t="str">
        <f>VLOOKUP($D$1&amp;":"&amp;$A10,'Array Content'!$F$2:$J$4513,3,FALSE)</f>
        <v>BRAF</v>
      </c>
      <c r="D10" s="4" t="str">
        <f>VLOOKUP($D$1&amp;":"&amp;$A10,'Array Content'!$F$2:$J$4513,4,FALSE)</f>
        <v>c.1799T&gt;C</v>
      </c>
      <c r="E10" s="4" t="str">
        <f>VLOOKUP($D$1&amp;":"&amp;$A10,'Array Content'!$F$2:$J$4513,5,FALSE)</f>
        <v>SMPH001845A</v>
      </c>
    </row>
    <row r="11" spans="1:7" ht="15" customHeight="1" x14ac:dyDescent="0.25">
      <c r="A11" s="4" t="s">
        <v>75</v>
      </c>
      <c r="B11" s="4">
        <f>VLOOKUP($D$1&amp;":"&amp;$A11,'Array Content'!$F$2:$J$4513,2,FALSE)</f>
        <v>6137</v>
      </c>
      <c r="C11" s="4" t="str">
        <f>VLOOKUP($D$1&amp;":"&amp;$A11,'Array Content'!$F$2:$J$4513,3,FALSE)</f>
        <v>BRAF</v>
      </c>
      <c r="D11" s="4" t="str">
        <f>VLOOKUP($D$1&amp;":"&amp;$A11,'Array Content'!$F$2:$J$4513,4,FALSE)</f>
        <v>c.1799T&gt;G</v>
      </c>
      <c r="E11" s="4" t="str">
        <f>VLOOKUP($D$1&amp;":"&amp;$A11,'Array Content'!$F$2:$J$4513,5,FALSE)</f>
        <v>SMPH001912A</v>
      </c>
    </row>
    <row r="12" spans="1:7" ht="15" customHeight="1" x14ac:dyDescent="0.25">
      <c r="A12" s="4" t="s">
        <v>78</v>
      </c>
      <c r="B12" s="4">
        <f>VLOOKUP($D$1&amp;":"&amp;$A12,'Array Content'!$F$2:$J$4513,2,FALSE)</f>
        <v>6252</v>
      </c>
      <c r="C12" s="4" t="str">
        <f>VLOOKUP($D$1&amp;":"&amp;$A12,'Array Content'!$F$2:$J$4513,3,FALSE)</f>
        <v>EGFR</v>
      </c>
      <c r="D12" s="4" t="str">
        <f>VLOOKUP($D$1&amp;":"&amp;$A12,'Array Content'!$F$2:$J$4513,4,FALSE)</f>
        <v>c.2155G&gt;A</v>
      </c>
      <c r="E12" s="4" t="str">
        <f>VLOOKUP($D$1&amp;":"&amp;$A12,'Array Content'!$F$2:$J$4513,5,FALSE)</f>
        <v>SMPH004671A</v>
      </c>
    </row>
    <row r="13" spans="1:7" ht="15" customHeight="1" x14ac:dyDescent="0.25">
      <c r="A13" s="4" t="s">
        <v>82</v>
      </c>
      <c r="B13" s="4">
        <f>VLOOKUP($D$1&amp;":"&amp;$A13,'Array Content'!$F$2:$J$4513,2,FALSE)</f>
        <v>6253</v>
      </c>
      <c r="C13" s="4" t="str">
        <f>VLOOKUP($D$1&amp;":"&amp;$A13,'Array Content'!$F$2:$J$4513,3,FALSE)</f>
        <v>EGFR</v>
      </c>
      <c r="D13" s="4" t="str">
        <f>VLOOKUP($D$1&amp;":"&amp;$A13,'Array Content'!$F$2:$J$4513,4,FALSE)</f>
        <v>c.2155G&gt;T</v>
      </c>
      <c r="E13" s="4" t="str">
        <f>VLOOKUP($D$1&amp;":"&amp;$A13,'Array Content'!$F$2:$J$4513,5,FALSE)</f>
        <v>SMPH004672A</v>
      </c>
    </row>
    <row r="14" spans="1:7" ht="15" customHeight="1" x14ac:dyDescent="0.25">
      <c r="A14" s="4" t="s">
        <v>85</v>
      </c>
      <c r="B14" s="4">
        <f>VLOOKUP($D$1&amp;":"&amp;$A14,'Array Content'!$F$2:$J$4513,2,FALSE)</f>
        <v>6239</v>
      </c>
      <c r="C14" s="4" t="str">
        <f>VLOOKUP($D$1&amp;":"&amp;$A14,'Array Content'!$F$2:$J$4513,3,FALSE)</f>
        <v>EGFR</v>
      </c>
      <c r="D14" s="4" t="str">
        <f>VLOOKUP($D$1&amp;":"&amp;$A14,'Array Content'!$F$2:$J$4513,4,FALSE)</f>
        <v>c.2156G&gt;C</v>
      </c>
      <c r="E14" s="4" t="str">
        <f>VLOOKUP($D$1&amp;":"&amp;$A14,'Array Content'!$F$2:$J$4513,5,FALSE)</f>
        <v>SMPH004704A</v>
      </c>
    </row>
    <row r="15" spans="1:7" ht="15" customHeight="1" x14ac:dyDescent="0.25">
      <c r="A15" s="4" t="s">
        <v>88</v>
      </c>
      <c r="B15" s="4">
        <f>VLOOKUP($D$1&amp;":"&amp;$A15,'Array Content'!$F$2:$J$4513,2,FALSE)</f>
        <v>6223</v>
      </c>
      <c r="C15" s="4" t="str">
        <f>VLOOKUP($D$1&amp;":"&amp;$A15,'Array Content'!$F$2:$J$4513,3,FALSE)</f>
        <v>EGFR</v>
      </c>
      <c r="D15" s="4" t="str">
        <f>VLOOKUP($D$1&amp;":"&amp;$A15,'Array Content'!$F$2:$J$4513,4,FALSE)</f>
        <v>c.2235_2249del15</v>
      </c>
      <c r="E15" s="4" t="str">
        <f>VLOOKUP($D$1&amp;":"&amp;$A15,'Array Content'!$F$2:$J$4513,5,FALSE)</f>
        <v>SMPH004662A</v>
      </c>
    </row>
    <row r="16" spans="1:7" ht="15" customHeight="1" x14ac:dyDescent="0.25">
      <c r="A16" s="4" t="s">
        <v>91</v>
      </c>
      <c r="B16" s="4">
        <f>VLOOKUP($D$1&amp;":"&amp;$A16,'Array Content'!$F$2:$J$4513,2,FALSE)</f>
        <v>6225</v>
      </c>
      <c r="C16" s="4" t="str">
        <f>VLOOKUP($D$1&amp;":"&amp;$A16,'Array Content'!$F$2:$J$4513,3,FALSE)</f>
        <v>EGFR</v>
      </c>
      <c r="D16" s="4" t="str">
        <f>VLOOKUP($D$1&amp;":"&amp;$A16,'Array Content'!$F$2:$J$4513,4,FALSE)</f>
        <v>c.2236_2250del15</v>
      </c>
      <c r="E16" s="4" t="str">
        <f>VLOOKUP($D$1&amp;":"&amp;$A16,'Array Content'!$F$2:$J$4513,5,FALSE)</f>
        <v>SMPH004663A</v>
      </c>
    </row>
    <row r="17" spans="1:5" ht="15" customHeight="1" x14ac:dyDescent="0.25">
      <c r="A17" s="4" t="s">
        <v>94</v>
      </c>
      <c r="B17" s="4">
        <f>VLOOKUP($D$1&amp;":"&amp;$A17,'Array Content'!$F$2:$J$4513,2,FALSE)</f>
        <v>12728</v>
      </c>
      <c r="C17" s="4" t="str">
        <f>VLOOKUP($D$1&amp;":"&amp;$A17,'Array Content'!$F$2:$J$4513,3,FALSE)</f>
        <v>EGFR</v>
      </c>
      <c r="D17" s="4" t="str">
        <f>VLOOKUP($D$1&amp;":"&amp;$A17,'Array Content'!$F$2:$J$4513,4,FALSE)</f>
        <v>c.2236_2253del18</v>
      </c>
      <c r="E17" s="4" t="str">
        <f>VLOOKUP($D$1&amp;":"&amp;$A17,'Array Content'!$F$2:$J$4513,5,FALSE)</f>
        <v>SMPH004907A</v>
      </c>
    </row>
    <row r="18" spans="1:5" ht="15" customHeight="1" x14ac:dyDescent="0.25">
      <c r="A18" s="4" t="s">
        <v>97</v>
      </c>
      <c r="B18" s="4">
        <f>VLOOKUP($D$1&amp;":"&amp;$A18,'Array Content'!$F$2:$J$4513,2,FALSE)</f>
        <v>12678</v>
      </c>
      <c r="C18" s="4" t="str">
        <f>VLOOKUP($D$1&amp;":"&amp;$A18,'Array Content'!$F$2:$J$4513,3,FALSE)</f>
        <v>EGFR</v>
      </c>
      <c r="D18" s="4" t="str">
        <f>VLOOKUP($D$1&amp;":"&amp;$A18,'Array Content'!$F$2:$J$4513,4,FALSE)</f>
        <v>c.2237_2251del15</v>
      </c>
      <c r="E18" s="4" t="str">
        <f>VLOOKUP($D$1&amp;":"&amp;$A18,'Array Content'!$F$2:$J$4513,5,FALSE)</f>
        <v>SMPH004667A</v>
      </c>
    </row>
    <row r="19" spans="1:5" ht="15" customHeight="1" x14ac:dyDescent="0.25">
      <c r="A19" s="4" t="s">
        <v>100</v>
      </c>
      <c r="B19" s="4">
        <f>VLOOKUP($D$1&amp;":"&amp;$A19,'Array Content'!$F$2:$J$4513,2,FALSE)</f>
        <v>12422</v>
      </c>
      <c r="C19" s="4" t="str">
        <f>VLOOKUP($D$1&amp;":"&amp;$A19,'Array Content'!$F$2:$J$4513,3,FALSE)</f>
        <v>EGFR</v>
      </c>
      <c r="D19" s="4" t="str">
        <f>VLOOKUP($D$1&amp;":"&amp;$A19,'Array Content'!$F$2:$J$4513,4,FALSE)</f>
        <v>c.2238_2248&gt;GC</v>
      </c>
      <c r="E19" s="4" t="str">
        <f>VLOOKUP($D$1&amp;":"&amp;$A19,'Array Content'!$F$2:$J$4513,5,FALSE)</f>
        <v>SMPH004768A</v>
      </c>
    </row>
    <row r="20" spans="1:5" ht="15" customHeight="1" x14ac:dyDescent="0.25">
      <c r="A20" s="4" t="s">
        <v>103</v>
      </c>
      <c r="B20" s="4">
        <f>VLOOKUP($D$1&amp;":"&amp;$A20,'Array Content'!$F$2:$J$4513,2,FALSE)</f>
        <v>6220</v>
      </c>
      <c r="C20" s="4" t="str">
        <f>VLOOKUP($D$1&amp;":"&amp;$A20,'Array Content'!$F$2:$J$4513,3,FALSE)</f>
        <v>EGFR</v>
      </c>
      <c r="D20" s="4" t="str">
        <f>VLOOKUP($D$1&amp;":"&amp;$A20,'Array Content'!$F$2:$J$4513,4,FALSE)</f>
        <v>c.2238_2255del18</v>
      </c>
      <c r="E20" s="4" t="str">
        <f>VLOOKUP($D$1&amp;":"&amp;$A20,'Array Content'!$F$2:$J$4513,5,FALSE)</f>
        <v>SMPH004905A</v>
      </c>
    </row>
    <row r="21" spans="1:5" ht="15" customHeight="1" x14ac:dyDescent="0.25">
      <c r="A21" s="4" t="s">
        <v>106</v>
      </c>
      <c r="B21" s="4">
        <f>VLOOKUP($D$1&amp;":"&amp;$A21,'Array Content'!$F$2:$J$4513,2,FALSE)</f>
        <v>6218</v>
      </c>
      <c r="C21" s="4" t="str">
        <f>VLOOKUP($D$1&amp;":"&amp;$A21,'Array Content'!$F$2:$J$4513,3,FALSE)</f>
        <v>EGFR</v>
      </c>
      <c r="D21" s="4" t="str">
        <f>VLOOKUP($D$1&amp;":"&amp;$A21,'Array Content'!$F$2:$J$4513,4,FALSE)</f>
        <v>c.2239_2247del9</v>
      </c>
      <c r="E21" s="4" t="str">
        <f>VLOOKUP($D$1&amp;":"&amp;$A21,'Array Content'!$F$2:$J$4513,5,FALSE)</f>
        <v>SMPH004664A</v>
      </c>
    </row>
    <row r="22" spans="1:5" ht="15" customHeight="1" x14ac:dyDescent="0.25">
      <c r="A22" s="4" t="s">
        <v>109</v>
      </c>
      <c r="B22" s="4">
        <f>VLOOKUP($D$1&amp;":"&amp;$A22,'Array Content'!$F$2:$J$4513,2,FALSE)</f>
        <v>6255</v>
      </c>
      <c r="C22" s="4" t="str">
        <f>VLOOKUP($D$1&amp;":"&amp;$A22,'Array Content'!$F$2:$J$4513,3,FALSE)</f>
        <v>EGFR</v>
      </c>
      <c r="D22" s="4" t="str">
        <f>VLOOKUP($D$1&amp;":"&amp;$A22,'Array Content'!$F$2:$J$4513,4,FALSE)</f>
        <v>c.2239_2256del18</v>
      </c>
      <c r="E22" s="4" t="str">
        <f>VLOOKUP($D$1&amp;":"&amp;$A22,'Array Content'!$F$2:$J$4513,5,FALSE)</f>
        <v>SMPH004694A</v>
      </c>
    </row>
    <row r="23" spans="1:5" ht="15" customHeight="1" x14ac:dyDescent="0.25">
      <c r="A23" s="4" t="s">
        <v>112</v>
      </c>
      <c r="B23" s="4">
        <f>VLOOKUP($D$1&amp;":"&amp;$A23,'Array Content'!$F$2:$J$4513,2,FALSE)</f>
        <v>12369</v>
      </c>
      <c r="C23" s="4" t="str">
        <f>VLOOKUP($D$1&amp;":"&amp;$A23,'Array Content'!$F$2:$J$4513,3,FALSE)</f>
        <v>EGFR</v>
      </c>
      <c r="D23" s="4" t="str">
        <f>VLOOKUP($D$1&amp;":"&amp;$A23,'Array Content'!$F$2:$J$4513,4,FALSE)</f>
        <v>c.2240_2254del15</v>
      </c>
      <c r="E23" s="4" t="str">
        <f>VLOOKUP($D$1&amp;":"&amp;$A23,'Array Content'!$F$2:$J$4513,5,FALSE)</f>
        <v>SMPH004682A</v>
      </c>
    </row>
    <row r="24" spans="1:5" ht="15" customHeight="1" x14ac:dyDescent="0.25">
      <c r="A24" s="4" t="s">
        <v>115</v>
      </c>
      <c r="B24" s="4">
        <f>VLOOKUP($D$1&amp;":"&amp;$A24,'Array Content'!$F$2:$J$4513,2,FALSE)</f>
        <v>6241</v>
      </c>
      <c r="C24" s="4" t="str">
        <f>VLOOKUP($D$1&amp;":"&amp;$A24,'Array Content'!$F$2:$J$4513,3,FALSE)</f>
        <v>EGFR</v>
      </c>
      <c r="D24" s="4" t="str">
        <f>VLOOKUP($D$1&amp;":"&amp;$A24,'Array Content'!$F$2:$J$4513,4,FALSE)</f>
        <v>c.2303G&gt;T</v>
      </c>
      <c r="E24" s="4" t="str">
        <f>VLOOKUP($D$1&amp;":"&amp;$A24,'Array Content'!$F$2:$J$4513,5,FALSE)</f>
        <v>SMPH004666A</v>
      </c>
    </row>
    <row r="25" spans="1:5" ht="15" customHeight="1" x14ac:dyDescent="0.25">
      <c r="A25" s="4" t="s">
        <v>118</v>
      </c>
      <c r="B25" s="4">
        <f>VLOOKUP($D$1&amp;":"&amp;$A25,'Array Content'!$F$2:$J$4513,2,FALSE)</f>
        <v>12376</v>
      </c>
      <c r="C25" s="4" t="str">
        <f>VLOOKUP($D$1&amp;":"&amp;$A25,'Array Content'!$F$2:$J$4513,3,FALSE)</f>
        <v>EGFR</v>
      </c>
      <c r="D25" s="4" t="str">
        <f>VLOOKUP($D$1&amp;":"&amp;$A25,'Array Content'!$F$2:$J$4513,4,FALSE)</f>
        <v>c.2307_2308insGCCAGCGTG</v>
      </c>
      <c r="E25" s="4" t="str">
        <f>VLOOKUP($D$1&amp;":"&amp;$A25,'Array Content'!$F$2:$J$4513,5,FALSE)</f>
        <v>SMPH004736A</v>
      </c>
    </row>
    <row r="26" spans="1:5" ht="15" customHeight="1" x14ac:dyDescent="0.25">
      <c r="A26" s="4" t="s">
        <v>121</v>
      </c>
      <c r="B26" s="4">
        <f>VLOOKUP($D$1&amp;":"&amp;$A26,'Array Content'!$F$2:$J$4513,2,FALSE)</f>
        <v>12378</v>
      </c>
      <c r="C26" s="4" t="str">
        <f>VLOOKUP($D$1&amp;":"&amp;$A26,'Array Content'!$F$2:$J$4513,3,FALSE)</f>
        <v>EGFR</v>
      </c>
      <c r="D26" s="4" t="str">
        <f>VLOOKUP($D$1&amp;":"&amp;$A26,'Array Content'!$F$2:$J$4513,4,FALSE)</f>
        <v>c.2310_2311insGGT</v>
      </c>
      <c r="E26" s="4" t="str">
        <f>VLOOKUP($D$1&amp;":"&amp;$A26,'Array Content'!$F$2:$J$4513,5,FALSE)</f>
        <v>SMPH004900A</v>
      </c>
    </row>
    <row r="27" spans="1:5" ht="15" customHeight="1" x14ac:dyDescent="0.25">
      <c r="A27" s="4" t="s">
        <v>124</v>
      </c>
      <c r="B27" s="4">
        <f>VLOOKUP($D$1&amp;":"&amp;$A27,'Array Content'!$F$2:$J$4513,2,FALSE)</f>
        <v>12377</v>
      </c>
      <c r="C27" s="4" t="str">
        <f>VLOOKUP($D$1&amp;":"&amp;$A27,'Array Content'!$F$2:$J$4513,3,FALSE)</f>
        <v>EGFR</v>
      </c>
      <c r="D27" s="4" t="str">
        <f>VLOOKUP($D$1&amp;":"&amp;$A27,'Array Content'!$F$2:$J$4513,4,FALSE)</f>
        <v>c.2319_2320insCAC</v>
      </c>
      <c r="E27" s="4" t="str">
        <f>VLOOKUP($D$1&amp;":"&amp;$A27,'Array Content'!$F$2:$J$4513,5,FALSE)</f>
        <v>SMPH004899A</v>
      </c>
    </row>
    <row r="28" spans="1:5" ht="15" customHeight="1" x14ac:dyDescent="0.25">
      <c r="A28" s="4" t="s">
        <v>127</v>
      </c>
      <c r="B28" s="4">
        <f>VLOOKUP($D$1&amp;":"&amp;$A28,'Array Content'!$F$2:$J$4513,2,FALSE)</f>
        <v>6240</v>
      </c>
      <c r="C28" s="4" t="str">
        <f>VLOOKUP($D$1&amp;":"&amp;$A28,'Array Content'!$F$2:$J$4513,3,FALSE)</f>
        <v>EGFR</v>
      </c>
      <c r="D28" s="4" t="str">
        <f>VLOOKUP($D$1&amp;":"&amp;$A28,'Array Content'!$F$2:$J$4513,4,FALSE)</f>
        <v>c.2369C&gt;T</v>
      </c>
      <c r="E28" s="4" t="str">
        <f>VLOOKUP($D$1&amp;":"&amp;$A28,'Array Content'!$F$2:$J$4513,5,FALSE)</f>
        <v>SMPH004665A</v>
      </c>
    </row>
    <row r="29" spans="1:5" ht="15" customHeight="1" x14ac:dyDescent="0.25">
      <c r="A29" s="4" t="s">
        <v>130</v>
      </c>
      <c r="B29" s="4">
        <f>VLOOKUP($D$1&amp;":"&amp;$A29,'Array Content'!$F$2:$J$4513,2,FALSE)</f>
        <v>12366</v>
      </c>
      <c r="C29" s="4" t="str">
        <f>VLOOKUP($D$1&amp;":"&amp;$A29,'Array Content'!$F$2:$J$4513,3,FALSE)</f>
        <v>EGFR</v>
      </c>
      <c r="D29" s="4" t="str">
        <f>VLOOKUP($D$1&amp;":"&amp;$A29,'Array Content'!$F$2:$J$4513,4,FALSE)</f>
        <v>c.2572C&gt;A</v>
      </c>
      <c r="E29" s="4" t="str">
        <f>VLOOKUP($D$1&amp;":"&amp;$A29,'Array Content'!$F$2:$J$4513,5,FALSE)</f>
        <v>SMPH004880A</v>
      </c>
    </row>
    <row r="30" spans="1:5" ht="15" customHeight="1" x14ac:dyDescent="0.25">
      <c r="A30" s="4" t="s">
        <v>133</v>
      </c>
      <c r="B30" s="4">
        <f>VLOOKUP($D$1&amp;":"&amp;$A30,'Array Content'!$F$2:$J$4513,2,FALSE)</f>
        <v>6224</v>
      </c>
      <c r="C30" s="4" t="str">
        <f>VLOOKUP($D$1&amp;":"&amp;$A30,'Array Content'!$F$2:$J$4513,3,FALSE)</f>
        <v>EGFR</v>
      </c>
      <c r="D30" s="4" t="str">
        <f>VLOOKUP($D$1&amp;":"&amp;$A30,'Array Content'!$F$2:$J$4513,4,FALSE)</f>
        <v>c.2573T&gt;G</v>
      </c>
      <c r="E30" s="4" t="str">
        <f>VLOOKUP($D$1&amp;":"&amp;$A30,'Array Content'!$F$2:$J$4513,5,FALSE)</f>
        <v>SMPH004661A</v>
      </c>
    </row>
    <row r="31" spans="1:5" ht="15" customHeight="1" x14ac:dyDescent="0.25">
      <c r="A31" s="4" t="s">
        <v>136</v>
      </c>
      <c r="B31" s="4">
        <f>VLOOKUP($D$1&amp;":"&amp;$A31,'Array Content'!$F$2:$J$4513,2,FALSE)</f>
        <v>6213</v>
      </c>
      <c r="C31" s="4" t="str">
        <f>VLOOKUP($D$1&amp;":"&amp;$A31,'Array Content'!$F$2:$J$4513,3,FALSE)</f>
        <v>EGFR</v>
      </c>
      <c r="D31" s="4" t="str">
        <f>VLOOKUP($D$1&amp;":"&amp;$A31,'Array Content'!$F$2:$J$4513,4,FALSE)</f>
        <v>c.2582T&gt;A</v>
      </c>
      <c r="E31" s="4" t="str">
        <f>VLOOKUP($D$1&amp;":"&amp;$A31,'Array Content'!$F$2:$J$4513,5,FALSE)</f>
        <v>SMPH004716A</v>
      </c>
    </row>
    <row r="32" spans="1:5" ht="15" customHeight="1" x14ac:dyDescent="0.25">
      <c r="A32" s="4" t="s">
        <v>139</v>
      </c>
      <c r="B32" s="4">
        <f>VLOOKUP($D$1&amp;":"&amp;$A32,'Array Content'!$F$2:$J$4513,2,FALSE)</f>
        <v>552</v>
      </c>
      <c r="C32" s="4" t="str">
        <f>VLOOKUP($D$1&amp;":"&amp;$A32,'Array Content'!$F$2:$J$4513,3,FALSE)</f>
        <v>KRAS</v>
      </c>
      <c r="D32" s="4" t="str">
        <f>VLOOKUP($D$1&amp;":"&amp;$A32,'Array Content'!$F$2:$J$4513,4,FALSE)</f>
        <v>c.182A&gt;G</v>
      </c>
      <c r="E32" s="4" t="str">
        <f>VLOOKUP($D$1&amp;":"&amp;$A32,'Array Content'!$F$2:$J$4513,5,FALSE)</f>
        <v>SMPH007553A</v>
      </c>
    </row>
    <row r="33" spans="1:5" ht="15" customHeight="1" x14ac:dyDescent="0.25">
      <c r="A33" s="4" t="s">
        <v>143</v>
      </c>
      <c r="B33" s="4">
        <f>VLOOKUP($D$1&amp;":"&amp;$A33,'Array Content'!$F$2:$J$4513,2,FALSE)</f>
        <v>553</v>
      </c>
      <c r="C33" s="4" t="str">
        <f>VLOOKUP($D$1&amp;":"&amp;$A33,'Array Content'!$F$2:$J$4513,3,FALSE)</f>
        <v>KRAS</v>
      </c>
      <c r="D33" s="4" t="str">
        <f>VLOOKUP($D$1&amp;":"&amp;$A33,'Array Content'!$F$2:$J$4513,4,FALSE)</f>
        <v>c.182A&gt;T</v>
      </c>
      <c r="E33" s="4" t="str">
        <f>VLOOKUP($D$1&amp;":"&amp;$A33,'Array Content'!$F$2:$J$4513,5,FALSE)</f>
        <v>SMPH007544A</v>
      </c>
    </row>
    <row r="34" spans="1:5" ht="15" customHeight="1" x14ac:dyDescent="0.25">
      <c r="A34" s="4" t="s">
        <v>146</v>
      </c>
      <c r="B34" s="4">
        <f>VLOOKUP($D$1&amp;":"&amp;$A34,'Array Content'!$F$2:$J$4513,2,FALSE)</f>
        <v>555</v>
      </c>
      <c r="C34" s="4" t="str">
        <f>VLOOKUP($D$1&amp;":"&amp;$A34,'Array Content'!$F$2:$J$4513,3,FALSE)</f>
        <v>KRAS</v>
      </c>
      <c r="D34" s="4" t="str">
        <f>VLOOKUP($D$1&amp;":"&amp;$A34,'Array Content'!$F$2:$J$4513,4,FALSE)</f>
        <v>c.183A&gt;T</v>
      </c>
      <c r="E34" s="4" t="str">
        <f>VLOOKUP($D$1&amp;":"&amp;$A34,'Array Content'!$F$2:$J$4513,5,FALSE)</f>
        <v>SMPH007546A</v>
      </c>
    </row>
    <row r="35" spans="1:5" ht="15" customHeight="1" x14ac:dyDescent="0.25">
      <c r="A35" s="4" t="s">
        <v>149</v>
      </c>
      <c r="B35" s="4">
        <f>VLOOKUP($D$1&amp;":"&amp;$A35,'Array Content'!$F$2:$J$4513,2,FALSE)</f>
        <v>517</v>
      </c>
      <c r="C35" s="4" t="str">
        <f>VLOOKUP($D$1&amp;":"&amp;$A35,'Array Content'!$F$2:$J$4513,3,FALSE)</f>
        <v>KRAS</v>
      </c>
      <c r="D35" s="4" t="str">
        <f>VLOOKUP($D$1&amp;":"&amp;$A35,'Array Content'!$F$2:$J$4513,4,FALSE)</f>
        <v>c.34G&gt;A</v>
      </c>
      <c r="E35" s="4" t="str">
        <f>VLOOKUP($D$1&amp;":"&amp;$A35,'Array Content'!$F$2:$J$4513,5,FALSE)</f>
        <v>SMPH007533A</v>
      </c>
    </row>
    <row r="36" spans="1:5" ht="15" customHeight="1" x14ac:dyDescent="0.25">
      <c r="A36" s="4" t="s">
        <v>152</v>
      </c>
      <c r="B36" s="4">
        <f>VLOOKUP($D$1&amp;":"&amp;$A36,'Array Content'!$F$2:$J$4513,2,FALSE)</f>
        <v>518</v>
      </c>
      <c r="C36" s="4" t="str">
        <f>VLOOKUP($D$1&amp;":"&amp;$A36,'Array Content'!$F$2:$J$4513,3,FALSE)</f>
        <v>KRAS</v>
      </c>
      <c r="D36" s="4" t="str">
        <f>VLOOKUP($D$1&amp;":"&amp;$A36,'Array Content'!$F$2:$J$4513,4,FALSE)</f>
        <v>c.34G&gt;C</v>
      </c>
      <c r="E36" s="4" t="str">
        <f>VLOOKUP($D$1&amp;":"&amp;$A36,'Array Content'!$F$2:$J$4513,5,FALSE)</f>
        <v>SMPH007534A</v>
      </c>
    </row>
    <row r="37" spans="1:5" ht="15" customHeight="1" x14ac:dyDescent="0.25">
      <c r="A37" s="4" t="s">
        <v>155</v>
      </c>
      <c r="B37" s="4">
        <f>VLOOKUP($D$1&amp;":"&amp;$A37,'Array Content'!$F$2:$J$4513,2,FALSE)</f>
        <v>516</v>
      </c>
      <c r="C37" s="4" t="str">
        <f>VLOOKUP($D$1&amp;":"&amp;$A37,'Array Content'!$F$2:$J$4513,3,FALSE)</f>
        <v>KRAS</v>
      </c>
      <c r="D37" s="4" t="str">
        <f>VLOOKUP($D$1&amp;":"&amp;$A37,'Array Content'!$F$2:$J$4513,4,FALSE)</f>
        <v>c.34G&gt;T</v>
      </c>
      <c r="E37" s="4" t="str">
        <f>VLOOKUP($D$1&amp;":"&amp;$A37,'Array Content'!$F$2:$J$4513,5,FALSE)</f>
        <v>SMPH007535A</v>
      </c>
    </row>
    <row r="38" spans="1:5" ht="15" customHeight="1" x14ac:dyDescent="0.25">
      <c r="A38" s="4" t="s">
        <v>158</v>
      </c>
      <c r="B38" s="4">
        <f>VLOOKUP($D$1&amp;":"&amp;$A38,'Array Content'!$F$2:$J$4513,2,FALSE)</f>
        <v>521</v>
      </c>
      <c r="C38" s="4" t="str">
        <f>VLOOKUP($D$1&amp;":"&amp;$A38,'Array Content'!$F$2:$J$4513,3,FALSE)</f>
        <v>KRAS</v>
      </c>
      <c r="D38" s="4" t="str">
        <f>VLOOKUP($D$1&amp;":"&amp;$A38,'Array Content'!$F$2:$J$4513,4,FALSE)</f>
        <v>c.35G&gt;A</v>
      </c>
      <c r="E38" s="4" t="str">
        <f>VLOOKUP($D$1&amp;":"&amp;$A38,'Array Content'!$F$2:$J$4513,5,FALSE)</f>
        <v>SMPH007531A</v>
      </c>
    </row>
    <row r="39" spans="1:5" ht="15" customHeight="1" x14ac:dyDescent="0.25">
      <c r="A39" s="4" t="s">
        <v>161</v>
      </c>
      <c r="B39" s="4">
        <f>VLOOKUP($D$1&amp;":"&amp;$A39,'Array Content'!$F$2:$J$4513,2,FALSE)</f>
        <v>522</v>
      </c>
      <c r="C39" s="4" t="str">
        <f>VLOOKUP($D$1&amp;":"&amp;$A39,'Array Content'!$F$2:$J$4513,3,FALSE)</f>
        <v>KRAS</v>
      </c>
      <c r="D39" s="4" t="str">
        <f>VLOOKUP($D$1&amp;":"&amp;$A39,'Array Content'!$F$2:$J$4513,4,FALSE)</f>
        <v>c.35G&gt;C</v>
      </c>
      <c r="E39" s="4" t="str">
        <f>VLOOKUP($D$1&amp;":"&amp;$A39,'Array Content'!$F$2:$J$4513,5,FALSE)</f>
        <v>SMPH007536A</v>
      </c>
    </row>
    <row r="40" spans="1:5" ht="15" customHeight="1" x14ac:dyDescent="0.25">
      <c r="A40" s="4" t="s">
        <v>164</v>
      </c>
      <c r="B40" s="4">
        <f>VLOOKUP($D$1&amp;":"&amp;$A40,'Array Content'!$F$2:$J$4513,2,FALSE)</f>
        <v>520</v>
      </c>
      <c r="C40" s="4" t="str">
        <f>VLOOKUP($D$1&amp;":"&amp;$A40,'Array Content'!$F$2:$J$4513,3,FALSE)</f>
        <v>KRAS</v>
      </c>
      <c r="D40" s="4" t="str">
        <f>VLOOKUP($D$1&amp;":"&amp;$A40,'Array Content'!$F$2:$J$4513,4,FALSE)</f>
        <v>c.35G&gt;T</v>
      </c>
      <c r="E40" s="4" t="str">
        <f>VLOOKUP($D$1&amp;":"&amp;$A40,'Array Content'!$F$2:$J$4513,5,FALSE)</f>
        <v>SMPH007537A</v>
      </c>
    </row>
    <row r="41" spans="1:5" ht="15" customHeight="1" x14ac:dyDescent="0.25">
      <c r="A41" s="4" t="s">
        <v>167</v>
      </c>
      <c r="B41" s="4">
        <f>VLOOKUP($D$1&amp;":"&amp;$A41,'Array Content'!$F$2:$J$4513,2,FALSE)</f>
        <v>528</v>
      </c>
      <c r="C41" s="4" t="str">
        <f>VLOOKUP($D$1&amp;":"&amp;$A41,'Array Content'!$F$2:$J$4513,3,FALSE)</f>
        <v>KRAS</v>
      </c>
      <c r="D41" s="4" t="str">
        <f>VLOOKUP($D$1&amp;":"&amp;$A41,'Array Content'!$F$2:$J$4513,4,FALSE)</f>
        <v>c.37G&gt;A</v>
      </c>
      <c r="E41" s="4" t="str">
        <f>VLOOKUP($D$1&amp;":"&amp;$A41,'Array Content'!$F$2:$J$4513,5,FALSE)</f>
        <v>SMPH007543A</v>
      </c>
    </row>
    <row r="42" spans="1:5" ht="15" customHeight="1" x14ac:dyDescent="0.25">
      <c r="A42" s="4" t="s">
        <v>170</v>
      </c>
      <c r="B42" s="4">
        <f>VLOOKUP($D$1&amp;":"&amp;$A42,'Array Content'!$F$2:$J$4513,2,FALSE)</f>
        <v>529</v>
      </c>
      <c r="C42" s="4" t="str">
        <f>VLOOKUP($D$1&amp;":"&amp;$A42,'Array Content'!$F$2:$J$4513,3,FALSE)</f>
        <v>KRAS</v>
      </c>
      <c r="D42" s="4" t="str">
        <f>VLOOKUP($D$1&amp;":"&amp;$A42,'Array Content'!$F$2:$J$4513,4,FALSE)</f>
        <v>c.37G&gt;C</v>
      </c>
      <c r="E42" s="4" t="str">
        <f>VLOOKUP($D$1&amp;":"&amp;$A42,'Array Content'!$F$2:$J$4513,5,FALSE)</f>
        <v>SMPH007549A</v>
      </c>
    </row>
    <row r="43" spans="1:5" ht="15" customHeight="1" x14ac:dyDescent="0.25">
      <c r="A43" s="4" t="s">
        <v>173</v>
      </c>
      <c r="B43" s="4">
        <f>VLOOKUP($D$1&amp;":"&amp;$A43,'Array Content'!$F$2:$J$4513,2,FALSE)</f>
        <v>527</v>
      </c>
      <c r="C43" s="4" t="str">
        <f>VLOOKUP($D$1&amp;":"&amp;$A43,'Array Content'!$F$2:$J$4513,3,FALSE)</f>
        <v>KRAS</v>
      </c>
      <c r="D43" s="4" t="str">
        <f>VLOOKUP($D$1&amp;":"&amp;$A43,'Array Content'!$F$2:$J$4513,4,FALSE)</f>
        <v>c.37G&gt;T</v>
      </c>
      <c r="E43" s="4" t="str">
        <f>VLOOKUP($D$1&amp;":"&amp;$A43,'Array Content'!$F$2:$J$4513,5,FALSE)</f>
        <v>SMPH007541A</v>
      </c>
    </row>
    <row r="44" spans="1:5" ht="15" customHeight="1" x14ac:dyDescent="0.25">
      <c r="A44" s="4" t="s">
        <v>176</v>
      </c>
      <c r="B44" s="4">
        <f>VLOOKUP($D$1&amp;":"&amp;$A44,'Array Content'!$F$2:$J$4513,2,FALSE)</f>
        <v>532</v>
      </c>
      <c r="C44" s="4" t="str">
        <f>VLOOKUP($D$1&amp;":"&amp;$A44,'Array Content'!$F$2:$J$4513,3,FALSE)</f>
        <v>KRAS</v>
      </c>
      <c r="D44" s="4" t="str">
        <f>VLOOKUP($D$1&amp;":"&amp;$A44,'Array Content'!$F$2:$J$4513,4,FALSE)</f>
        <v>c.38G&gt;A</v>
      </c>
      <c r="E44" s="4" t="str">
        <f>VLOOKUP($D$1&amp;":"&amp;$A44,'Array Content'!$F$2:$J$4513,5,FALSE)</f>
        <v>SMPH007538A</v>
      </c>
    </row>
    <row r="45" spans="1:5" ht="15" customHeight="1" x14ac:dyDescent="0.25">
      <c r="A45" s="4" t="s">
        <v>179</v>
      </c>
      <c r="B45" s="4">
        <f>VLOOKUP($D$1&amp;":"&amp;$A45,'Array Content'!$F$2:$J$4513,2,FALSE)</f>
        <v>533</v>
      </c>
      <c r="C45" s="4" t="str">
        <f>VLOOKUP($D$1&amp;":"&amp;$A45,'Array Content'!$F$2:$J$4513,3,FALSE)</f>
        <v>KRAS</v>
      </c>
      <c r="D45" s="4" t="str">
        <f>VLOOKUP($D$1&amp;":"&amp;$A45,'Array Content'!$F$2:$J$4513,4,FALSE)</f>
        <v>c.38G&gt;C</v>
      </c>
      <c r="E45" s="4" t="str">
        <f>VLOOKUP($D$1&amp;":"&amp;$A45,'Array Content'!$F$2:$J$4513,5,FALSE)</f>
        <v>SMPH007542A</v>
      </c>
    </row>
    <row r="46" spans="1:5" ht="15" customHeight="1" x14ac:dyDescent="0.25">
      <c r="A46" s="4" t="s">
        <v>182</v>
      </c>
      <c r="B46" s="4">
        <f>VLOOKUP($D$1&amp;":"&amp;$A46,'Array Content'!$F$2:$J$4513,2,FALSE)</f>
        <v>534</v>
      </c>
      <c r="C46" s="4" t="str">
        <f>VLOOKUP($D$1&amp;":"&amp;$A46,'Array Content'!$F$2:$J$4513,3,FALSE)</f>
        <v>KRAS</v>
      </c>
      <c r="D46" s="4" t="str">
        <f>VLOOKUP($D$1&amp;":"&amp;$A46,'Array Content'!$F$2:$J$4513,4,FALSE)</f>
        <v>c.38G&gt;T</v>
      </c>
      <c r="E46" s="4" t="str">
        <f>VLOOKUP($D$1&amp;":"&amp;$A46,'Array Content'!$F$2:$J$4513,5,FALSE)</f>
        <v>SMPH007545A</v>
      </c>
    </row>
    <row r="47" spans="1:5" ht="15" customHeight="1" x14ac:dyDescent="0.25">
      <c r="A47" s="4" t="s">
        <v>185</v>
      </c>
      <c r="B47" s="4">
        <f>VLOOKUP($D$1&amp;":"&amp;$A47,'Array Content'!$F$2:$J$4513,2,FALSE)</f>
        <v>543</v>
      </c>
      <c r="C47" s="4" t="str">
        <f>VLOOKUP($D$1&amp;":"&amp;$A47,'Array Content'!$F$2:$J$4513,3,FALSE)</f>
        <v>KRAS</v>
      </c>
      <c r="D47" s="4" t="str">
        <f>VLOOKUP($D$1&amp;":"&amp;$A47,'Array Content'!$F$2:$J$4513,4,FALSE)</f>
        <v>c.64C&gt;A</v>
      </c>
      <c r="E47" s="4" t="str">
        <f>VLOOKUP($D$1&amp;":"&amp;$A47,'Array Content'!$F$2:$J$4513,5,FALSE)</f>
        <v>SMPH007565A</v>
      </c>
    </row>
    <row r="48" spans="1:5" ht="15" customHeight="1" x14ac:dyDescent="0.25">
      <c r="A48" s="4" t="s">
        <v>188</v>
      </c>
      <c r="B48" s="4">
        <f>VLOOKUP($D$1&amp;":"&amp;$A48,'Array Content'!$F$2:$J$4513,2,FALSE)</f>
        <v>496</v>
      </c>
      <c r="C48" s="4" t="str">
        <f>VLOOKUP($D$1&amp;":"&amp;$A48,'Array Content'!$F$2:$J$4513,3,FALSE)</f>
        <v>HRAS</v>
      </c>
      <c r="D48" s="4" t="str">
        <f>VLOOKUP($D$1&amp;":"&amp;$A48,'Array Content'!$F$2:$J$4513,4,FALSE)</f>
        <v>c.181C&gt;A</v>
      </c>
      <c r="E48" s="4" t="str">
        <f>VLOOKUP($D$1&amp;":"&amp;$A48,'Array Content'!$F$2:$J$4513,5,FALSE)</f>
        <v>SMPH006505A</v>
      </c>
    </row>
    <row r="49" spans="1:5" ht="15" customHeight="1" x14ac:dyDescent="0.25">
      <c r="A49" s="4" t="s">
        <v>192</v>
      </c>
      <c r="B49" s="4">
        <f>VLOOKUP($D$1&amp;":"&amp;$A49,'Array Content'!$F$2:$J$4513,2,FALSE)</f>
        <v>499</v>
      </c>
      <c r="C49" s="4" t="str">
        <f>VLOOKUP($D$1&amp;":"&amp;$A49,'Array Content'!$F$2:$J$4513,3,FALSE)</f>
        <v>HRAS</v>
      </c>
      <c r="D49" s="4" t="str">
        <f>VLOOKUP($D$1&amp;":"&amp;$A49,'Array Content'!$F$2:$J$4513,4,FALSE)</f>
        <v>c.182A&gt;G</v>
      </c>
      <c r="E49" s="4" t="str">
        <f>VLOOKUP($D$1&amp;":"&amp;$A49,'Array Content'!$F$2:$J$4513,5,FALSE)</f>
        <v>SMPH006502A</v>
      </c>
    </row>
    <row r="50" spans="1:5" ht="15" customHeight="1" x14ac:dyDescent="0.25">
      <c r="A50" s="4" t="s">
        <v>194</v>
      </c>
      <c r="B50" s="4">
        <f>VLOOKUP($D$1&amp;":"&amp;$A50,'Array Content'!$F$2:$J$4513,2,FALSE)</f>
        <v>498</v>
      </c>
      <c r="C50" s="4" t="str">
        <f>VLOOKUP($D$1&amp;":"&amp;$A50,'Array Content'!$F$2:$J$4513,3,FALSE)</f>
        <v>HRAS</v>
      </c>
      <c r="D50" s="4" t="str">
        <f>VLOOKUP($D$1&amp;":"&amp;$A50,'Array Content'!$F$2:$J$4513,4,FALSE)</f>
        <v>c.182A&gt;T</v>
      </c>
      <c r="E50" s="4" t="str">
        <f>VLOOKUP($D$1&amp;":"&amp;$A50,'Array Content'!$F$2:$J$4513,5,FALSE)</f>
        <v>SMPH006503A</v>
      </c>
    </row>
    <row r="51" spans="1:5" ht="15" customHeight="1" x14ac:dyDescent="0.25">
      <c r="A51" s="4" t="s">
        <v>196</v>
      </c>
      <c r="B51" s="4">
        <f>VLOOKUP($D$1&amp;":"&amp;$A51,'Array Content'!$F$2:$J$4513,2,FALSE)</f>
        <v>502</v>
      </c>
      <c r="C51" s="4" t="str">
        <f>VLOOKUP($D$1&amp;":"&amp;$A51,'Array Content'!$F$2:$J$4513,3,FALSE)</f>
        <v>HRAS</v>
      </c>
      <c r="D51" s="4" t="str">
        <f>VLOOKUP($D$1&amp;":"&amp;$A51,'Array Content'!$F$2:$J$4513,4,FALSE)</f>
        <v>c.183G&gt;T</v>
      </c>
      <c r="E51" s="4" t="str">
        <f>VLOOKUP($D$1&amp;":"&amp;$A51,'Array Content'!$F$2:$J$4513,5,FALSE)</f>
        <v>SMPH006516A</v>
      </c>
    </row>
    <row r="52" spans="1:5" ht="15" customHeight="1" x14ac:dyDescent="0.25">
      <c r="A52" s="4" t="s">
        <v>199</v>
      </c>
      <c r="B52" s="4">
        <f>VLOOKUP($D$1&amp;":"&amp;$A52,'Array Content'!$F$2:$J$4513,2,FALSE)</f>
        <v>480</v>
      </c>
      <c r="C52" s="4" t="str">
        <f>VLOOKUP($D$1&amp;":"&amp;$A52,'Array Content'!$F$2:$J$4513,3,FALSE)</f>
        <v>HRAS</v>
      </c>
      <c r="D52" s="4" t="str">
        <f>VLOOKUP($D$1&amp;":"&amp;$A52,'Array Content'!$F$2:$J$4513,4,FALSE)</f>
        <v>c.34G&gt;A</v>
      </c>
      <c r="E52" s="4" t="str">
        <f>VLOOKUP($D$1&amp;":"&amp;$A52,'Array Content'!$F$2:$J$4513,5,FALSE)</f>
        <v>SMPH006499A</v>
      </c>
    </row>
    <row r="53" spans="1:5" ht="15" customHeight="1" x14ac:dyDescent="0.25">
      <c r="A53" s="4" t="s">
        <v>201</v>
      </c>
      <c r="B53" s="4">
        <f>VLOOKUP($D$1&amp;":"&amp;$A53,'Array Content'!$F$2:$J$4513,2,FALSE)</f>
        <v>482</v>
      </c>
      <c r="C53" s="4" t="str">
        <f>VLOOKUP($D$1&amp;":"&amp;$A53,'Array Content'!$F$2:$J$4513,3,FALSE)</f>
        <v>HRAS</v>
      </c>
      <c r="D53" s="4" t="str">
        <f>VLOOKUP($D$1&amp;":"&amp;$A53,'Array Content'!$F$2:$J$4513,4,FALSE)</f>
        <v>c.34G&gt;C</v>
      </c>
      <c r="E53" s="4" t="str">
        <f>VLOOKUP($D$1&amp;":"&amp;$A53,'Array Content'!$F$2:$J$4513,5,FALSE)</f>
        <v>SMPH006506A</v>
      </c>
    </row>
    <row r="54" spans="1:5" ht="15" customHeight="1" x14ac:dyDescent="0.25">
      <c r="A54" s="4" t="s">
        <v>203</v>
      </c>
      <c r="B54" s="4">
        <f>VLOOKUP($D$1&amp;":"&amp;$A54,'Array Content'!$F$2:$J$4513,2,FALSE)</f>
        <v>481</v>
      </c>
      <c r="C54" s="4" t="str">
        <f>VLOOKUP($D$1&amp;":"&amp;$A54,'Array Content'!$F$2:$J$4513,3,FALSE)</f>
        <v>HRAS</v>
      </c>
      <c r="D54" s="4" t="str">
        <f>VLOOKUP($D$1&amp;":"&amp;$A54,'Array Content'!$F$2:$J$4513,4,FALSE)</f>
        <v>c.34G&gt;T</v>
      </c>
      <c r="E54" s="4" t="str">
        <f>VLOOKUP($D$1&amp;":"&amp;$A54,'Array Content'!$F$2:$J$4513,5,FALSE)</f>
        <v>SMPH006500A</v>
      </c>
    </row>
    <row r="55" spans="1:5" ht="15" customHeight="1" x14ac:dyDescent="0.25">
      <c r="A55" s="4" t="s">
        <v>205</v>
      </c>
      <c r="B55" s="4">
        <f>VLOOKUP($D$1&amp;":"&amp;$A55,'Array Content'!$F$2:$J$4513,2,FALSE)</f>
        <v>484</v>
      </c>
      <c r="C55" s="4" t="str">
        <f>VLOOKUP($D$1&amp;":"&amp;$A55,'Array Content'!$F$2:$J$4513,3,FALSE)</f>
        <v>HRAS</v>
      </c>
      <c r="D55" s="4" t="str">
        <f>VLOOKUP($D$1&amp;":"&amp;$A55,'Array Content'!$F$2:$J$4513,4,FALSE)</f>
        <v>c.35G&gt;A</v>
      </c>
      <c r="E55" s="4" t="str">
        <f>VLOOKUP($D$1&amp;":"&amp;$A55,'Array Content'!$F$2:$J$4513,5,FALSE)</f>
        <v>SMPH006507A</v>
      </c>
    </row>
    <row r="56" spans="1:5" ht="15" customHeight="1" x14ac:dyDescent="0.25">
      <c r="A56" s="4" t="s">
        <v>207</v>
      </c>
      <c r="B56" s="4">
        <f>VLOOKUP($D$1&amp;":"&amp;$A56,'Array Content'!$F$2:$J$4513,2,FALSE)</f>
        <v>483</v>
      </c>
      <c r="C56" s="4" t="str">
        <f>VLOOKUP($D$1&amp;":"&amp;$A56,'Array Content'!$F$2:$J$4513,3,FALSE)</f>
        <v>HRAS</v>
      </c>
      <c r="D56" s="4" t="str">
        <f>VLOOKUP($D$1&amp;":"&amp;$A56,'Array Content'!$F$2:$J$4513,4,FALSE)</f>
        <v>c.35G&gt;T</v>
      </c>
      <c r="E56" s="4" t="str">
        <f>VLOOKUP($D$1&amp;":"&amp;$A56,'Array Content'!$F$2:$J$4513,5,FALSE)</f>
        <v>SMPH006497A</v>
      </c>
    </row>
    <row r="57" spans="1:5" ht="15" customHeight="1" x14ac:dyDescent="0.25">
      <c r="A57" s="4" t="s">
        <v>209</v>
      </c>
      <c r="B57" s="4">
        <f>VLOOKUP($D$1&amp;":"&amp;$A57,'Array Content'!$F$2:$J$4513,2,FALSE)</f>
        <v>486</v>
      </c>
      <c r="C57" s="4" t="str">
        <f>VLOOKUP($D$1&amp;":"&amp;$A57,'Array Content'!$F$2:$J$4513,3,FALSE)</f>
        <v>HRAS</v>
      </c>
      <c r="D57" s="4" t="str">
        <f>VLOOKUP($D$1&amp;":"&amp;$A57,'Array Content'!$F$2:$J$4513,4,FALSE)</f>
        <v>c.37G&gt;C</v>
      </c>
      <c r="E57" s="4" t="str">
        <f>VLOOKUP($D$1&amp;":"&amp;$A57,'Array Content'!$F$2:$J$4513,5,FALSE)</f>
        <v>SMPH006498A</v>
      </c>
    </row>
    <row r="58" spans="1:5" ht="15" customHeight="1" x14ac:dyDescent="0.25">
      <c r="A58" s="4" t="s">
        <v>211</v>
      </c>
      <c r="B58" s="4">
        <f>VLOOKUP($D$1&amp;":"&amp;$A58,'Array Content'!$F$2:$J$4513,2,FALSE)</f>
        <v>488</v>
      </c>
      <c r="C58" s="4" t="str">
        <f>VLOOKUP($D$1&amp;":"&amp;$A58,'Array Content'!$F$2:$J$4513,3,FALSE)</f>
        <v>HRAS</v>
      </c>
      <c r="D58" s="4" t="str">
        <f>VLOOKUP($D$1&amp;":"&amp;$A58,'Array Content'!$F$2:$J$4513,4,FALSE)</f>
        <v>c.37G&gt;T</v>
      </c>
      <c r="E58" s="4" t="str">
        <f>VLOOKUP($D$1&amp;":"&amp;$A58,'Array Content'!$F$2:$J$4513,5,FALSE)</f>
        <v>SMPH006511A</v>
      </c>
    </row>
    <row r="59" spans="1:5" ht="15" customHeight="1" x14ac:dyDescent="0.25">
      <c r="A59" s="4" t="s">
        <v>213</v>
      </c>
      <c r="B59" s="4">
        <f>VLOOKUP($D$1&amp;":"&amp;$A59,'Array Content'!$F$2:$J$4513,2,FALSE)</f>
        <v>580</v>
      </c>
      <c r="C59" s="4" t="str">
        <f>VLOOKUP($D$1&amp;":"&amp;$A59,'Array Content'!$F$2:$J$4513,3,FALSE)</f>
        <v>NRAS</v>
      </c>
      <c r="D59" s="4" t="str">
        <f>VLOOKUP($D$1&amp;":"&amp;$A59,'Array Content'!$F$2:$J$4513,4,FALSE)</f>
        <v>c.181C&gt;A</v>
      </c>
      <c r="E59" s="4" t="str">
        <f>VLOOKUP($D$1&amp;":"&amp;$A59,'Array Content'!$F$2:$J$4513,5,FALSE)</f>
        <v>SMPH010073A</v>
      </c>
    </row>
    <row r="60" spans="1:5" ht="15" customHeight="1" x14ac:dyDescent="0.25">
      <c r="A60" s="4" t="s">
        <v>216</v>
      </c>
      <c r="B60" s="4">
        <f>VLOOKUP($D$1&amp;":"&amp;$A60,'Array Content'!$F$2:$J$4513,2,FALSE)</f>
        <v>582</v>
      </c>
      <c r="C60" s="4" t="str">
        <f>VLOOKUP($D$1&amp;":"&amp;$A60,'Array Content'!$F$2:$J$4513,3,FALSE)</f>
        <v>NRAS</v>
      </c>
      <c r="D60" s="4" t="str">
        <f>VLOOKUP($D$1&amp;":"&amp;$A60,'Array Content'!$F$2:$J$4513,4,FALSE)</f>
        <v>c.182A&gt;C</v>
      </c>
      <c r="E60" s="4" t="str">
        <f>VLOOKUP($D$1&amp;":"&amp;$A60,'Array Content'!$F$2:$J$4513,5,FALSE)</f>
        <v>SMPH010096A</v>
      </c>
    </row>
    <row r="61" spans="1:5" ht="15" customHeight="1" x14ac:dyDescent="0.25">
      <c r="A61" s="4" t="s">
        <v>219</v>
      </c>
      <c r="B61" s="4">
        <f>VLOOKUP($D$1&amp;":"&amp;$A61,'Array Content'!$F$2:$J$4513,2,FALSE)</f>
        <v>584</v>
      </c>
      <c r="C61" s="4" t="str">
        <f>VLOOKUP($D$1&amp;":"&amp;$A61,'Array Content'!$F$2:$J$4513,3,FALSE)</f>
        <v>NRAS</v>
      </c>
      <c r="D61" s="4" t="str">
        <f>VLOOKUP($D$1&amp;":"&amp;$A61,'Array Content'!$F$2:$J$4513,4,FALSE)</f>
        <v>c.182A&gt;G</v>
      </c>
      <c r="E61" s="4" t="str">
        <f>VLOOKUP($D$1&amp;":"&amp;$A61,'Array Content'!$F$2:$J$4513,5,FALSE)</f>
        <v>SMPH010069A</v>
      </c>
    </row>
    <row r="62" spans="1:5" ht="15" customHeight="1" x14ac:dyDescent="0.25">
      <c r="A62" s="4" t="s">
        <v>221</v>
      </c>
      <c r="B62" s="4">
        <f>VLOOKUP($D$1&amp;":"&amp;$A62,'Array Content'!$F$2:$J$4513,2,FALSE)</f>
        <v>583</v>
      </c>
      <c r="C62" s="4" t="str">
        <f>VLOOKUP($D$1&amp;":"&amp;$A62,'Array Content'!$F$2:$J$4513,3,FALSE)</f>
        <v>NRAS</v>
      </c>
      <c r="D62" s="4" t="str">
        <f>VLOOKUP($D$1&amp;":"&amp;$A62,'Array Content'!$F$2:$J$4513,4,FALSE)</f>
        <v>c.182A&gt;T</v>
      </c>
      <c r="E62" s="4" t="str">
        <f>VLOOKUP($D$1&amp;":"&amp;$A62,'Array Content'!$F$2:$J$4513,5,FALSE)</f>
        <v>SMPH010076A</v>
      </c>
    </row>
    <row r="63" spans="1:5" ht="15" customHeight="1" x14ac:dyDescent="0.25">
      <c r="A63" s="4" t="s">
        <v>223</v>
      </c>
      <c r="B63" s="4">
        <f>VLOOKUP($D$1&amp;":"&amp;$A63,'Array Content'!$F$2:$J$4513,2,FALSE)</f>
        <v>563</v>
      </c>
      <c r="C63" s="4" t="str">
        <f>VLOOKUP($D$1&amp;":"&amp;$A63,'Array Content'!$F$2:$J$4513,3,FALSE)</f>
        <v>NRAS</v>
      </c>
      <c r="D63" s="4" t="str">
        <f>VLOOKUP($D$1&amp;":"&amp;$A63,'Array Content'!$F$2:$J$4513,4,FALSE)</f>
        <v>c.34G&gt;A</v>
      </c>
      <c r="E63" s="4" t="str">
        <f>VLOOKUP($D$1&amp;":"&amp;$A63,'Array Content'!$F$2:$J$4513,5,FALSE)</f>
        <v>SMPH010075A</v>
      </c>
    </row>
    <row r="64" spans="1:5" ht="15" customHeight="1" x14ac:dyDescent="0.25">
      <c r="A64" s="4" t="s">
        <v>225</v>
      </c>
      <c r="B64" s="4">
        <f>VLOOKUP($D$1&amp;":"&amp;$A64,'Array Content'!$F$2:$J$4513,2,FALSE)</f>
        <v>564</v>
      </c>
      <c r="C64" s="4" t="str">
        <f>VLOOKUP($D$1&amp;":"&amp;$A64,'Array Content'!$F$2:$J$4513,3,FALSE)</f>
        <v>NRAS</v>
      </c>
      <c r="D64" s="4" t="str">
        <f>VLOOKUP($D$1&amp;":"&amp;$A64,'Array Content'!$F$2:$J$4513,4,FALSE)</f>
        <v>c.35G&gt;A</v>
      </c>
      <c r="E64" s="4" t="str">
        <f>VLOOKUP($D$1&amp;":"&amp;$A64,'Array Content'!$F$2:$J$4513,5,FALSE)</f>
        <v>SMPH010071A</v>
      </c>
    </row>
    <row r="65" spans="1:5" ht="15" customHeight="1" x14ac:dyDescent="0.25">
      <c r="A65" s="4" t="s">
        <v>227</v>
      </c>
      <c r="B65" s="4">
        <f>VLOOKUP($D$1&amp;":"&amp;$A65,'Array Content'!$F$2:$J$4513,2,FALSE)</f>
        <v>565</v>
      </c>
      <c r="C65" s="4" t="str">
        <f>VLOOKUP($D$1&amp;":"&amp;$A65,'Array Content'!$F$2:$J$4513,3,FALSE)</f>
        <v>NRAS</v>
      </c>
      <c r="D65" s="4" t="str">
        <f>VLOOKUP($D$1&amp;":"&amp;$A65,'Array Content'!$F$2:$J$4513,4,FALSE)</f>
        <v>c.35G&gt;C</v>
      </c>
      <c r="E65" s="4" t="str">
        <f>VLOOKUP($D$1&amp;":"&amp;$A65,'Array Content'!$F$2:$J$4513,5,FALSE)</f>
        <v>SMPH010066A</v>
      </c>
    </row>
    <row r="66" spans="1:5" ht="15" customHeight="1" x14ac:dyDescent="0.25">
      <c r="A66" s="4" t="s">
        <v>229</v>
      </c>
      <c r="B66" s="4">
        <f>VLOOKUP($D$1&amp;":"&amp;$A66,'Array Content'!$F$2:$J$4513,2,FALSE)</f>
        <v>569</v>
      </c>
      <c r="C66" s="4" t="str">
        <f>VLOOKUP($D$1&amp;":"&amp;$A66,'Array Content'!$F$2:$J$4513,3,FALSE)</f>
        <v>NRAS</v>
      </c>
      <c r="D66" s="4" t="str">
        <f>VLOOKUP($D$1&amp;":"&amp;$A66,'Array Content'!$F$2:$J$4513,4,FALSE)</f>
        <v>c.37G&gt;C</v>
      </c>
      <c r="E66" s="4" t="str">
        <f>VLOOKUP($D$1&amp;":"&amp;$A66,'Array Content'!$F$2:$J$4513,5,FALSE)</f>
        <v>SMPH010074A</v>
      </c>
    </row>
    <row r="67" spans="1:5" ht="15" customHeight="1" x14ac:dyDescent="0.25">
      <c r="A67" s="4" t="s">
        <v>231</v>
      </c>
      <c r="B67" s="4">
        <f>VLOOKUP($D$1&amp;":"&amp;$A67,'Array Content'!$F$2:$J$4513,2,FALSE)</f>
        <v>573</v>
      </c>
      <c r="C67" s="4" t="str">
        <f>VLOOKUP($D$1&amp;":"&amp;$A67,'Array Content'!$F$2:$J$4513,3,FALSE)</f>
        <v>NRAS</v>
      </c>
      <c r="D67" s="4" t="str">
        <f>VLOOKUP($D$1&amp;":"&amp;$A67,'Array Content'!$F$2:$J$4513,4,FALSE)</f>
        <v>c.38G&gt;A</v>
      </c>
      <c r="E67" s="4" t="str">
        <f>VLOOKUP($D$1&amp;":"&amp;$A67,'Array Content'!$F$2:$J$4513,5,FALSE)</f>
        <v>SMPH010070A</v>
      </c>
    </row>
    <row r="68" spans="1:5" ht="15" customHeight="1" x14ac:dyDescent="0.25">
      <c r="A68" s="4" t="s">
        <v>233</v>
      </c>
      <c r="B68" s="4">
        <f>VLOOKUP($D$1&amp;":"&amp;$A68,'Array Content'!$F$2:$J$4513,2,FALSE)</f>
        <v>575</v>
      </c>
      <c r="C68" s="4" t="str">
        <f>VLOOKUP($D$1&amp;":"&amp;$A68,'Array Content'!$F$2:$J$4513,3,FALSE)</f>
        <v>NRAS</v>
      </c>
      <c r="D68" s="4" t="str">
        <f>VLOOKUP($D$1&amp;":"&amp;$A68,'Array Content'!$F$2:$J$4513,4,FALSE)</f>
        <v>c.38G&gt;C</v>
      </c>
      <c r="E68" s="4" t="str">
        <f>VLOOKUP($D$1&amp;":"&amp;$A68,'Array Content'!$F$2:$J$4513,5,FALSE)</f>
        <v>SMPH010084A</v>
      </c>
    </row>
    <row r="69" spans="1:5" ht="15" customHeight="1" x14ac:dyDescent="0.25">
      <c r="A69" s="4" t="s">
        <v>235</v>
      </c>
      <c r="B69" s="4">
        <f>VLOOKUP($D$1&amp;":"&amp;$A69,'Array Content'!$F$2:$J$4513,2,FALSE)</f>
        <v>574</v>
      </c>
      <c r="C69" s="4" t="str">
        <f>VLOOKUP($D$1&amp;":"&amp;$A69,'Array Content'!$F$2:$J$4513,3,FALSE)</f>
        <v>NRAS</v>
      </c>
      <c r="D69" s="4" t="str">
        <f>VLOOKUP($D$1&amp;":"&amp;$A69,'Array Content'!$F$2:$J$4513,4,FALSE)</f>
        <v>c.38G&gt;T</v>
      </c>
      <c r="E69" s="4" t="str">
        <f>VLOOKUP($D$1&amp;":"&amp;$A69,'Array Content'!$F$2:$J$4513,5,FALSE)</f>
        <v>SMPH010082A</v>
      </c>
    </row>
    <row r="70" spans="1:5" ht="15" customHeight="1" x14ac:dyDescent="0.25">
      <c r="A70" s="4" t="s">
        <v>237</v>
      </c>
      <c r="B70" s="4">
        <f>VLOOKUP($D$1&amp;":"&amp;$A70,'Array Content'!$F$2:$J$4513,2,FALSE)</f>
        <v>577</v>
      </c>
      <c r="C70" s="4" t="str">
        <f>VLOOKUP($D$1&amp;":"&amp;$A70,'Array Content'!$F$2:$J$4513,3,FALSE)</f>
        <v>NRAS</v>
      </c>
      <c r="D70" s="4" t="str">
        <f>VLOOKUP($D$1&amp;":"&amp;$A70,'Array Content'!$F$2:$J$4513,4,FALSE)</f>
        <v>c.52G&gt;A</v>
      </c>
      <c r="E70" s="4" t="str">
        <f>VLOOKUP($D$1&amp;":"&amp;$A70,'Array Content'!$F$2:$J$4513,5,FALSE)</f>
        <v>SMPH010105A</v>
      </c>
    </row>
    <row r="71" spans="1:5" ht="15" customHeight="1" x14ac:dyDescent="0.25">
      <c r="A71" s="4" t="s">
        <v>240</v>
      </c>
      <c r="B71" s="4">
        <f>VLOOKUP($D$1&amp;":"&amp;$A71,'Array Content'!$F$2:$J$4513,2,FALSE)</f>
        <v>99000002</v>
      </c>
      <c r="C71" s="4" t="str">
        <f>VLOOKUP($D$1&amp;":"&amp;$A71,'Array Content'!$F$2:$J$4513,3,FALSE)</f>
        <v>MEK1</v>
      </c>
      <c r="D71" s="4" t="str">
        <f>VLOOKUP($D$1&amp;":"&amp;$A71,'Array Content'!$F$2:$J$4513,4,FALSE)</f>
        <v>167A&gt;C</v>
      </c>
      <c r="E71" s="4" t="str">
        <f>VLOOKUP($D$1&amp;":"&amp;$A71,'Array Content'!$F$2:$J$4513,5,FALSE)</f>
        <v>SMPH017164A</v>
      </c>
    </row>
    <row r="72" spans="1:5" ht="15" customHeight="1" x14ac:dyDescent="0.25">
      <c r="A72" s="4" t="s">
        <v>244</v>
      </c>
      <c r="B72" s="4">
        <f>VLOOKUP($D$1&amp;":"&amp;$A72,'Array Content'!$F$2:$J$4513,2,FALSE)</f>
        <v>99000004</v>
      </c>
      <c r="C72" s="4" t="str">
        <f>VLOOKUP($D$1&amp;":"&amp;$A72,'Array Content'!$F$2:$J$4513,3,FALSE)</f>
        <v>MEK1</v>
      </c>
      <c r="D72" s="4" t="str">
        <f>VLOOKUP($D$1&amp;":"&amp;$A72,'Array Content'!$F$2:$J$4513,4,FALSE)</f>
        <v>171G&gt;T</v>
      </c>
      <c r="E72" s="4" t="str">
        <f>VLOOKUP($D$1&amp;":"&amp;$A72,'Array Content'!$F$2:$J$4513,5,FALSE)</f>
        <v>SMPH017166A</v>
      </c>
    </row>
    <row r="73" spans="1:5" ht="15" customHeight="1" x14ac:dyDescent="0.25">
      <c r="A73" s="4" t="s">
        <v>247</v>
      </c>
      <c r="B73" s="4">
        <f>VLOOKUP($D$1&amp;":"&amp;$A73,'Array Content'!$F$2:$J$4513,2,FALSE)</f>
        <v>99000001</v>
      </c>
      <c r="C73" s="4" t="str">
        <f>VLOOKUP($D$1&amp;":"&amp;$A73,'Array Content'!$F$2:$J$4513,3,FALSE)</f>
        <v>MEK1</v>
      </c>
      <c r="D73" s="4" t="str">
        <f>VLOOKUP($D$1&amp;":"&amp;$A73,'Array Content'!$F$2:$J$4513,4,FALSE)</f>
        <v>199G&gt;A</v>
      </c>
      <c r="E73" s="4" t="str">
        <f>VLOOKUP($D$1&amp;":"&amp;$A73,'Array Content'!$F$2:$J$4513,5,FALSE)</f>
        <v>SMPH017163A</v>
      </c>
    </row>
    <row r="74" spans="1:5" ht="15" customHeight="1" x14ac:dyDescent="0.25">
      <c r="A74" s="4" t="s">
        <v>250</v>
      </c>
      <c r="B74" s="4">
        <f>VLOOKUP($D$1&amp;":"&amp;$A74,'Array Content'!$F$2:$J$4513,2,FALSE)</f>
        <v>99000003</v>
      </c>
      <c r="C74" s="4" t="str">
        <f>VLOOKUP($D$1&amp;":"&amp;$A74,'Array Content'!$F$2:$J$4513,3,FALSE)</f>
        <v>MEK1</v>
      </c>
      <c r="D74" s="4" t="str">
        <f>VLOOKUP($D$1&amp;":"&amp;$A74,'Array Content'!$F$2:$J$4513,4,FALSE)</f>
        <v>371C&gt;T</v>
      </c>
      <c r="E74" s="4" t="str">
        <f>VLOOKUP($D$1&amp;":"&amp;$A74,'Array Content'!$F$2:$J$4513,5,FALSE)</f>
        <v>SMPH017165A</v>
      </c>
    </row>
    <row r="75" spans="1:5" ht="15" customHeight="1" x14ac:dyDescent="0.25">
      <c r="A75" s="4" t="s">
        <v>253</v>
      </c>
      <c r="B75" s="4">
        <f>VLOOKUP($D$1&amp;":"&amp;$A75,'Array Content'!$F$2:$J$4513,2,FALSE)</f>
        <v>759</v>
      </c>
      <c r="C75" s="4" t="str">
        <f>VLOOKUP($D$1&amp;":"&amp;$A75,'Array Content'!$F$2:$J$4513,3,FALSE)</f>
        <v>PIK3CA</v>
      </c>
      <c r="D75" s="4" t="str">
        <f>VLOOKUP($D$1&amp;":"&amp;$A75,'Array Content'!$F$2:$J$4513,4,FALSE)</f>
        <v>c.1616C&gt;G</v>
      </c>
      <c r="E75" s="4" t="str">
        <f>VLOOKUP($D$1&amp;":"&amp;$A75,'Array Content'!$F$2:$J$4513,5,FALSE)</f>
        <v>SMPH010637A</v>
      </c>
    </row>
    <row r="76" spans="1:5" ht="15" customHeight="1" x14ac:dyDescent="0.25">
      <c r="A76" s="4" t="s">
        <v>257</v>
      </c>
      <c r="B76" s="4">
        <f>VLOOKUP($D$1&amp;":"&amp;$A76,'Array Content'!$F$2:$J$4513,2,FALSE)</f>
        <v>760</v>
      </c>
      <c r="C76" s="4" t="str">
        <f>VLOOKUP($D$1&amp;":"&amp;$A76,'Array Content'!$F$2:$J$4513,3,FALSE)</f>
        <v>PIK3CA</v>
      </c>
      <c r="D76" s="4" t="str">
        <f>VLOOKUP($D$1&amp;":"&amp;$A76,'Array Content'!$F$2:$J$4513,4,FALSE)</f>
        <v>c.1624G&gt;A</v>
      </c>
      <c r="E76" s="4" t="str">
        <f>VLOOKUP($D$1&amp;":"&amp;$A76,'Array Content'!$F$2:$J$4513,5,FALSE)</f>
        <v>SMPH010629A</v>
      </c>
    </row>
    <row r="77" spans="1:5" ht="15" customHeight="1" x14ac:dyDescent="0.25">
      <c r="A77" s="4" t="s">
        <v>260</v>
      </c>
      <c r="B77" s="4">
        <f>VLOOKUP($D$1&amp;":"&amp;$A77,'Array Content'!$F$2:$J$4513,2,FALSE)</f>
        <v>763</v>
      </c>
      <c r="C77" s="4" t="str">
        <f>VLOOKUP($D$1&amp;":"&amp;$A77,'Array Content'!$F$2:$J$4513,3,FALSE)</f>
        <v>PIK3CA</v>
      </c>
      <c r="D77" s="4" t="str">
        <f>VLOOKUP($D$1&amp;":"&amp;$A77,'Array Content'!$F$2:$J$4513,4,FALSE)</f>
        <v>c.1633G&gt;A</v>
      </c>
      <c r="E77" s="4" t="str">
        <f>VLOOKUP($D$1&amp;":"&amp;$A77,'Array Content'!$F$2:$J$4513,5,FALSE)</f>
        <v>SMPH010627A</v>
      </c>
    </row>
    <row r="78" spans="1:5" ht="15" customHeight="1" x14ac:dyDescent="0.25">
      <c r="A78" s="4" t="s">
        <v>263</v>
      </c>
      <c r="B78" s="4">
        <f>VLOOKUP($D$1&amp;":"&amp;$A78,'Array Content'!$F$2:$J$4513,2,FALSE)</f>
        <v>764</v>
      </c>
      <c r="C78" s="4" t="str">
        <f>VLOOKUP($D$1&amp;":"&amp;$A78,'Array Content'!$F$2:$J$4513,3,FALSE)</f>
        <v>PIK3CA</v>
      </c>
      <c r="D78" s="4" t="str">
        <f>VLOOKUP($D$1&amp;":"&amp;$A78,'Array Content'!$F$2:$J$4513,4,FALSE)</f>
        <v>c.1634A&gt;G</v>
      </c>
      <c r="E78" s="4" t="str">
        <f>VLOOKUP($D$1&amp;":"&amp;$A78,'Array Content'!$F$2:$J$4513,5,FALSE)</f>
        <v>SMPH010633A</v>
      </c>
    </row>
    <row r="79" spans="1:5" ht="15" customHeight="1" x14ac:dyDescent="0.25">
      <c r="A79" s="4" t="s">
        <v>266</v>
      </c>
      <c r="B79" s="4">
        <f>VLOOKUP($D$1&amp;":"&amp;$A79,'Array Content'!$F$2:$J$4513,2,FALSE)</f>
        <v>765</v>
      </c>
      <c r="C79" s="4" t="str">
        <f>VLOOKUP($D$1&amp;":"&amp;$A79,'Array Content'!$F$2:$J$4513,3,FALSE)</f>
        <v>PIK3CA</v>
      </c>
      <c r="D79" s="4" t="str">
        <f>VLOOKUP($D$1&amp;":"&amp;$A79,'Array Content'!$F$2:$J$4513,4,FALSE)</f>
        <v>c.1635G&gt;T</v>
      </c>
      <c r="E79" s="4" t="str">
        <f>VLOOKUP($D$1&amp;":"&amp;$A79,'Array Content'!$F$2:$J$4513,5,FALSE)</f>
        <v>SMPH010638A</v>
      </c>
    </row>
    <row r="80" spans="1:5" ht="15" customHeight="1" x14ac:dyDescent="0.25">
      <c r="A80" s="4" t="s">
        <v>269</v>
      </c>
      <c r="B80" s="4">
        <f>VLOOKUP($D$1&amp;":"&amp;$A80,'Array Content'!$F$2:$J$4513,2,FALSE)</f>
        <v>775</v>
      </c>
      <c r="C80" s="4" t="str">
        <f>VLOOKUP($D$1&amp;":"&amp;$A80,'Array Content'!$F$2:$J$4513,3,FALSE)</f>
        <v>PIK3CA</v>
      </c>
      <c r="D80" s="4" t="str">
        <f>VLOOKUP($D$1&amp;":"&amp;$A80,'Array Content'!$F$2:$J$4513,4,FALSE)</f>
        <v>c.3140A&gt;G</v>
      </c>
      <c r="E80" s="4" t="str">
        <f>VLOOKUP($D$1&amp;":"&amp;$A80,'Array Content'!$F$2:$J$4513,5,FALSE)</f>
        <v>SMPH010630A</v>
      </c>
    </row>
    <row r="81" spans="1:5" ht="15" customHeight="1" x14ac:dyDescent="0.25">
      <c r="A81" s="4" t="s">
        <v>272</v>
      </c>
      <c r="B81" s="4">
        <f>VLOOKUP($D$1&amp;":"&amp;$A81,'Array Content'!$F$2:$J$4513,2,FALSE)</f>
        <v>776</v>
      </c>
      <c r="C81" s="4" t="str">
        <f>VLOOKUP($D$1&amp;":"&amp;$A81,'Array Content'!$F$2:$J$4513,3,FALSE)</f>
        <v>PIK3CA</v>
      </c>
      <c r="D81" s="4" t="str">
        <f>VLOOKUP($D$1&amp;":"&amp;$A81,'Array Content'!$F$2:$J$4513,4,FALSE)</f>
        <v>c.3140A&gt;T</v>
      </c>
      <c r="E81" s="4" t="str">
        <f>VLOOKUP($D$1&amp;":"&amp;$A81,'Array Content'!$F$2:$J$4513,5,FALSE)</f>
        <v>SMPH010632A</v>
      </c>
    </row>
    <row r="82" spans="1:5" ht="15" customHeight="1" x14ac:dyDescent="0.25">
      <c r="A82" s="4" t="s">
        <v>275</v>
      </c>
      <c r="B82" s="4">
        <f>VLOOKUP($D$1&amp;":"&amp;$A82,'Array Content'!$F$2:$J$4513,2,FALSE)</f>
        <v>5033</v>
      </c>
      <c r="C82" s="4" t="str">
        <f>VLOOKUP($D$1&amp;":"&amp;$A82,'Array Content'!$F$2:$J$4513,3,FALSE)</f>
        <v>PTEN</v>
      </c>
      <c r="D82" s="4" t="str">
        <f>VLOOKUP($D$1&amp;":"&amp;$A82,'Array Content'!$F$2:$J$4513,4,FALSE)</f>
        <v>c.389G&gt;A</v>
      </c>
      <c r="E82" s="4" t="str">
        <f>VLOOKUP($D$1&amp;":"&amp;$A82,'Array Content'!$F$2:$J$4513,5,FALSE)</f>
        <v>SMPH011486A</v>
      </c>
    </row>
    <row r="83" spans="1:5" ht="15" customHeight="1" x14ac:dyDescent="0.25">
      <c r="A83" s="4" t="s">
        <v>279</v>
      </c>
      <c r="B83" s="4">
        <f>VLOOKUP($D$1&amp;":"&amp;$A83,'Array Content'!$F$2:$J$4513,2,FALSE)</f>
        <v>5219</v>
      </c>
      <c r="C83" s="4" t="str">
        <f>VLOOKUP($D$1&amp;":"&amp;$A83,'Array Content'!$F$2:$J$4513,3,FALSE)</f>
        <v>PTEN</v>
      </c>
      <c r="D83" s="4" t="str">
        <f>VLOOKUP($D$1&amp;":"&amp;$A83,'Array Content'!$F$2:$J$4513,4,FALSE)</f>
        <v>c.388C&gt;G</v>
      </c>
      <c r="E83" s="4" t="str">
        <f>VLOOKUP($D$1&amp;":"&amp;$A83,'Array Content'!$F$2:$J$4513,5,FALSE)</f>
        <v>SMPH011480A</v>
      </c>
    </row>
    <row r="84" spans="1:5" ht="15" customHeight="1" x14ac:dyDescent="0.25">
      <c r="A84" s="4" t="s">
        <v>282</v>
      </c>
      <c r="B84" s="4">
        <f>VLOOKUP($D$1&amp;":"&amp;$A84,'Array Content'!$F$2:$J$4513,2,FALSE)</f>
        <v>5152</v>
      </c>
      <c r="C84" s="4" t="str">
        <f>VLOOKUP($D$1&amp;":"&amp;$A84,'Array Content'!$F$2:$J$4513,3,FALSE)</f>
        <v>PTEN</v>
      </c>
      <c r="D84" s="4" t="str">
        <f>VLOOKUP($D$1&amp;":"&amp;$A84,'Array Content'!$F$2:$J$4513,4,FALSE)</f>
        <v>c.388C&gt;T</v>
      </c>
      <c r="E84" s="4" t="str">
        <f>VLOOKUP($D$1&amp;":"&amp;$A84,'Array Content'!$F$2:$J$4513,5,FALSE)</f>
        <v>SMPH011473A</v>
      </c>
    </row>
    <row r="85" spans="1:5" ht="15" customHeight="1" x14ac:dyDescent="0.25">
      <c r="A85" s="4" t="s">
        <v>285</v>
      </c>
      <c r="B85" s="4">
        <f>VLOOKUP($D$1&amp;":"&amp;$A85,'Array Content'!$F$2:$J$4513,2,FALSE)</f>
        <v>5089</v>
      </c>
      <c r="C85" s="4" t="str">
        <f>VLOOKUP($D$1&amp;":"&amp;$A85,'Array Content'!$F$2:$J$4513,3,FALSE)</f>
        <v>PTEN</v>
      </c>
      <c r="D85" s="4" t="str">
        <f>VLOOKUP($D$1&amp;":"&amp;$A85,'Array Content'!$F$2:$J$4513,4,FALSE)</f>
        <v>c.517C&gt;T</v>
      </c>
      <c r="E85" s="4" t="str">
        <f>VLOOKUP($D$1&amp;":"&amp;$A85,'Array Content'!$F$2:$J$4513,5,FALSE)</f>
        <v>SMPH011475A</v>
      </c>
    </row>
    <row r="86" spans="1:5" ht="15" customHeight="1" x14ac:dyDescent="0.25">
      <c r="A86" s="4" t="s">
        <v>288</v>
      </c>
      <c r="B86" s="4">
        <f>VLOOKUP($D$1&amp;":"&amp;$A86,'Array Content'!$F$2:$J$4513,2,FALSE)</f>
        <v>5039</v>
      </c>
      <c r="C86" s="4" t="str">
        <f>VLOOKUP($D$1&amp;":"&amp;$A86,'Array Content'!$F$2:$J$4513,3,FALSE)</f>
        <v>PTEN</v>
      </c>
      <c r="D86" s="4" t="str">
        <f>VLOOKUP($D$1&amp;":"&amp;$A86,'Array Content'!$F$2:$J$4513,4,FALSE)</f>
        <v>c.518G&gt;A</v>
      </c>
      <c r="E86" s="4" t="str">
        <f>VLOOKUP($D$1&amp;":"&amp;$A86,'Array Content'!$F$2:$J$4513,5,FALSE)</f>
        <v>SMPH011472A</v>
      </c>
    </row>
    <row r="87" spans="1:5" ht="15" customHeight="1" x14ac:dyDescent="0.25">
      <c r="A87" s="4" t="s">
        <v>291</v>
      </c>
      <c r="B87" s="4">
        <f>VLOOKUP($D$1&amp;":"&amp;$A87,'Array Content'!$F$2:$J$4513,2,FALSE)</f>
        <v>5154</v>
      </c>
      <c r="C87" s="4" t="str">
        <f>VLOOKUP($D$1&amp;":"&amp;$A87,'Array Content'!$F$2:$J$4513,3,FALSE)</f>
        <v>PTEN</v>
      </c>
      <c r="D87" s="4" t="str">
        <f>VLOOKUP($D$1&amp;":"&amp;$A87,'Array Content'!$F$2:$J$4513,4,FALSE)</f>
        <v>c.697C&gt;T</v>
      </c>
      <c r="E87" s="4" t="str">
        <f>VLOOKUP($D$1&amp;":"&amp;$A87,'Array Content'!$F$2:$J$4513,5,FALSE)</f>
        <v>SMPH011506A</v>
      </c>
    </row>
    <row r="88" spans="1:5" ht="15" customHeight="1" x14ac:dyDescent="0.25">
      <c r="A88" s="4" t="s">
        <v>294</v>
      </c>
      <c r="B88" s="4">
        <f>VLOOKUP($D$1&amp;":"&amp;$A88,'Array Content'!$F$2:$J$4513,2,FALSE)</f>
        <v>99000005</v>
      </c>
      <c r="C88" s="4" t="str">
        <f>VLOOKUP($D$1&amp;":"&amp;$A88,'Array Content'!$F$2:$J$4513,3,FALSE)</f>
        <v>AKT1</v>
      </c>
      <c r="D88" s="4" t="str">
        <f>VLOOKUP($D$1&amp;":"&amp;$A88,'Array Content'!$F$2:$J$4513,4,FALSE)</f>
        <v>copy number</v>
      </c>
      <c r="E88" s="4" t="str">
        <f>VLOOKUP($D$1&amp;":"&amp;$A88,'Array Content'!$F$2:$J$4513,5,FALSE)</f>
        <v>SMPH017167A</v>
      </c>
    </row>
    <row r="89" spans="1:5" ht="15" customHeight="1" x14ac:dyDescent="0.25">
      <c r="A89" s="4" t="s">
        <v>297</v>
      </c>
      <c r="B89" s="4">
        <f>VLOOKUP($D$1&amp;":"&amp;$A89,'Array Content'!$F$2:$J$4513,2,FALSE)</f>
        <v>99000006</v>
      </c>
      <c r="C89" s="4" t="str">
        <f>VLOOKUP($D$1&amp;":"&amp;$A89,'Array Content'!$F$2:$J$4513,3,FALSE)</f>
        <v>BRAF</v>
      </c>
      <c r="D89" s="4" t="str">
        <f>VLOOKUP($D$1&amp;":"&amp;$A89,'Array Content'!$F$2:$J$4513,4,FALSE)</f>
        <v>copy number</v>
      </c>
      <c r="E89" s="4" t="str">
        <f>VLOOKUP($D$1&amp;":"&amp;$A89,'Array Content'!$F$2:$J$4513,5,FALSE)</f>
        <v>SMPH017168A</v>
      </c>
    </row>
    <row r="90" spans="1:5" ht="15" customHeight="1" x14ac:dyDescent="0.25">
      <c r="A90" s="4" t="s">
        <v>299</v>
      </c>
      <c r="B90" s="4">
        <f>VLOOKUP($D$1&amp;":"&amp;$A90,'Array Content'!$F$2:$J$4513,2,FALSE)</f>
        <v>99000007</v>
      </c>
      <c r="C90" s="4" t="str">
        <f>VLOOKUP($D$1&amp;":"&amp;$A90,'Array Content'!$F$2:$J$4513,3,FALSE)</f>
        <v>EGFR</v>
      </c>
      <c r="D90" s="4" t="str">
        <f>VLOOKUP($D$1&amp;":"&amp;$A90,'Array Content'!$F$2:$J$4513,4,FALSE)</f>
        <v>copy number</v>
      </c>
      <c r="E90" s="4" t="str">
        <f>VLOOKUP($D$1&amp;":"&amp;$A90,'Array Content'!$F$2:$J$4513,5,FALSE)</f>
        <v>SMPH017169A</v>
      </c>
    </row>
    <row r="91" spans="1:5" ht="15" customHeight="1" x14ac:dyDescent="0.25">
      <c r="A91" s="4" t="s">
        <v>301</v>
      </c>
      <c r="B91" s="4">
        <f>VLOOKUP($D$1&amp;":"&amp;$A91,'Array Content'!$F$2:$J$4513,2,FALSE)</f>
        <v>99000008</v>
      </c>
      <c r="C91" s="4" t="str">
        <f>VLOOKUP($D$1&amp;":"&amp;$A91,'Array Content'!$F$2:$J$4513,3,FALSE)</f>
        <v>KRAS</v>
      </c>
      <c r="D91" s="4" t="str">
        <f>VLOOKUP($D$1&amp;":"&amp;$A91,'Array Content'!$F$2:$J$4513,4,FALSE)</f>
        <v>copy number</v>
      </c>
      <c r="E91" s="4" t="str">
        <f>VLOOKUP($D$1&amp;":"&amp;$A91,'Array Content'!$F$2:$J$4513,5,FALSE)</f>
        <v>SMPH017170A</v>
      </c>
    </row>
    <row r="92" spans="1:5" ht="15" customHeight="1" x14ac:dyDescent="0.25">
      <c r="A92" s="4" t="s">
        <v>303</v>
      </c>
      <c r="B92" s="4">
        <f>VLOOKUP($D$1&amp;":"&amp;$A92,'Array Content'!$F$2:$J$4513,2,FALSE)</f>
        <v>99000009</v>
      </c>
      <c r="C92" s="4" t="str">
        <f>VLOOKUP($D$1&amp;":"&amp;$A92,'Array Content'!$F$2:$J$4513,3,FALSE)</f>
        <v>HRAS</v>
      </c>
      <c r="D92" s="4" t="str">
        <f>VLOOKUP($D$1&amp;":"&amp;$A92,'Array Content'!$F$2:$J$4513,4,FALSE)</f>
        <v>copy number</v>
      </c>
      <c r="E92" s="4" t="str">
        <f>VLOOKUP($D$1&amp;":"&amp;$A92,'Array Content'!$F$2:$J$4513,5,FALSE)</f>
        <v>SMPH017171A</v>
      </c>
    </row>
    <row r="93" spans="1:5" ht="15" customHeight="1" x14ac:dyDescent="0.25">
      <c r="A93" s="4" t="s">
        <v>305</v>
      </c>
      <c r="B93" s="4">
        <f>VLOOKUP($D$1&amp;":"&amp;$A93,'Array Content'!$F$2:$J$4513,2,FALSE)</f>
        <v>99000010</v>
      </c>
      <c r="C93" s="4" t="str">
        <f>VLOOKUP($D$1&amp;":"&amp;$A93,'Array Content'!$F$2:$J$4513,3,FALSE)</f>
        <v>NRAS</v>
      </c>
      <c r="D93" s="4" t="str">
        <f>VLOOKUP($D$1&amp;":"&amp;$A93,'Array Content'!$F$2:$J$4513,4,FALSE)</f>
        <v>copy number</v>
      </c>
      <c r="E93" s="4" t="str">
        <f>VLOOKUP($D$1&amp;":"&amp;$A93,'Array Content'!$F$2:$J$4513,5,FALSE)</f>
        <v>SMPH017172A</v>
      </c>
    </row>
    <row r="94" spans="1:5" ht="15" customHeight="1" x14ac:dyDescent="0.25">
      <c r="A94" s="4" t="s">
        <v>307</v>
      </c>
      <c r="B94" s="4">
        <f>VLOOKUP($D$1&amp;":"&amp;$A94,'Array Content'!$F$2:$J$4513,2,FALSE)</f>
        <v>99000011</v>
      </c>
      <c r="C94" s="4" t="str">
        <f>VLOOKUP($D$1&amp;":"&amp;$A94,'Array Content'!$F$2:$J$4513,3,FALSE)</f>
        <v>MEK1</v>
      </c>
      <c r="D94" s="4" t="str">
        <f>VLOOKUP($D$1&amp;":"&amp;$A94,'Array Content'!$F$2:$J$4513,4,FALSE)</f>
        <v>copy number</v>
      </c>
      <c r="E94" s="4" t="str">
        <f>VLOOKUP($D$1&amp;":"&amp;$A94,'Array Content'!$F$2:$J$4513,5,FALSE)</f>
        <v>SMPH017173A</v>
      </c>
    </row>
    <row r="95" spans="1:5" ht="15" customHeight="1" x14ac:dyDescent="0.25">
      <c r="A95" s="4" t="s">
        <v>309</v>
      </c>
      <c r="B95" s="4">
        <f>VLOOKUP($D$1&amp;":"&amp;$A95,'Array Content'!$F$2:$J$4513,2,FALSE)</f>
        <v>99000012</v>
      </c>
      <c r="C95" s="4" t="str">
        <f>VLOOKUP($D$1&amp;":"&amp;$A95,'Array Content'!$F$2:$J$4513,3,FALSE)</f>
        <v>PIK3CA</v>
      </c>
      <c r="D95" s="4" t="str">
        <f>VLOOKUP($D$1&amp;":"&amp;$A95,'Array Content'!$F$2:$J$4513,4,FALSE)</f>
        <v>copy number</v>
      </c>
      <c r="E95" s="4" t="str">
        <f>VLOOKUP($D$1&amp;":"&amp;$A95,'Array Content'!$F$2:$J$4513,5,FALSE)</f>
        <v>SMPH017174A</v>
      </c>
    </row>
    <row r="96" spans="1:5" ht="15" customHeight="1" x14ac:dyDescent="0.25">
      <c r="A96" s="4" t="s">
        <v>311</v>
      </c>
      <c r="B96" s="4">
        <f>VLOOKUP($D$1&amp;":"&amp;$A96,'Array Content'!$F$2:$J$4513,2,FALSE)</f>
        <v>99000013</v>
      </c>
      <c r="C96" s="4" t="str">
        <f>VLOOKUP($D$1&amp;":"&amp;$A96,'Array Content'!$F$2:$J$4513,3,FALSE)</f>
        <v>PTEN</v>
      </c>
      <c r="D96" s="4" t="str">
        <f>VLOOKUP($D$1&amp;":"&amp;$A96,'Array Content'!$F$2:$J$4513,4,FALSE)</f>
        <v>copy number</v>
      </c>
      <c r="E96" s="4" t="str">
        <f>VLOOKUP($D$1&amp;":"&amp;$A96,'Array Content'!$F$2:$J$4513,5,FALSE)</f>
        <v>SMPH017175A</v>
      </c>
    </row>
    <row r="97" spans="1:5" ht="15" customHeight="1" x14ac:dyDescent="0.25">
      <c r="A97" s="4" t="s">
        <v>313</v>
      </c>
      <c r="B97" s="4">
        <f>VLOOKUP($D$1&amp;":"&amp;$A97,'Array Content'!$F$2:$J$4513,2,FALSE)</f>
        <v>99000017</v>
      </c>
      <c r="C97" s="4" t="str">
        <f>VLOOKUP($D$1&amp;":"&amp;$A97,'Array Content'!$F$2:$J$4513,3,FALSE)</f>
        <v>SMPC</v>
      </c>
      <c r="D97" s="4" t="str">
        <f>VLOOKUP($D$1&amp;":"&amp;$A97,'Array Content'!$F$2:$J$4513,4,FALSE)</f>
        <v>positive PCR control</v>
      </c>
      <c r="E97" s="4" t="str">
        <f>VLOOKUP($D$1&amp;":"&amp;$A97,'Array Content'!$F$2:$J$4513,5,FALSE)</f>
        <v>SMPH017179A</v>
      </c>
    </row>
    <row r="98" spans="1:5" ht="15" customHeight="1" x14ac:dyDescent="0.25">
      <c r="A98" s="4" t="s">
        <v>317</v>
      </c>
      <c r="B98" s="4">
        <f>VLOOKUP($D$1&amp;":"&amp;$A98,'Array Content'!$F$2:$J$4513,2,FALSE)</f>
        <v>99000017</v>
      </c>
      <c r="C98" s="4" t="str">
        <f>VLOOKUP($D$1&amp;":"&amp;$A98,'Array Content'!$F$2:$J$4513,3,FALSE)</f>
        <v>SMPC</v>
      </c>
      <c r="D98" s="4" t="str">
        <f>VLOOKUP($D$1&amp;":"&amp;$A98,'Array Content'!$F$2:$J$4513,4,FALSE)</f>
        <v>positive PCR control</v>
      </c>
      <c r="E98" s="4" t="str">
        <f>VLOOKUP($D$1&amp;":"&amp;$A98,'Array Content'!$F$2:$J$4513,5,FALSE)</f>
        <v>SMPH017179A</v>
      </c>
    </row>
  </sheetData>
  <mergeCells count="2">
    <mergeCell ref="A1:C1"/>
    <mergeCell ref="D1:E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'Array Content'!$A$2:$A$3</xm:f>
          </x14:formula1>
          <xm:sqref>G2</xm:sqref>
        </x14:dataValidation>
        <x14:dataValidation type="list" allowBlank="1" showInputMessage="1" showErrorMessage="1" xr:uid="{00000000-0002-0000-0100-000001000000}">
          <x14:formula1>
            <xm:f>'Array Content'!$D$2:$D$48</xm:f>
          </x14:formula1>
          <xm:sqref>D1:E1</xm:sqref>
        </x14:dataValidation>
        <x14:dataValidation type="list" allowBlank="1" showInputMessage="1" showErrorMessage="1" xr:uid="{00000000-0002-0000-0100-000002000000}">
          <x14:formula1>
            <xm:f>'Array Content'!$A$6:$A$7</xm:f>
          </x14:formula1>
          <xm:sqref>G5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513"/>
  <sheetViews>
    <sheetView workbookViewId="0"/>
  </sheetViews>
  <sheetFormatPr defaultColWidth="6.59765625" defaultRowHeight="15" customHeight="1" x14ac:dyDescent="0.25"/>
  <cols>
    <col min="1" max="1" width="21.19921875" style="2" bestFit="1" customWidth="1"/>
    <col min="2" max="3" width="6.59765625" style="2"/>
    <col min="4" max="4" width="14.19921875" style="2" bestFit="1" customWidth="1"/>
    <col min="5" max="5" width="6.59765625" style="2"/>
    <col min="6" max="6" width="22.19921875" style="3" bestFit="1" customWidth="1"/>
    <col min="7" max="7" width="10.796875" style="2" bestFit="1" customWidth="1"/>
    <col min="8" max="8" width="12.59765625" style="2" bestFit="1" customWidth="1"/>
    <col min="9" max="9" width="50.59765625" style="2" customWidth="1"/>
    <col min="10" max="10" width="14.69921875" style="2" bestFit="1" customWidth="1"/>
    <col min="11" max="12" width="6.59765625" style="2"/>
    <col min="13" max="13" width="13.19921875" style="2" customWidth="1"/>
    <col min="14" max="15" width="9.59765625" style="2" customWidth="1"/>
    <col min="16" max="17" width="6.59765625" style="2"/>
    <col min="18" max="19" width="10.59765625" style="2" bestFit="1" customWidth="1"/>
    <col min="20" max="20" width="6.59765625" style="2"/>
    <col min="21" max="21" width="11.59765625" style="2" bestFit="1" customWidth="1"/>
    <col min="22" max="22" width="6.59765625" style="2"/>
    <col min="23" max="23" width="12.296875" style="2" bestFit="1" customWidth="1"/>
    <col min="24" max="16384" width="6.59765625" style="2"/>
  </cols>
  <sheetData>
    <row r="1" spans="1:23" s="1" customFormat="1" ht="15" customHeight="1" x14ac:dyDescent="0.25">
      <c r="A1" s="1" t="s">
        <v>6399</v>
      </c>
      <c r="B1" s="1" t="s">
        <v>6402</v>
      </c>
      <c r="D1" s="1" t="s">
        <v>0</v>
      </c>
      <c r="F1" s="1" t="s">
        <v>1862</v>
      </c>
      <c r="G1" s="1" t="s">
        <v>6378</v>
      </c>
      <c r="H1" s="1" t="s">
        <v>48</v>
      </c>
      <c r="I1" s="1" t="s">
        <v>6376</v>
      </c>
      <c r="J1" s="1" t="s">
        <v>6377</v>
      </c>
      <c r="M1" s="1" t="s">
        <v>6426</v>
      </c>
      <c r="N1" s="1" t="s">
        <v>6427</v>
      </c>
      <c r="O1" s="1" t="s">
        <v>6428</v>
      </c>
      <c r="R1" s="1" t="s">
        <v>6421</v>
      </c>
      <c r="S1" s="1" t="s">
        <v>6420</v>
      </c>
      <c r="U1" s="1" t="s">
        <v>6422</v>
      </c>
      <c r="W1" s="1" t="s">
        <v>6423</v>
      </c>
    </row>
    <row r="2" spans="1:23" ht="15" customHeight="1" x14ac:dyDescent="0.25">
      <c r="A2" s="2" t="s">
        <v>6400</v>
      </c>
      <c r="B2" s="2">
        <v>2</v>
      </c>
      <c r="D2" s="2" t="s">
        <v>1</v>
      </c>
      <c r="F2" s="3" t="s">
        <v>1863</v>
      </c>
      <c r="G2" s="2">
        <v>33765</v>
      </c>
      <c r="H2" s="2" t="s">
        <v>50</v>
      </c>
      <c r="I2" s="2" t="s">
        <v>51</v>
      </c>
      <c r="J2" s="2" t="s">
        <v>52</v>
      </c>
      <c r="M2" s="2" t="s">
        <v>1193</v>
      </c>
      <c r="N2" s="2">
        <v>36</v>
      </c>
      <c r="O2" s="2">
        <v>36</v>
      </c>
      <c r="R2" s="2" t="s">
        <v>37</v>
      </c>
      <c r="S2" s="2" t="s">
        <v>36</v>
      </c>
      <c r="U2" s="2" t="s">
        <v>36</v>
      </c>
      <c r="W2" s="2" t="s">
        <v>19</v>
      </c>
    </row>
    <row r="3" spans="1:23" ht="15" customHeight="1" x14ac:dyDescent="0.25">
      <c r="A3" s="2" t="s">
        <v>6401</v>
      </c>
      <c r="B3" s="2">
        <v>3</v>
      </c>
      <c r="D3" s="2" t="s">
        <v>2</v>
      </c>
      <c r="F3" s="3" t="s">
        <v>1864</v>
      </c>
      <c r="G3" s="2">
        <v>450</v>
      </c>
      <c r="H3" s="2" t="s">
        <v>54</v>
      </c>
      <c r="I3" s="2" t="s">
        <v>55</v>
      </c>
      <c r="J3" s="2" t="s">
        <v>56</v>
      </c>
      <c r="M3" s="2" t="s">
        <v>6429</v>
      </c>
      <c r="N3" s="2">
        <v>37</v>
      </c>
      <c r="O3" s="2">
        <v>37</v>
      </c>
      <c r="R3" s="2" t="s">
        <v>41</v>
      </c>
      <c r="S3" s="2" t="s">
        <v>38</v>
      </c>
      <c r="U3" s="2" t="s">
        <v>37</v>
      </c>
      <c r="W3" s="2" t="s">
        <v>23</v>
      </c>
    </row>
    <row r="4" spans="1:23" ht="15" customHeight="1" x14ac:dyDescent="0.25">
      <c r="D4" s="2" t="s">
        <v>3</v>
      </c>
      <c r="F4" s="3" t="s">
        <v>1865</v>
      </c>
      <c r="G4" s="2">
        <v>451</v>
      </c>
      <c r="H4" s="2" t="s">
        <v>54</v>
      </c>
      <c r="I4" s="2" t="s">
        <v>58</v>
      </c>
      <c r="J4" s="2" t="s">
        <v>59</v>
      </c>
      <c r="M4" s="2" t="s">
        <v>1191</v>
      </c>
      <c r="N4" s="2">
        <v>37</v>
      </c>
      <c r="O4" s="2">
        <v>37</v>
      </c>
      <c r="R4" s="2" t="s">
        <v>42</v>
      </c>
      <c r="S4" s="2" t="s">
        <v>39</v>
      </c>
      <c r="U4" s="2" t="s">
        <v>38</v>
      </c>
      <c r="W4" s="2" t="s">
        <v>28</v>
      </c>
    </row>
    <row r="5" spans="1:23" ht="15" customHeight="1" x14ac:dyDescent="0.25">
      <c r="A5" s="1" t="s">
        <v>6494</v>
      </c>
      <c r="D5" s="2" t="s">
        <v>4</v>
      </c>
      <c r="F5" s="3" t="s">
        <v>1866</v>
      </c>
      <c r="G5" s="2">
        <v>460</v>
      </c>
      <c r="H5" s="2" t="s">
        <v>54</v>
      </c>
      <c r="I5" s="2" t="s">
        <v>61</v>
      </c>
      <c r="J5" s="2" t="s">
        <v>62</v>
      </c>
      <c r="M5" s="2" t="s">
        <v>1189</v>
      </c>
      <c r="N5" s="2">
        <v>36</v>
      </c>
      <c r="O5" s="2">
        <v>36</v>
      </c>
      <c r="R5" s="2" t="s">
        <v>44</v>
      </c>
      <c r="S5" s="2" t="s">
        <v>40</v>
      </c>
      <c r="U5" s="2" t="s">
        <v>39</v>
      </c>
    </row>
    <row r="6" spans="1:23" ht="15" customHeight="1" x14ac:dyDescent="0.25">
      <c r="A6" s="2" t="s">
        <v>6495</v>
      </c>
      <c r="D6" s="2" t="s">
        <v>5</v>
      </c>
      <c r="F6" s="3" t="s">
        <v>1867</v>
      </c>
      <c r="G6" s="2">
        <v>470</v>
      </c>
      <c r="H6" s="2" t="s">
        <v>54</v>
      </c>
      <c r="I6" s="2" t="s">
        <v>64</v>
      </c>
      <c r="J6" s="2" t="s">
        <v>65</v>
      </c>
      <c r="M6" s="2" t="s">
        <v>6430</v>
      </c>
      <c r="N6" s="2">
        <v>37</v>
      </c>
      <c r="O6" s="2">
        <v>37</v>
      </c>
      <c r="R6" s="2" t="s">
        <v>45</v>
      </c>
      <c r="S6" s="2" t="s">
        <v>43</v>
      </c>
      <c r="U6" s="2" t="s">
        <v>40</v>
      </c>
    </row>
    <row r="7" spans="1:23" ht="15" customHeight="1" x14ac:dyDescent="0.25">
      <c r="A7" s="2" t="s">
        <v>6496</v>
      </c>
      <c r="D7" s="2" t="s">
        <v>6</v>
      </c>
      <c r="F7" s="3" t="s">
        <v>1868</v>
      </c>
      <c r="G7" s="2">
        <v>1130</v>
      </c>
      <c r="H7" s="2" t="s">
        <v>54</v>
      </c>
      <c r="I7" s="2" t="s">
        <v>67</v>
      </c>
      <c r="J7" s="2" t="s">
        <v>68</v>
      </c>
      <c r="M7" s="2" t="s">
        <v>6431</v>
      </c>
      <c r="N7" s="2">
        <v>35</v>
      </c>
      <c r="O7" s="2">
        <v>35</v>
      </c>
      <c r="R7" s="2" t="s">
        <v>46</v>
      </c>
      <c r="S7" s="2" t="s">
        <v>12</v>
      </c>
      <c r="U7" s="2" t="s">
        <v>41</v>
      </c>
    </row>
    <row r="8" spans="1:23" ht="15" customHeight="1" x14ac:dyDescent="0.25">
      <c r="D8" s="2" t="s">
        <v>7</v>
      </c>
      <c r="F8" s="3" t="s">
        <v>1869</v>
      </c>
      <c r="G8" s="2">
        <v>476</v>
      </c>
      <c r="H8" s="2" t="s">
        <v>54</v>
      </c>
      <c r="I8" s="2" t="s">
        <v>70</v>
      </c>
      <c r="J8" s="2" t="s">
        <v>71</v>
      </c>
      <c r="M8" s="2" t="s">
        <v>1187</v>
      </c>
      <c r="N8" s="2">
        <v>37</v>
      </c>
      <c r="O8" s="2">
        <v>36</v>
      </c>
      <c r="S8" s="2" t="s">
        <v>19</v>
      </c>
      <c r="U8" s="2" t="s">
        <v>42</v>
      </c>
    </row>
    <row r="9" spans="1:23" ht="15" customHeight="1" x14ac:dyDescent="0.25">
      <c r="D9" s="2" t="s">
        <v>8</v>
      </c>
      <c r="F9" s="3" t="s">
        <v>1870</v>
      </c>
      <c r="G9" s="2">
        <v>18443</v>
      </c>
      <c r="H9" s="2" t="s">
        <v>54</v>
      </c>
      <c r="I9" s="2" t="s">
        <v>73</v>
      </c>
      <c r="J9" s="2" t="s">
        <v>74</v>
      </c>
      <c r="M9" s="2" t="s">
        <v>6432</v>
      </c>
      <c r="N9" s="2">
        <v>37</v>
      </c>
      <c r="O9" s="2">
        <v>37</v>
      </c>
      <c r="S9" s="2" t="s">
        <v>23</v>
      </c>
      <c r="U9" s="2" t="s">
        <v>43</v>
      </c>
    </row>
    <row r="10" spans="1:23" ht="15" customHeight="1" x14ac:dyDescent="0.25">
      <c r="D10" s="2" t="s">
        <v>9</v>
      </c>
      <c r="F10" s="3" t="s">
        <v>1871</v>
      </c>
      <c r="G10" s="2">
        <v>6137</v>
      </c>
      <c r="H10" s="2" t="s">
        <v>54</v>
      </c>
      <c r="I10" s="2" t="s">
        <v>76</v>
      </c>
      <c r="J10" s="2" t="s">
        <v>77</v>
      </c>
      <c r="M10" s="2" t="s">
        <v>6433</v>
      </c>
      <c r="N10" s="2">
        <v>37</v>
      </c>
      <c r="O10" s="2">
        <v>37</v>
      </c>
      <c r="S10" s="2" t="s">
        <v>28</v>
      </c>
      <c r="U10" s="2" t="s">
        <v>44</v>
      </c>
    </row>
    <row r="11" spans="1:23" ht="15" customHeight="1" x14ac:dyDescent="0.25">
      <c r="D11" s="2" t="s">
        <v>10</v>
      </c>
      <c r="F11" s="3" t="s">
        <v>1872</v>
      </c>
      <c r="G11" s="2">
        <v>6252</v>
      </c>
      <c r="H11" s="2" t="s">
        <v>79</v>
      </c>
      <c r="I11" s="2" t="s">
        <v>80</v>
      </c>
      <c r="J11" s="2" t="s">
        <v>81</v>
      </c>
      <c r="M11" s="2" t="s">
        <v>6434</v>
      </c>
      <c r="N11" s="2">
        <v>36</v>
      </c>
      <c r="O11" s="2">
        <v>35</v>
      </c>
      <c r="U11" s="2" t="s">
        <v>45</v>
      </c>
    </row>
    <row r="12" spans="1:23" ht="15" customHeight="1" x14ac:dyDescent="0.25">
      <c r="D12" s="2" t="s">
        <v>11</v>
      </c>
      <c r="F12" s="3" t="s">
        <v>1873</v>
      </c>
      <c r="G12" s="2">
        <v>6253</v>
      </c>
      <c r="H12" s="2" t="s">
        <v>79</v>
      </c>
      <c r="I12" s="2" t="s">
        <v>83</v>
      </c>
      <c r="J12" s="2" t="s">
        <v>84</v>
      </c>
      <c r="M12" s="2" t="s">
        <v>6435</v>
      </c>
      <c r="N12" s="2">
        <v>37</v>
      </c>
      <c r="O12" s="2">
        <v>37</v>
      </c>
      <c r="U12" s="2" t="s">
        <v>46</v>
      </c>
    </row>
    <row r="13" spans="1:23" ht="15" customHeight="1" x14ac:dyDescent="0.25">
      <c r="D13" s="2" t="s">
        <v>12</v>
      </c>
      <c r="F13" s="3" t="s">
        <v>1874</v>
      </c>
      <c r="G13" s="2">
        <v>6239</v>
      </c>
      <c r="H13" s="2" t="s">
        <v>79</v>
      </c>
      <c r="I13" s="2" t="s">
        <v>86</v>
      </c>
      <c r="J13" s="2" t="s">
        <v>87</v>
      </c>
      <c r="M13" s="2" t="s">
        <v>1013</v>
      </c>
      <c r="N13" s="2">
        <v>37</v>
      </c>
      <c r="O13" s="2">
        <v>35</v>
      </c>
      <c r="U13" s="2" t="s">
        <v>47</v>
      </c>
    </row>
    <row r="14" spans="1:23" ht="15" customHeight="1" x14ac:dyDescent="0.25">
      <c r="D14" s="2" t="s">
        <v>13</v>
      </c>
      <c r="F14" s="3" t="s">
        <v>1875</v>
      </c>
      <c r="G14" s="2">
        <v>6223</v>
      </c>
      <c r="H14" s="2" t="s">
        <v>79</v>
      </c>
      <c r="I14" s="2" t="s">
        <v>89</v>
      </c>
      <c r="J14" s="2" t="s">
        <v>90</v>
      </c>
      <c r="M14" s="2" t="s">
        <v>1016</v>
      </c>
      <c r="N14" s="2">
        <v>37</v>
      </c>
      <c r="O14" s="2">
        <v>37</v>
      </c>
    </row>
    <row r="15" spans="1:23" ht="15" customHeight="1" x14ac:dyDescent="0.25">
      <c r="D15" s="2" t="s">
        <v>14</v>
      </c>
      <c r="F15" s="3" t="s">
        <v>1876</v>
      </c>
      <c r="G15" s="2">
        <v>6225</v>
      </c>
      <c r="H15" s="2" t="s">
        <v>79</v>
      </c>
      <c r="I15" s="2" t="s">
        <v>92</v>
      </c>
      <c r="J15" s="2" t="s">
        <v>93</v>
      </c>
      <c r="M15" s="2" t="s">
        <v>6436</v>
      </c>
      <c r="N15" s="2">
        <v>37</v>
      </c>
      <c r="O15" s="2">
        <v>37</v>
      </c>
    </row>
    <row r="16" spans="1:23" ht="15" customHeight="1" x14ac:dyDescent="0.25">
      <c r="D16" s="2" t="s">
        <v>15</v>
      </c>
      <c r="F16" s="3" t="s">
        <v>1877</v>
      </c>
      <c r="G16" s="2">
        <v>12728</v>
      </c>
      <c r="H16" s="2" t="s">
        <v>79</v>
      </c>
      <c r="I16" s="2" t="s">
        <v>95</v>
      </c>
      <c r="J16" s="2" t="s">
        <v>96</v>
      </c>
      <c r="M16" s="2" t="s">
        <v>6437</v>
      </c>
      <c r="N16" s="2">
        <v>37</v>
      </c>
      <c r="O16" s="2">
        <v>37</v>
      </c>
    </row>
    <row r="17" spans="4:15" ht="15" customHeight="1" x14ac:dyDescent="0.25">
      <c r="D17" s="2" t="s">
        <v>16</v>
      </c>
      <c r="F17" s="3" t="s">
        <v>1878</v>
      </c>
      <c r="G17" s="2">
        <v>12678</v>
      </c>
      <c r="H17" s="2" t="s">
        <v>79</v>
      </c>
      <c r="I17" s="2" t="s">
        <v>98</v>
      </c>
      <c r="J17" s="2" t="s">
        <v>99</v>
      </c>
      <c r="M17" s="2" t="s">
        <v>6438</v>
      </c>
      <c r="N17" s="2">
        <v>37</v>
      </c>
      <c r="O17" s="2">
        <v>35</v>
      </c>
    </row>
    <row r="18" spans="4:15" ht="15" customHeight="1" x14ac:dyDescent="0.25">
      <c r="D18" s="2" t="s">
        <v>17</v>
      </c>
      <c r="F18" s="3" t="s">
        <v>1879</v>
      </c>
      <c r="G18" s="2">
        <v>12422</v>
      </c>
      <c r="H18" s="2" t="s">
        <v>79</v>
      </c>
      <c r="I18" s="2" t="s">
        <v>101</v>
      </c>
      <c r="J18" s="2" t="s">
        <v>102</v>
      </c>
      <c r="M18" s="2" t="s">
        <v>6439</v>
      </c>
      <c r="N18" s="2">
        <v>37</v>
      </c>
      <c r="O18" s="2">
        <v>36</v>
      </c>
    </row>
    <row r="19" spans="4:15" ht="15" customHeight="1" x14ac:dyDescent="0.25">
      <c r="D19" s="2" t="s">
        <v>18</v>
      </c>
      <c r="F19" s="3" t="s">
        <v>1880</v>
      </c>
      <c r="G19" s="2">
        <v>6220</v>
      </c>
      <c r="H19" s="2" t="s">
        <v>79</v>
      </c>
      <c r="I19" s="2" t="s">
        <v>104</v>
      </c>
      <c r="J19" s="2" t="s">
        <v>105</v>
      </c>
      <c r="M19" s="2" t="s">
        <v>6440</v>
      </c>
      <c r="N19" s="2">
        <v>37</v>
      </c>
      <c r="O19" s="2">
        <v>37</v>
      </c>
    </row>
    <row r="20" spans="4:15" ht="15" customHeight="1" x14ac:dyDescent="0.25">
      <c r="D20" s="2" t="s">
        <v>19</v>
      </c>
      <c r="F20" s="3" t="s">
        <v>1881</v>
      </c>
      <c r="G20" s="2">
        <v>6218</v>
      </c>
      <c r="H20" s="2" t="s">
        <v>79</v>
      </c>
      <c r="I20" s="2" t="s">
        <v>107</v>
      </c>
      <c r="J20" s="2" t="s">
        <v>108</v>
      </c>
      <c r="M20" s="2" t="s">
        <v>6441</v>
      </c>
      <c r="N20" s="2">
        <v>37</v>
      </c>
      <c r="O20" s="2">
        <v>36</v>
      </c>
    </row>
    <row r="21" spans="4:15" ht="15" customHeight="1" x14ac:dyDescent="0.25">
      <c r="D21" s="2" t="s">
        <v>20</v>
      </c>
      <c r="F21" s="3" t="s">
        <v>1882</v>
      </c>
      <c r="G21" s="2">
        <v>6255</v>
      </c>
      <c r="H21" s="2" t="s">
        <v>79</v>
      </c>
      <c r="I21" s="2" t="s">
        <v>110</v>
      </c>
      <c r="J21" s="2" t="s">
        <v>111</v>
      </c>
      <c r="M21" s="2" t="s">
        <v>6442</v>
      </c>
      <c r="N21" s="2">
        <v>37</v>
      </c>
      <c r="O21" s="2">
        <v>36</v>
      </c>
    </row>
    <row r="22" spans="4:15" ht="15" customHeight="1" x14ac:dyDescent="0.25">
      <c r="D22" s="2" t="s">
        <v>21</v>
      </c>
      <c r="F22" s="3" t="s">
        <v>1883</v>
      </c>
      <c r="G22" s="2">
        <v>12369</v>
      </c>
      <c r="H22" s="2" t="s">
        <v>79</v>
      </c>
      <c r="I22" s="2" t="s">
        <v>113</v>
      </c>
      <c r="J22" s="2" t="s">
        <v>114</v>
      </c>
      <c r="M22" s="2" t="s">
        <v>6443</v>
      </c>
      <c r="N22" s="2">
        <v>37</v>
      </c>
      <c r="O22" s="2">
        <v>37</v>
      </c>
    </row>
    <row r="23" spans="4:15" ht="15" customHeight="1" x14ac:dyDescent="0.25">
      <c r="D23" s="2" t="s">
        <v>22</v>
      </c>
      <c r="F23" s="3" t="s">
        <v>1884</v>
      </c>
      <c r="G23" s="2">
        <v>6241</v>
      </c>
      <c r="H23" s="2" t="s">
        <v>79</v>
      </c>
      <c r="I23" s="2" t="s">
        <v>116</v>
      </c>
      <c r="J23" s="2" t="s">
        <v>117</v>
      </c>
      <c r="M23" s="2" t="s">
        <v>6444</v>
      </c>
      <c r="N23" s="2">
        <v>36</v>
      </c>
      <c r="O23" s="2">
        <v>36</v>
      </c>
    </row>
    <row r="24" spans="4:15" ht="15" customHeight="1" x14ac:dyDescent="0.25">
      <c r="D24" s="2" t="s">
        <v>23</v>
      </c>
      <c r="F24" s="3" t="s">
        <v>1885</v>
      </c>
      <c r="G24" s="2">
        <v>12376</v>
      </c>
      <c r="H24" s="2" t="s">
        <v>79</v>
      </c>
      <c r="I24" s="2" t="s">
        <v>119</v>
      </c>
      <c r="J24" s="2" t="s">
        <v>120</v>
      </c>
      <c r="M24" s="2" t="s">
        <v>6445</v>
      </c>
      <c r="N24" s="2">
        <v>37</v>
      </c>
      <c r="O24" s="2">
        <v>37</v>
      </c>
    </row>
    <row r="25" spans="4:15" ht="15" customHeight="1" x14ac:dyDescent="0.25">
      <c r="D25" s="2" t="s">
        <v>24</v>
      </c>
      <c r="F25" s="3" t="s">
        <v>1886</v>
      </c>
      <c r="G25" s="2">
        <v>12378</v>
      </c>
      <c r="H25" s="2" t="s">
        <v>79</v>
      </c>
      <c r="I25" s="2" t="s">
        <v>122</v>
      </c>
      <c r="J25" s="2" t="s">
        <v>123</v>
      </c>
      <c r="M25" s="2" t="s">
        <v>6446</v>
      </c>
      <c r="N25" s="2">
        <v>37</v>
      </c>
      <c r="O25" s="2">
        <v>37</v>
      </c>
    </row>
    <row r="26" spans="4:15" ht="15" customHeight="1" x14ac:dyDescent="0.25">
      <c r="D26" s="2" t="s">
        <v>25</v>
      </c>
      <c r="F26" s="3" t="s">
        <v>1887</v>
      </c>
      <c r="G26" s="2">
        <v>12377</v>
      </c>
      <c r="H26" s="2" t="s">
        <v>79</v>
      </c>
      <c r="I26" s="2" t="s">
        <v>125</v>
      </c>
      <c r="J26" s="2" t="s">
        <v>126</v>
      </c>
      <c r="M26" s="2" t="s">
        <v>643</v>
      </c>
      <c r="N26" s="2">
        <v>37</v>
      </c>
      <c r="O26" s="2">
        <v>34</v>
      </c>
    </row>
    <row r="27" spans="4:15" ht="15" customHeight="1" x14ac:dyDescent="0.25">
      <c r="D27" s="2" t="s">
        <v>26</v>
      </c>
      <c r="F27" s="3" t="s">
        <v>1888</v>
      </c>
      <c r="G27" s="2">
        <v>6240</v>
      </c>
      <c r="H27" s="2" t="s">
        <v>79</v>
      </c>
      <c r="I27" s="2" t="s">
        <v>128</v>
      </c>
      <c r="J27" s="2" t="s">
        <v>129</v>
      </c>
      <c r="M27" s="2" t="s">
        <v>657</v>
      </c>
      <c r="N27" s="2">
        <v>37</v>
      </c>
      <c r="O27" s="2">
        <v>37</v>
      </c>
    </row>
    <row r="28" spans="4:15" ht="15" customHeight="1" x14ac:dyDescent="0.25">
      <c r="D28" s="2" t="s">
        <v>27</v>
      </c>
      <c r="F28" s="3" t="s">
        <v>1889</v>
      </c>
      <c r="G28" s="2">
        <v>12366</v>
      </c>
      <c r="H28" s="2" t="s">
        <v>79</v>
      </c>
      <c r="I28" s="2" t="s">
        <v>131</v>
      </c>
      <c r="J28" s="2" t="s">
        <v>132</v>
      </c>
      <c r="M28" s="2" t="s">
        <v>659</v>
      </c>
      <c r="N28" s="2">
        <v>37</v>
      </c>
      <c r="O28" s="2">
        <v>34</v>
      </c>
    </row>
    <row r="29" spans="4:15" ht="15" customHeight="1" x14ac:dyDescent="0.25">
      <c r="D29" s="2" t="s">
        <v>28</v>
      </c>
      <c r="F29" s="3" t="s">
        <v>1890</v>
      </c>
      <c r="G29" s="2">
        <v>6224</v>
      </c>
      <c r="H29" s="2" t="s">
        <v>79</v>
      </c>
      <c r="I29" s="2" t="s">
        <v>134</v>
      </c>
      <c r="J29" s="2" t="s">
        <v>135</v>
      </c>
      <c r="M29" s="2" t="s">
        <v>673</v>
      </c>
      <c r="N29" s="2">
        <v>37</v>
      </c>
      <c r="O29" s="2">
        <v>37</v>
      </c>
    </row>
    <row r="30" spans="4:15" ht="15" customHeight="1" x14ac:dyDescent="0.25">
      <c r="D30" s="2" t="s">
        <v>29</v>
      </c>
      <c r="F30" s="3" t="s">
        <v>1891</v>
      </c>
      <c r="G30" s="2">
        <v>6213</v>
      </c>
      <c r="H30" s="2" t="s">
        <v>79</v>
      </c>
      <c r="I30" s="2" t="s">
        <v>137</v>
      </c>
      <c r="J30" s="2" t="s">
        <v>138</v>
      </c>
      <c r="M30" s="2" t="s">
        <v>679</v>
      </c>
      <c r="N30" s="2">
        <v>36</v>
      </c>
      <c r="O30" s="2">
        <v>34</v>
      </c>
    </row>
    <row r="31" spans="4:15" ht="15" customHeight="1" x14ac:dyDescent="0.25">
      <c r="D31" s="2" t="s">
        <v>30</v>
      </c>
      <c r="F31" s="3" t="s">
        <v>1892</v>
      </c>
      <c r="G31" s="2">
        <v>552</v>
      </c>
      <c r="H31" s="2" t="s">
        <v>140</v>
      </c>
      <c r="I31" s="2" t="s">
        <v>141</v>
      </c>
      <c r="J31" s="2" t="s">
        <v>142</v>
      </c>
      <c r="M31" s="2" t="s">
        <v>695</v>
      </c>
      <c r="N31" s="2">
        <v>37</v>
      </c>
      <c r="O31" s="2">
        <v>34</v>
      </c>
    </row>
    <row r="32" spans="4:15" ht="15" customHeight="1" x14ac:dyDescent="0.25">
      <c r="D32" s="2" t="s">
        <v>31</v>
      </c>
      <c r="F32" s="3" t="s">
        <v>1893</v>
      </c>
      <c r="G32" s="2">
        <v>553</v>
      </c>
      <c r="H32" s="2" t="s">
        <v>140</v>
      </c>
      <c r="I32" s="2" t="s">
        <v>144</v>
      </c>
      <c r="J32" s="2" t="s">
        <v>145</v>
      </c>
      <c r="M32" s="2" t="s">
        <v>717</v>
      </c>
      <c r="N32" s="2">
        <v>37</v>
      </c>
      <c r="O32" s="2">
        <v>36</v>
      </c>
    </row>
    <row r="33" spans="4:15" ht="15" customHeight="1" x14ac:dyDescent="0.25">
      <c r="D33" s="2" t="s">
        <v>32</v>
      </c>
      <c r="F33" s="3" t="s">
        <v>1894</v>
      </c>
      <c r="G33" s="2">
        <v>555</v>
      </c>
      <c r="H33" s="2" t="s">
        <v>140</v>
      </c>
      <c r="I33" s="2" t="s">
        <v>147</v>
      </c>
      <c r="J33" s="2" t="s">
        <v>148</v>
      </c>
      <c r="M33" s="2" t="s">
        <v>711</v>
      </c>
      <c r="N33" s="2">
        <v>37</v>
      </c>
      <c r="O33" s="2">
        <v>37</v>
      </c>
    </row>
    <row r="34" spans="4:15" ht="15" customHeight="1" x14ac:dyDescent="0.25">
      <c r="D34" s="2" t="s">
        <v>33</v>
      </c>
      <c r="F34" s="3" t="s">
        <v>1895</v>
      </c>
      <c r="G34" s="2">
        <v>517</v>
      </c>
      <c r="H34" s="2" t="s">
        <v>140</v>
      </c>
      <c r="I34" s="2" t="s">
        <v>150</v>
      </c>
      <c r="J34" s="2" t="s">
        <v>151</v>
      </c>
      <c r="M34" s="2" t="s">
        <v>6447</v>
      </c>
      <c r="N34" s="2">
        <v>37</v>
      </c>
      <c r="O34" s="2">
        <v>35</v>
      </c>
    </row>
    <row r="35" spans="4:15" ht="15" customHeight="1" x14ac:dyDescent="0.25">
      <c r="D35" s="2" t="s">
        <v>34</v>
      </c>
      <c r="F35" s="3" t="s">
        <v>1896</v>
      </c>
      <c r="G35" s="2">
        <v>518</v>
      </c>
      <c r="H35" s="2" t="s">
        <v>140</v>
      </c>
      <c r="I35" s="2" t="s">
        <v>153</v>
      </c>
      <c r="J35" s="2" t="s">
        <v>154</v>
      </c>
      <c r="M35" s="2" t="s">
        <v>647</v>
      </c>
      <c r="N35" s="2">
        <v>37</v>
      </c>
      <c r="O35" s="2">
        <v>37</v>
      </c>
    </row>
    <row r="36" spans="4:15" ht="15" customHeight="1" x14ac:dyDescent="0.25">
      <c r="D36" s="2" t="s">
        <v>35</v>
      </c>
      <c r="F36" s="3" t="s">
        <v>1897</v>
      </c>
      <c r="G36" s="2">
        <v>516</v>
      </c>
      <c r="H36" s="2" t="s">
        <v>140</v>
      </c>
      <c r="I36" s="2" t="s">
        <v>156</v>
      </c>
      <c r="J36" s="2" t="s">
        <v>157</v>
      </c>
      <c r="M36" s="2" t="s">
        <v>663</v>
      </c>
      <c r="N36" s="2">
        <v>35</v>
      </c>
      <c r="O36" s="2">
        <v>34</v>
      </c>
    </row>
    <row r="37" spans="4:15" ht="15" customHeight="1" x14ac:dyDescent="0.25">
      <c r="D37" s="2" t="s">
        <v>36</v>
      </c>
      <c r="F37" s="3" t="s">
        <v>1898</v>
      </c>
      <c r="G37" s="2">
        <v>521</v>
      </c>
      <c r="H37" s="2" t="s">
        <v>140</v>
      </c>
      <c r="I37" s="2" t="s">
        <v>159</v>
      </c>
      <c r="J37" s="2" t="s">
        <v>160</v>
      </c>
      <c r="M37" s="2" t="s">
        <v>707</v>
      </c>
      <c r="N37" s="2">
        <v>36</v>
      </c>
      <c r="O37" s="2">
        <v>36</v>
      </c>
    </row>
    <row r="38" spans="4:15" ht="15" customHeight="1" x14ac:dyDescent="0.25">
      <c r="D38" s="2" t="s">
        <v>37</v>
      </c>
      <c r="F38" s="3" t="s">
        <v>1899</v>
      </c>
      <c r="G38" s="2">
        <v>522</v>
      </c>
      <c r="H38" s="2" t="s">
        <v>140</v>
      </c>
      <c r="I38" s="2" t="s">
        <v>162</v>
      </c>
      <c r="J38" s="2" t="s">
        <v>163</v>
      </c>
      <c r="M38" s="2" t="s">
        <v>667</v>
      </c>
      <c r="N38" s="2">
        <v>37</v>
      </c>
      <c r="O38" s="2">
        <v>35</v>
      </c>
    </row>
    <row r="39" spans="4:15" ht="15" customHeight="1" x14ac:dyDescent="0.25">
      <c r="D39" s="2" t="s">
        <v>38</v>
      </c>
      <c r="F39" s="3" t="s">
        <v>1900</v>
      </c>
      <c r="G39" s="2">
        <v>520</v>
      </c>
      <c r="H39" s="2" t="s">
        <v>140</v>
      </c>
      <c r="I39" s="2" t="s">
        <v>165</v>
      </c>
      <c r="J39" s="2" t="s">
        <v>166</v>
      </c>
      <c r="M39" s="2" t="s">
        <v>729</v>
      </c>
      <c r="N39" s="2">
        <v>37</v>
      </c>
      <c r="O39" s="2">
        <v>33</v>
      </c>
    </row>
    <row r="40" spans="4:15" ht="15" customHeight="1" x14ac:dyDescent="0.25">
      <c r="D40" s="2" t="s">
        <v>39</v>
      </c>
      <c r="F40" s="3" t="s">
        <v>1901</v>
      </c>
      <c r="G40" s="2">
        <v>528</v>
      </c>
      <c r="H40" s="2" t="s">
        <v>140</v>
      </c>
      <c r="I40" s="2" t="s">
        <v>168</v>
      </c>
      <c r="J40" s="2" t="s">
        <v>169</v>
      </c>
      <c r="M40" s="2" t="s">
        <v>1168</v>
      </c>
      <c r="N40" s="2">
        <v>37</v>
      </c>
      <c r="O40" s="2">
        <v>37</v>
      </c>
    </row>
    <row r="41" spans="4:15" ht="15" customHeight="1" x14ac:dyDescent="0.25">
      <c r="D41" s="2" t="s">
        <v>40</v>
      </c>
      <c r="F41" s="3" t="s">
        <v>1902</v>
      </c>
      <c r="G41" s="2">
        <v>529</v>
      </c>
      <c r="H41" s="2" t="s">
        <v>140</v>
      </c>
      <c r="I41" s="2" t="s">
        <v>171</v>
      </c>
      <c r="J41" s="2" t="s">
        <v>172</v>
      </c>
      <c r="M41" s="2" t="s">
        <v>639</v>
      </c>
      <c r="N41" s="2">
        <v>35</v>
      </c>
      <c r="O41" s="2">
        <v>35</v>
      </c>
    </row>
    <row r="42" spans="4:15" ht="15" customHeight="1" x14ac:dyDescent="0.25">
      <c r="D42" s="2" t="s">
        <v>41</v>
      </c>
      <c r="F42" s="3" t="s">
        <v>1903</v>
      </c>
      <c r="G42" s="2">
        <v>527</v>
      </c>
      <c r="H42" s="2" t="s">
        <v>140</v>
      </c>
      <c r="I42" s="2" t="s">
        <v>174</v>
      </c>
      <c r="J42" s="2" t="s">
        <v>175</v>
      </c>
      <c r="M42" s="2" t="s">
        <v>641</v>
      </c>
      <c r="N42" s="2">
        <v>36</v>
      </c>
      <c r="O42" s="2">
        <v>36</v>
      </c>
    </row>
    <row r="43" spans="4:15" ht="15" customHeight="1" x14ac:dyDescent="0.25">
      <c r="D43" s="2" t="s">
        <v>42</v>
      </c>
      <c r="F43" s="3" t="s">
        <v>1904</v>
      </c>
      <c r="G43" s="2">
        <v>532</v>
      </c>
      <c r="H43" s="2" t="s">
        <v>140</v>
      </c>
      <c r="I43" s="2" t="s">
        <v>177</v>
      </c>
      <c r="J43" s="2" t="s">
        <v>178</v>
      </c>
      <c r="M43" s="2" t="s">
        <v>693</v>
      </c>
      <c r="N43" s="2">
        <v>36</v>
      </c>
      <c r="O43" s="2">
        <v>34</v>
      </c>
    </row>
    <row r="44" spans="4:15" ht="15" customHeight="1" x14ac:dyDescent="0.25">
      <c r="D44" s="2" t="s">
        <v>43</v>
      </c>
      <c r="F44" s="3" t="s">
        <v>1905</v>
      </c>
      <c r="G44" s="2">
        <v>533</v>
      </c>
      <c r="H44" s="2" t="s">
        <v>140</v>
      </c>
      <c r="I44" s="2" t="s">
        <v>180</v>
      </c>
      <c r="J44" s="2" t="s">
        <v>181</v>
      </c>
      <c r="M44" s="2" t="s">
        <v>675</v>
      </c>
      <c r="N44" s="2">
        <v>37</v>
      </c>
      <c r="O44" s="2">
        <v>37</v>
      </c>
    </row>
    <row r="45" spans="4:15" ht="15" customHeight="1" x14ac:dyDescent="0.25">
      <c r="D45" s="2" t="s">
        <v>44</v>
      </c>
      <c r="F45" s="3" t="s">
        <v>1906</v>
      </c>
      <c r="G45" s="2">
        <v>534</v>
      </c>
      <c r="H45" s="2" t="s">
        <v>140</v>
      </c>
      <c r="I45" s="2" t="s">
        <v>183</v>
      </c>
      <c r="J45" s="2" t="s">
        <v>184</v>
      </c>
      <c r="M45" s="2" t="s">
        <v>733</v>
      </c>
      <c r="N45" s="2">
        <v>37</v>
      </c>
      <c r="O45" s="2">
        <v>37</v>
      </c>
    </row>
    <row r="46" spans="4:15" ht="15" customHeight="1" x14ac:dyDescent="0.25">
      <c r="D46" s="2" t="s">
        <v>45</v>
      </c>
      <c r="F46" s="3" t="s">
        <v>1907</v>
      </c>
      <c r="G46" s="2">
        <v>543</v>
      </c>
      <c r="H46" s="2" t="s">
        <v>140</v>
      </c>
      <c r="I46" s="2" t="s">
        <v>186</v>
      </c>
      <c r="J46" s="2" t="s">
        <v>187</v>
      </c>
      <c r="M46" s="2" t="s">
        <v>681</v>
      </c>
      <c r="N46" s="2">
        <v>37</v>
      </c>
      <c r="O46" s="2">
        <v>37</v>
      </c>
    </row>
    <row r="47" spans="4:15" ht="15" customHeight="1" x14ac:dyDescent="0.25">
      <c r="D47" s="2" t="s">
        <v>46</v>
      </c>
      <c r="F47" s="3" t="s">
        <v>1908</v>
      </c>
      <c r="G47" s="2">
        <v>496</v>
      </c>
      <c r="H47" s="2" t="s">
        <v>189</v>
      </c>
      <c r="I47" s="2" t="s">
        <v>190</v>
      </c>
      <c r="J47" s="2" t="s">
        <v>191</v>
      </c>
      <c r="M47" s="2" t="s">
        <v>645</v>
      </c>
      <c r="N47" s="2">
        <v>37</v>
      </c>
      <c r="O47" s="2">
        <v>37</v>
      </c>
    </row>
    <row r="48" spans="4:15" ht="15" customHeight="1" x14ac:dyDescent="0.25">
      <c r="D48" s="2" t="s">
        <v>47</v>
      </c>
      <c r="F48" s="3" t="s">
        <v>1909</v>
      </c>
      <c r="G48" s="2">
        <v>499</v>
      </c>
      <c r="H48" s="2" t="s">
        <v>189</v>
      </c>
      <c r="I48" s="2" t="s">
        <v>141</v>
      </c>
      <c r="J48" s="2" t="s">
        <v>193</v>
      </c>
      <c r="M48" s="2" t="s">
        <v>655</v>
      </c>
      <c r="N48" s="2">
        <v>37</v>
      </c>
      <c r="O48" s="2">
        <v>37</v>
      </c>
    </row>
    <row r="49" spans="6:15" ht="15" customHeight="1" x14ac:dyDescent="0.25">
      <c r="F49" s="3" t="s">
        <v>1910</v>
      </c>
      <c r="G49" s="2">
        <v>498</v>
      </c>
      <c r="H49" s="2" t="s">
        <v>189</v>
      </c>
      <c r="I49" s="2" t="s">
        <v>144</v>
      </c>
      <c r="J49" s="2" t="s">
        <v>195</v>
      </c>
      <c r="M49" s="2" t="s">
        <v>677</v>
      </c>
      <c r="N49" s="2">
        <v>37</v>
      </c>
      <c r="O49" s="2">
        <v>37</v>
      </c>
    </row>
    <row r="50" spans="6:15" ht="15" customHeight="1" x14ac:dyDescent="0.25">
      <c r="F50" s="3" t="s">
        <v>1911</v>
      </c>
      <c r="G50" s="2">
        <v>502</v>
      </c>
      <c r="H50" s="2" t="s">
        <v>189</v>
      </c>
      <c r="I50" s="2" t="s">
        <v>197</v>
      </c>
      <c r="J50" s="2" t="s">
        <v>198</v>
      </c>
      <c r="M50" s="2" t="s">
        <v>705</v>
      </c>
      <c r="N50" s="2">
        <v>36</v>
      </c>
      <c r="O50" s="2">
        <v>36</v>
      </c>
    </row>
    <row r="51" spans="6:15" ht="15" customHeight="1" x14ac:dyDescent="0.25">
      <c r="F51" s="3" t="s">
        <v>1912</v>
      </c>
      <c r="G51" s="2">
        <v>480</v>
      </c>
      <c r="H51" s="2" t="s">
        <v>189</v>
      </c>
      <c r="I51" s="2" t="s">
        <v>150</v>
      </c>
      <c r="J51" s="2" t="s">
        <v>200</v>
      </c>
      <c r="M51" s="2" t="s">
        <v>697</v>
      </c>
      <c r="N51" s="2">
        <v>37</v>
      </c>
      <c r="O51" s="2">
        <v>37</v>
      </c>
    </row>
    <row r="52" spans="6:15" ht="15" customHeight="1" x14ac:dyDescent="0.25">
      <c r="F52" s="3" t="s">
        <v>1913</v>
      </c>
      <c r="G52" s="2">
        <v>482</v>
      </c>
      <c r="H52" s="2" t="s">
        <v>189</v>
      </c>
      <c r="I52" s="2" t="s">
        <v>153</v>
      </c>
      <c r="J52" s="2" t="s">
        <v>202</v>
      </c>
      <c r="M52" s="2" t="s">
        <v>671</v>
      </c>
      <c r="N52" s="2">
        <v>37</v>
      </c>
      <c r="O52" s="2">
        <v>35</v>
      </c>
    </row>
    <row r="53" spans="6:15" ht="15" customHeight="1" x14ac:dyDescent="0.25">
      <c r="F53" s="3" t="s">
        <v>1914</v>
      </c>
      <c r="G53" s="2">
        <v>481</v>
      </c>
      <c r="H53" s="2" t="s">
        <v>189</v>
      </c>
      <c r="I53" s="2" t="s">
        <v>156</v>
      </c>
      <c r="J53" s="2" t="s">
        <v>204</v>
      </c>
      <c r="M53" s="2" t="s">
        <v>731</v>
      </c>
      <c r="N53" s="2">
        <v>37</v>
      </c>
      <c r="O53" s="2">
        <v>37</v>
      </c>
    </row>
    <row r="54" spans="6:15" ht="15" customHeight="1" x14ac:dyDescent="0.25">
      <c r="F54" s="3" t="s">
        <v>1915</v>
      </c>
      <c r="G54" s="2">
        <v>484</v>
      </c>
      <c r="H54" s="2" t="s">
        <v>189</v>
      </c>
      <c r="I54" s="2" t="s">
        <v>159</v>
      </c>
      <c r="J54" s="2" t="s">
        <v>206</v>
      </c>
      <c r="M54" s="2" t="s">
        <v>6448</v>
      </c>
      <c r="N54" s="2">
        <v>37</v>
      </c>
      <c r="O54" s="2">
        <v>35</v>
      </c>
    </row>
    <row r="55" spans="6:15" ht="15" customHeight="1" x14ac:dyDescent="0.25">
      <c r="F55" s="3" t="s">
        <v>1916</v>
      </c>
      <c r="G55" s="2">
        <v>483</v>
      </c>
      <c r="H55" s="2" t="s">
        <v>189</v>
      </c>
      <c r="I55" s="2" t="s">
        <v>165</v>
      </c>
      <c r="J55" s="2" t="s">
        <v>208</v>
      </c>
      <c r="M55" s="2" t="s">
        <v>661</v>
      </c>
      <c r="N55" s="2">
        <v>37</v>
      </c>
      <c r="O55" s="2">
        <v>34</v>
      </c>
    </row>
    <row r="56" spans="6:15" ht="15" customHeight="1" x14ac:dyDescent="0.25">
      <c r="F56" s="3" t="s">
        <v>1917</v>
      </c>
      <c r="G56" s="2">
        <v>486</v>
      </c>
      <c r="H56" s="2" t="s">
        <v>189</v>
      </c>
      <c r="I56" s="2" t="s">
        <v>171</v>
      </c>
      <c r="J56" s="2" t="s">
        <v>210</v>
      </c>
      <c r="M56" s="2" t="s">
        <v>741</v>
      </c>
      <c r="N56" s="2">
        <v>37</v>
      </c>
      <c r="O56" s="2">
        <v>37</v>
      </c>
    </row>
    <row r="57" spans="6:15" ht="15" customHeight="1" x14ac:dyDescent="0.25">
      <c r="F57" s="3" t="s">
        <v>1918</v>
      </c>
      <c r="G57" s="2">
        <v>488</v>
      </c>
      <c r="H57" s="2" t="s">
        <v>189</v>
      </c>
      <c r="I57" s="2" t="s">
        <v>174</v>
      </c>
      <c r="J57" s="2" t="s">
        <v>212</v>
      </c>
      <c r="M57" s="2" t="s">
        <v>6449</v>
      </c>
      <c r="N57" s="2">
        <v>37</v>
      </c>
      <c r="O57" s="2">
        <v>37</v>
      </c>
    </row>
    <row r="58" spans="6:15" ht="15" customHeight="1" x14ac:dyDescent="0.25">
      <c r="F58" s="3" t="s">
        <v>1919</v>
      </c>
      <c r="G58" s="2">
        <v>580</v>
      </c>
      <c r="H58" s="2" t="s">
        <v>214</v>
      </c>
      <c r="I58" s="2" t="s">
        <v>190</v>
      </c>
      <c r="J58" s="2" t="s">
        <v>215</v>
      </c>
      <c r="M58" s="2" t="s">
        <v>6450</v>
      </c>
      <c r="N58" s="2">
        <v>37</v>
      </c>
      <c r="O58" s="2">
        <v>37</v>
      </c>
    </row>
    <row r="59" spans="6:15" ht="15" customHeight="1" x14ac:dyDescent="0.25">
      <c r="F59" s="3" t="s">
        <v>1920</v>
      </c>
      <c r="G59" s="2">
        <v>582</v>
      </c>
      <c r="H59" s="2" t="s">
        <v>214</v>
      </c>
      <c r="I59" s="2" t="s">
        <v>217</v>
      </c>
      <c r="J59" s="2" t="s">
        <v>218</v>
      </c>
      <c r="M59" s="2" t="s">
        <v>669</v>
      </c>
      <c r="N59" s="2">
        <v>37</v>
      </c>
      <c r="O59" s="2">
        <v>35</v>
      </c>
    </row>
    <row r="60" spans="6:15" ht="15" customHeight="1" x14ac:dyDescent="0.25">
      <c r="F60" s="3" t="s">
        <v>1921</v>
      </c>
      <c r="G60" s="2">
        <v>584</v>
      </c>
      <c r="H60" s="2" t="s">
        <v>214</v>
      </c>
      <c r="I60" s="2" t="s">
        <v>141</v>
      </c>
      <c r="J60" s="2" t="s">
        <v>220</v>
      </c>
      <c r="M60" s="2" t="s">
        <v>701</v>
      </c>
      <c r="N60" s="2">
        <v>37</v>
      </c>
      <c r="O60" s="2">
        <v>37</v>
      </c>
    </row>
    <row r="61" spans="6:15" ht="15" customHeight="1" x14ac:dyDescent="0.25">
      <c r="F61" s="3" t="s">
        <v>1922</v>
      </c>
      <c r="G61" s="2">
        <v>583</v>
      </c>
      <c r="H61" s="2" t="s">
        <v>214</v>
      </c>
      <c r="I61" s="2" t="s">
        <v>144</v>
      </c>
      <c r="J61" s="2" t="s">
        <v>222</v>
      </c>
      <c r="M61" s="2" t="s">
        <v>699</v>
      </c>
      <c r="N61" s="2">
        <v>37</v>
      </c>
      <c r="O61" s="2">
        <v>37</v>
      </c>
    </row>
    <row r="62" spans="6:15" ht="15" customHeight="1" x14ac:dyDescent="0.25">
      <c r="F62" s="3" t="s">
        <v>1923</v>
      </c>
      <c r="G62" s="2">
        <v>563</v>
      </c>
      <c r="H62" s="2" t="s">
        <v>214</v>
      </c>
      <c r="I62" s="2" t="s">
        <v>150</v>
      </c>
      <c r="J62" s="2" t="s">
        <v>224</v>
      </c>
      <c r="M62" s="2" t="s">
        <v>685</v>
      </c>
      <c r="N62" s="2">
        <v>36</v>
      </c>
      <c r="O62" s="2">
        <v>35</v>
      </c>
    </row>
    <row r="63" spans="6:15" ht="15" customHeight="1" x14ac:dyDescent="0.25">
      <c r="F63" s="3" t="s">
        <v>1924</v>
      </c>
      <c r="G63" s="2">
        <v>564</v>
      </c>
      <c r="H63" s="2" t="s">
        <v>214</v>
      </c>
      <c r="I63" s="2" t="s">
        <v>159</v>
      </c>
      <c r="J63" s="2" t="s">
        <v>226</v>
      </c>
      <c r="M63" s="2" t="s">
        <v>721</v>
      </c>
      <c r="N63" s="2">
        <v>37</v>
      </c>
      <c r="O63" s="2">
        <v>37</v>
      </c>
    </row>
    <row r="64" spans="6:15" ht="15" customHeight="1" x14ac:dyDescent="0.25">
      <c r="F64" s="3" t="s">
        <v>1925</v>
      </c>
      <c r="G64" s="2">
        <v>565</v>
      </c>
      <c r="H64" s="2" t="s">
        <v>214</v>
      </c>
      <c r="I64" s="2" t="s">
        <v>162</v>
      </c>
      <c r="J64" s="2" t="s">
        <v>228</v>
      </c>
      <c r="M64" s="2" t="s">
        <v>713</v>
      </c>
      <c r="N64" s="2">
        <v>37</v>
      </c>
      <c r="O64" s="2">
        <v>37</v>
      </c>
    </row>
    <row r="65" spans="6:15" ht="15" customHeight="1" x14ac:dyDescent="0.25">
      <c r="F65" s="3" t="s">
        <v>1926</v>
      </c>
      <c r="G65" s="2">
        <v>569</v>
      </c>
      <c r="H65" s="2" t="s">
        <v>214</v>
      </c>
      <c r="I65" s="2" t="s">
        <v>171</v>
      </c>
      <c r="J65" s="2" t="s">
        <v>230</v>
      </c>
      <c r="M65" s="2" t="s">
        <v>653</v>
      </c>
      <c r="N65" s="2">
        <v>37</v>
      </c>
      <c r="O65" s="2">
        <v>35</v>
      </c>
    </row>
    <row r="66" spans="6:15" ht="15" customHeight="1" x14ac:dyDescent="0.25">
      <c r="F66" s="3" t="s">
        <v>1927</v>
      </c>
      <c r="G66" s="2">
        <v>573</v>
      </c>
      <c r="H66" s="2" t="s">
        <v>214</v>
      </c>
      <c r="I66" s="2" t="s">
        <v>177</v>
      </c>
      <c r="J66" s="2" t="s">
        <v>232</v>
      </c>
      <c r="M66" s="2" t="s">
        <v>649</v>
      </c>
      <c r="N66" s="2">
        <v>35</v>
      </c>
      <c r="O66" s="2">
        <v>33</v>
      </c>
    </row>
    <row r="67" spans="6:15" ht="15" customHeight="1" x14ac:dyDescent="0.25">
      <c r="F67" s="3" t="s">
        <v>1928</v>
      </c>
      <c r="G67" s="2">
        <v>575</v>
      </c>
      <c r="H67" s="2" t="s">
        <v>214</v>
      </c>
      <c r="I67" s="2" t="s">
        <v>180</v>
      </c>
      <c r="J67" s="2" t="s">
        <v>234</v>
      </c>
      <c r="M67" s="2" t="s">
        <v>6451</v>
      </c>
      <c r="N67" s="2">
        <v>37</v>
      </c>
      <c r="O67" s="2">
        <v>35</v>
      </c>
    </row>
    <row r="68" spans="6:15" ht="15" customHeight="1" x14ac:dyDescent="0.25">
      <c r="F68" s="3" t="s">
        <v>1929</v>
      </c>
      <c r="G68" s="2">
        <v>574</v>
      </c>
      <c r="H68" s="2" t="s">
        <v>214</v>
      </c>
      <c r="I68" s="2" t="s">
        <v>183</v>
      </c>
      <c r="J68" s="2" t="s">
        <v>236</v>
      </c>
      <c r="M68" s="2" t="s">
        <v>665</v>
      </c>
      <c r="N68" s="2">
        <v>35</v>
      </c>
      <c r="O68" s="2">
        <v>33</v>
      </c>
    </row>
    <row r="69" spans="6:15" ht="15" customHeight="1" x14ac:dyDescent="0.25">
      <c r="F69" s="3" t="s">
        <v>1930</v>
      </c>
      <c r="G69" s="2">
        <v>577</v>
      </c>
      <c r="H69" s="2" t="s">
        <v>214</v>
      </c>
      <c r="I69" s="2" t="s">
        <v>238</v>
      </c>
      <c r="J69" s="2" t="s">
        <v>239</v>
      </c>
      <c r="M69" s="2" t="s">
        <v>723</v>
      </c>
      <c r="N69" s="2">
        <v>37</v>
      </c>
      <c r="O69" s="2">
        <v>37</v>
      </c>
    </row>
    <row r="70" spans="6:15" ht="15" customHeight="1" x14ac:dyDescent="0.25">
      <c r="F70" s="3" t="s">
        <v>1931</v>
      </c>
      <c r="G70" s="2">
        <v>99000002</v>
      </c>
      <c r="H70" s="2" t="s">
        <v>241</v>
      </c>
      <c r="I70" s="2" t="s">
        <v>242</v>
      </c>
      <c r="J70" s="2" t="s">
        <v>243</v>
      </c>
      <c r="M70" s="2" t="s">
        <v>6452</v>
      </c>
      <c r="N70" s="2">
        <v>35</v>
      </c>
      <c r="O70" s="2">
        <v>33</v>
      </c>
    </row>
    <row r="71" spans="6:15" ht="15" customHeight="1" x14ac:dyDescent="0.25">
      <c r="F71" s="3" t="s">
        <v>1932</v>
      </c>
      <c r="G71" s="2">
        <v>99000004</v>
      </c>
      <c r="H71" s="2" t="s">
        <v>241</v>
      </c>
      <c r="I71" s="2" t="s">
        <v>245</v>
      </c>
      <c r="J71" s="2" t="s">
        <v>246</v>
      </c>
      <c r="M71" s="2" t="s">
        <v>719</v>
      </c>
      <c r="N71" s="2">
        <v>35</v>
      </c>
      <c r="O71" s="2">
        <v>33</v>
      </c>
    </row>
    <row r="72" spans="6:15" ht="15" customHeight="1" x14ac:dyDescent="0.25">
      <c r="F72" s="3" t="s">
        <v>1933</v>
      </c>
      <c r="G72" s="2">
        <v>99000001</v>
      </c>
      <c r="H72" s="2" t="s">
        <v>241</v>
      </c>
      <c r="I72" s="2" t="s">
        <v>248</v>
      </c>
      <c r="J72" s="2" t="s">
        <v>249</v>
      </c>
      <c r="M72" s="2" t="s">
        <v>6453</v>
      </c>
      <c r="N72" s="2">
        <v>37</v>
      </c>
      <c r="O72" s="2">
        <v>37</v>
      </c>
    </row>
    <row r="73" spans="6:15" ht="15" customHeight="1" x14ac:dyDescent="0.25">
      <c r="F73" s="3" t="s">
        <v>1934</v>
      </c>
      <c r="G73" s="2">
        <v>99000003</v>
      </c>
      <c r="H73" s="2" t="s">
        <v>241</v>
      </c>
      <c r="I73" s="2" t="s">
        <v>251</v>
      </c>
      <c r="J73" s="2" t="s">
        <v>252</v>
      </c>
      <c r="M73" s="2" t="s">
        <v>715</v>
      </c>
      <c r="N73" s="2">
        <v>37</v>
      </c>
      <c r="O73" s="2">
        <v>35</v>
      </c>
    </row>
    <row r="74" spans="6:15" ht="15" customHeight="1" x14ac:dyDescent="0.25">
      <c r="F74" s="3" t="s">
        <v>1935</v>
      </c>
      <c r="G74" s="2">
        <v>759</v>
      </c>
      <c r="H74" s="2" t="s">
        <v>254</v>
      </c>
      <c r="I74" s="2" t="s">
        <v>255</v>
      </c>
      <c r="J74" s="2" t="s">
        <v>256</v>
      </c>
      <c r="M74" s="2" t="s">
        <v>737</v>
      </c>
      <c r="N74" s="2">
        <v>37</v>
      </c>
      <c r="O74" s="2">
        <v>37</v>
      </c>
    </row>
    <row r="75" spans="6:15" ht="15" customHeight="1" x14ac:dyDescent="0.25">
      <c r="F75" s="3" t="s">
        <v>1936</v>
      </c>
      <c r="G75" s="2">
        <v>760</v>
      </c>
      <c r="H75" s="2" t="s">
        <v>254</v>
      </c>
      <c r="I75" s="2" t="s">
        <v>258</v>
      </c>
      <c r="J75" s="2" t="s">
        <v>259</v>
      </c>
      <c r="M75" s="2" t="s">
        <v>689</v>
      </c>
      <c r="N75" s="2">
        <v>37</v>
      </c>
      <c r="O75" s="2">
        <v>37</v>
      </c>
    </row>
    <row r="76" spans="6:15" ht="15" customHeight="1" x14ac:dyDescent="0.25">
      <c r="F76" s="3" t="s">
        <v>1937</v>
      </c>
      <c r="G76" s="2">
        <v>763</v>
      </c>
      <c r="H76" s="2" t="s">
        <v>254</v>
      </c>
      <c r="I76" s="2" t="s">
        <v>261</v>
      </c>
      <c r="J76" s="2" t="s">
        <v>262</v>
      </c>
      <c r="M76" s="2" t="s">
        <v>703</v>
      </c>
      <c r="N76" s="2">
        <v>37</v>
      </c>
      <c r="O76" s="2">
        <v>37</v>
      </c>
    </row>
    <row r="77" spans="6:15" ht="15" customHeight="1" x14ac:dyDescent="0.25">
      <c r="F77" s="3" t="s">
        <v>1938</v>
      </c>
      <c r="G77" s="2">
        <v>764</v>
      </c>
      <c r="H77" s="2" t="s">
        <v>254</v>
      </c>
      <c r="I77" s="2" t="s">
        <v>264</v>
      </c>
      <c r="J77" s="2" t="s">
        <v>265</v>
      </c>
      <c r="M77" s="2" t="s">
        <v>651</v>
      </c>
      <c r="N77" s="2">
        <v>35</v>
      </c>
      <c r="O77" s="2">
        <v>33</v>
      </c>
    </row>
    <row r="78" spans="6:15" ht="15" customHeight="1" x14ac:dyDescent="0.25">
      <c r="F78" s="3" t="s">
        <v>1939</v>
      </c>
      <c r="G78" s="2">
        <v>765</v>
      </c>
      <c r="H78" s="2" t="s">
        <v>254</v>
      </c>
      <c r="I78" s="2" t="s">
        <v>267</v>
      </c>
      <c r="J78" s="2" t="s">
        <v>268</v>
      </c>
      <c r="M78" s="2" t="s">
        <v>739</v>
      </c>
      <c r="N78" s="2">
        <v>37</v>
      </c>
      <c r="O78" s="2">
        <v>35</v>
      </c>
    </row>
    <row r="79" spans="6:15" ht="15" customHeight="1" x14ac:dyDescent="0.25">
      <c r="F79" s="3" t="s">
        <v>1940</v>
      </c>
      <c r="G79" s="2">
        <v>775</v>
      </c>
      <c r="H79" s="2" t="s">
        <v>254</v>
      </c>
      <c r="I79" s="2" t="s">
        <v>270</v>
      </c>
      <c r="J79" s="2" t="s">
        <v>271</v>
      </c>
      <c r="M79" s="2" t="s">
        <v>687</v>
      </c>
      <c r="N79" s="2">
        <v>37</v>
      </c>
      <c r="O79" s="2">
        <v>37</v>
      </c>
    </row>
    <row r="80" spans="6:15" ht="15" customHeight="1" x14ac:dyDescent="0.25">
      <c r="F80" s="3" t="s">
        <v>1941</v>
      </c>
      <c r="G80" s="2">
        <v>776</v>
      </c>
      <c r="H80" s="2" t="s">
        <v>254</v>
      </c>
      <c r="I80" s="2" t="s">
        <v>273</v>
      </c>
      <c r="J80" s="2" t="s">
        <v>274</v>
      </c>
      <c r="M80" s="2" t="s">
        <v>1536</v>
      </c>
      <c r="N80" s="2">
        <v>37</v>
      </c>
      <c r="O80" s="2">
        <v>37</v>
      </c>
    </row>
    <row r="81" spans="6:15" ht="15" customHeight="1" x14ac:dyDescent="0.25">
      <c r="F81" s="3" t="s">
        <v>1942</v>
      </c>
      <c r="G81" s="2">
        <v>5033</v>
      </c>
      <c r="H81" s="2" t="s">
        <v>276</v>
      </c>
      <c r="I81" s="2" t="s">
        <v>277</v>
      </c>
      <c r="J81" s="2" t="s">
        <v>278</v>
      </c>
      <c r="M81" s="2" t="s">
        <v>1661</v>
      </c>
      <c r="N81" s="2">
        <v>37</v>
      </c>
      <c r="O81" s="2">
        <v>37</v>
      </c>
    </row>
    <row r="82" spans="6:15" ht="15" customHeight="1" x14ac:dyDescent="0.25">
      <c r="F82" s="3" t="s">
        <v>1943</v>
      </c>
      <c r="G82" s="2">
        <v>5219</v>
      </c>
      <c r="H82" s="2" t="s">
        <v>276</v>
      </c>
      <c r="I82" s="2" t="s">
        <v>280</v>
      </c>
      <c r="J82" s="2" t="s">
        <v>281</v>
      </c>
      <c r="M82" s="2" t="s">
        <v>837</v>
      </c>
      <c r="N82" s="2">
        <v>36</v>
      </c>
      <c r="O82" s="2">
        <v>36</v>
      </c>
    </row>
    <row r="83" spans="6:15" ht="15" customHeight="1" x14ac:dyDescent="0.25">
      <c r="F83" s="3" t="s">
        <v>1944</v>
      </c>
      <c r="G83" s="2">
        <v>5152</v>
      </c>
      <c r="H83" s="2" t="s">
        <v>276</v>
      </c>
      <c r="I83" s="2" t="s">
        <v>283</v>
      </c>
      <c r="J83" s="2" t="s">
        <v>284</v>
      </c>
      <c r="M83" s="2" t="s">
        <v>835</v>
      </c>
      <c r="N83" s="2">
        <v>37</v>
      </c>
      <c r="O83" s="2">
        <v>36</v>
      </c>
    </row>
    <row r="84" spans="6:15" ht="15" customHeight="1" x14ac:dyDescent="0.25">
      <c r="F84" s="3" t="s">
        <v>1945</v>
      </c>
      <c r="G84" s="2">
        <v>5089</v>
      </c>
      <c r="H84" s="2" t="s">
        <v>276</v>
      </c>
      <c r="I84" s="2" t="s">
        <v>286</v>
      </c>
      <c r="J84" s="2" t="s">
        <v>287</v>
      </c>
      <c r="M84" s="2" t="s">
        <v>833</v>
      </c>
      <c r="N84" s="2">
        <v>36</v>
      </c>
      <c r="O84" s="2">
        <v>35</v>
      </c>
    </row>
    <row r="85" spans="6:15" ht="15" customHeight="1" x14ac:dyDescent="0.25">
      <c r="F85" s="3" t="s">
        <v>1946</v>
      </c>
      <c r="G85" s="2">
        <v>5039</v>
      </c>
      <c r="H85" s="2" t="s">
        <v>276</v>
      </c>
      <c r="I85" s="2" t="s">
        <v>289</v>
      </c>
      <c r="J85" s="2" t="s">
        <v>290</v>
      </c>
      <c r="M85" s="2" t="s">
        <v>827</v>
      </c>
      <c r="N85" s="2">
        <v>37</v>
      </c>
      <c r="O85" s="2">
        <v>36</v>
      </c>
    </row>
    <row r="86" spans="6:15" ht="15" customHeight="1" x14ac:dyDescent="0.25">
      <c r="F86" s="3" t="s">
        <v>1947</v>
      </c>
      <c r="G86" s="2">
        <v>5154</v>
      </c>
      <c r="H86" s="2" t="s">
        <v>276</v>
      </c>
      <c r="I86" s="2" t="s">
        <v>292</v>
      </c>
      <c r="J86" s="2" t="s">
        <v>293</v>
      </c>
      <c r="M86" s="2" t="s">
        <v>831</v>
      </c>
      <c r="N86" s="2">
        <v>37</v>
      </c>
      <c r="O86" s="2">
        <v>37</v>
      </c>
    </row>
    <row r="87" spans="6:15" ht="15" customHeight="1" x14ac:dyDescent="0.25">
      <c r="F87" s="3" t="s">
        <v>1948</v>
      </c>
      <c r="G87" s="2">
        <v>99000005</v>
      </c>
      <c r="H87" s="2" t="s">
        <v>50</v>
      </c>
      <c r="I87" s="2" t="s">
        <v>295</v>
      </c>
      <c r="J87" s="2" t="s">
        <v>296</v>
      </c>
      <c r="M87" s="2" t="s">
        <v>829</v>
      </c>
      <c r="N87" s="2">
        <v>37</v>
      </c>
      <c r="O87" s="2">
        <v>36</v>
      </c>
    </row>
    <row r="88" spans="6:15" ht="15" customHeight="1" x14ac:dyDescent="0.25">
      <c r="F88" s="3" t="s">
        <v>1949</v>
      </c>
      <c r="G88" s="2">
        <v>99000006</v>
      </c>
      <c r="H88" s="2" t="s">
        <v>54</v>
      </c>
      <c r="I88" s="2" t="s">
        <v>295</v>
      </c>
      <c r="J88" s="2" t="s">
        <v>298</v>
      </c>
      <c r="M88" s="2" t="s">
        <v>71</v>
      </c>
      <c r="N88" s="2">
        <v>35</v>
      </c>
      <c r="O88" s="2">
        <v>35</v>
      </c>
    </row>
    <row r="89" spans="6:15" ht="15" customHeight="1" x14ac:dyDescent="0.25">
      <c r="F89" s="3" t="s">
        <v>1950</v>
      </c>
      <c r="G89" s="2">
        <v>99000007</v>
      </c>
      <c r="H89" s="2" t="s">
        <v>79</v>
      </c>
      <c r="I89" s="2" t="s">
        <v>295</v>
      </c>
      <c r="J89" s="2" t="s">
        <v>300</v>
      </c>
      <c r="M89" s="2" t="s">
        <v>1314</v>
      </c>
      <c r="N89" s="2">
        <v>34</v>
      </c>
      <c r="O89" s="2">
        <v>34</v>
      </c>
    </row>
    <row r="90" spans="6:15" ht="15" customHeight="1" x14ac:dyDescent="0.25">
      <c r="F90" s="3" t="s">
        <v>1951</v>
      </c>
      <c r="G90" s="2">
        <v>99000008</v>
      </c>
      <c r="H90" s="2" t="s">
        <v>140</v>
      </c>
      <c r="I90" s="2" t="s">
        <v>295</v>
      </c>
      <c r="J90" s="2" t="s">
        <v>302</v>
      </c>
      <c r="M90" s="2" t="s">
        <v>1318</v>
      </c>
      <c r="N90" s="2">
        <v>36</v>
      </c>
      <c r="O90" s="2">
        <v>36</v>
      </c>
    </row>
    <row r="91" spans="6:15" ht="15" customHeight="1" x14ac:dyDescent="0.25">
      <c r="F91" s="3" t="s">
        <v>1952</v>
      </c>
      <c r="G91" s="2">
        <v>99000009</v>
      </c>
      <c r="H91" s="2" t="s">
        <v>189</v>
      </c>
      <c r="I91" s="2" t="s">
        <v>295</v>
      </c>
      <c r="J91" s="2" t="s">
        <v>304</v>
      </c>
      <c r="M91" s="2" t="s">
        <v>1316</v>
      </c>
      <c r="N91" s="2">
        <v>37</v>
      </c>
      <c r="O91" s="2">
        <v>37</v>
      </c>
    </row>
    <row r="92" spans="6:15" ht="15" customHeight="1" x14ac:dyDescent="0.25">
      <c r="F92" s="3" t="s">
        <v>1953</v>
      </c>
      <c r="G92" s="2">
        <v>99000010</v>
      </c>
      <c r="H92" s="2" t="s">
        <v>214</v>
      </c>
      <c r="I92" s="2" t="s">
        <v>295</v>
      </c>
      <c r="J92" s="2" t="s">
        <v>306</v>
      </c>
      <c r="M92" s="2" t="s">
        <v>1745</v>
      </c>
      <c r="N92" s="2">
        <v>37</v>
      </c>
      <c r="O92" s="2">
        <v>37</v>
      </c>
    </row>
    <row r="93" spans="6:15" ht="15" customHeight="1" x14ac:dyDescent="0.25">
      <c r="F93" s="3" t="s">
        <v>1954</v>
      </c>
      <c r="G93" s="2">
        <v>99000011</v>
      </c>
      <c r="H93" s="2" t="s">
        <v>241</v>
      </c>
      <c r="I93" s="2" t="s">
        <v>295</v>
      </c>
      <c r="J93" s="2" t="s">
        <v>308</v>
      </c>
      <c r="M93" s="2" t="s">
        <v>74</v>
      </c>
      <c r="N93" s="2">
        <v>35</v>
      </c>
      <c r="O93" s="2">
        <v>35</v>
      </c>
    </row>
    <row r="94" spans="6:15" ht="15" customHeight="1" x14ac:dyDescent="0.25">
      <c r="F94" s="3" t="s">
        <v>1955</v>
      </c>
      <c r="G94" s="2">
        <v>99000012</v>
      </c>
      <c r="H94" s="2" t="s">
        <v>254</v>
      </c>
      <c r="I94" s="2" t="s">
        <v>295</v>
      </c>
      <c r="J94" s="2" t="s">
        <v>310</v>
      </c>
      <c r="M94" s="2" t="s">
        <v>68</v>
      </c>
      <c r="N94" s="2">
        <v>37</v>
      </c>
      <c r="O94" s="2">
        <v>37</v>
      </c>
    </row>
    <row r="95" spans="6:15" ht="15" customHeight="1" x14ac:dyDescent="0.25">
      <c r="F95" s="3" t="s">
        <v>1956</v>
      </c>
      <c r="G95" s="2">
        <v>99000013</v>
      </c>
      <c r="H95" s="2" t="s">
        <v>276</v>
      </c>
      <c r="I95" s="2" t="s">
        <v>295</v>
      </c>
      <c r="J95" s="2" t="s">
        <v>312</v>
      </c>
      <c r="M95" s="2" t="s">
        <v>319</v>
      </c>
      <c r="N95" s="2">
        <v>37</v>
      </c>
      <c r="O95" s="2">
        <v>37</v>
      </c>
    </row>
    <row r="96" spans="6:15" ht="15" customHeight="1" x14ac:dyDescent="0.25">
      <c r="F96" s="3" t="s">
        <v>1957</v>
      </c>
      <c r="G96" s="2">
        <v>99000017</v>
      </c>
      <c r="H96" s="2" t="s">
        <v>314</v>
      </c>
      <c r="I96" s="2" t="s">
        <v>315</v>
      </c>
      <c r="J96" s="2" t="s">
        <v>316</v>
      </c>
      <c r="M96" s="2" t="s">
        <v>615</v>
      </c>
      <c r="N96" s="2">
        <v>37</v>
      </c>
      <c r="O96" s="2">
        <v>35</v>
      </c>
    </row>
    <row r="97" spans="6:15" ht="15" customHeight="1" x14ac:dyDescent="0.25">
      <c r="F97" s="3" t="s">
        <v>1958</v>
      </c>
      <c r="G97" s="2">
        <v>99000017</v>
      </c>
      <c r="H97" s="2" t="s">
        <v>314</v>
      </c>
      <c r="I97" s="2" t="s">
        <v>315</v>
      </c>
      <c r="J97" s="2" t="s">
        <v>316</v>
      </c>
      <c r="M97" s="2" t="s">
        <v>613</v>
      </c>
      <c r="N97" s="2">
        <v>37</v>
      </c>
      <c r="O97" s="2">
        <v>37</v>
      </c>
    </row>
    <row r="98" spans="6:15" ht="15" customHeight="1" x14ac:dyDescent="0.25">
      <c r="F98" s="3" t="s">
        <v>1959</v>
      </c>
      <c r="G98" s="2">
        <v>33765</v>
      </c>
      <c r="H98" s="2" t="s">
        <v>50</v>
      </c>
      <c r="I98" s="2" t="s">
        <v>51</v>
      </c>
      <c r="J98" s="2" t="s">
        <v>52</v>
      </c>
      <c r="M98" s="2" t="s">
        <v>65</v>
      </c>
      <c r="N98" s="2">
        <v>35</v>
      </c>
      <c r="O98" s="2">
        <v>35</v>
      </c>
    </row>
    <row r="99" spans="6:15" ht="15" customHeight="1" x14ac:dyDescent="0.25">
      <c r="F99" s="3" t="s">
        <v>1960</v>
      </c>
      <c r="G99" s="2">
        <v>450</v>
      </c>
      <c r="H99" s="2" t="s">
        <v>54</v>
      </c>
      <c r="I99" s="2" t="s">
        <v>55</v>
      </c>
      <c r="J99" s="2" t="s">
        <v>56</v>
      </c>
      <c r="M99" s="2" t="s">
        <v>59</v>
      </c>
      <c r="N99" s="2">
        <v>35</v>
      </c>
      <c r="O99" s="2">
        <v>35</v>
      </c>
    </row>
    <row r="100" spans="6:15" ht="15" customHeight="1" x14ac:dyDescent="0.25">
      <c r="F100" s="3" t="s">
        <v>1961</v>
      </c>
      <c r="G100" s="2">
        <v>451</v>
      </c>
      <c r="H100" s="2" t="s">
        <v>54</v>
      </c>
      <c r="I100" s="2" t="s">
        <v>58</v>
      </c>
      <c r="J100" s="2" t="s">
        <v>59</v>
      </c>
      <c r="M100" s="2" t="s">
        <v>1747</v>
      </c>
      <c r="N100" s="2">
        <v>37</v>
      </c>
      <c r="O100" s="2">
        <v>37</v>
      </c>
    </row>
    <row r="101" spans="6:15" ht="15" customHeight="1" x14ac:dyDescent="0.25">
      <c r="F101" s="3" t="s">
        <v>1962</v>
      </c>
      <c r="G101" s="2">
        <v>460</v>
      </c>
      <c r="H101" s="2" t="s">
        <v>54</v>
      </c>
      <c r="I101" s="2" t="s">
        <v>61</v>
      </c>
      <c r="J101" s="2" t="s">
        <v>62</v>
      </c>
      <c r="M101" s="2" t="s">
        <v>1743</v>
      </c>
      <c r="N101" s="2">
        <v>37</v>
      </c>
      <c r="O101" s="2">
        <v>37</v>
      </c>
    </row>
    <row r="102" spans="6:15" ht="15" customHeight="1" x14ac:dyDescent="0.25">
      <c r="F102" s="3" t="s">
        <v>1963</v>
      </c>
      <c r="G102" s="2">
        <v>470</v>
      </c>
      <c r="H102" s="2" t="s">
        <v>54</v>
      </c>
      <c r="I102" s="2" t="s">
        <v>64</v>
      </c>
      <c r="J102" s="2" t="s">
        <v>65</v>
      </c>
      <c r="M102" s="2" t="s">
        <v>1749</v>
      </c>
      <c r="N102" s="2">
        <v>37</v>
      </c>
      <c r="O102" s="2">
        <v>37</v>
      </c>
    </row>
    <row r="103" spans="6:15" ht="15" customHeight="1" x14ac:dyDescent="0.25">
      <c r="F103" s="3" t="s">
        <v>1964</v>
      </c>
      <c r="G103" s="2">
        <v>1125</v>
      </c>
      <c r="H103" s="2" t="s">
        <v>54</v>
      </c>
      <c r="I103" s="2" t="s">
        <v>318</v>
      </c>
      <c r="J103" s="2" t="s">
        <v>319</v>
      </c>
      <c r="M103" s="2" t="s">
        <v>62</v>
      </c>
      <c r="N103" s="2">
        <v>35</v>
      </c>
      <c r="O103" s="2">
        <v>35</v>
      </c>
    </row>
    <row r="104" spans="6:15" ht="15" customHeight="1" x14ac:dyDescent="0.25">
      <c r="F104" s="3" t="s">
        <v>1965</v>
      </c>
      <c r="G104" s="2">
        <v>1130</v>
      </c>
      <c r="H104" s="2" t="s">
        <v>54</v>
      </c>
      <c r="I104" s="2" t="s">
        <v>67</v>
      </c>
      <c r="J104" s="2" t="s">
        <v>68</v>
      </c>
      <c r="M104" s="2" t="s">
        <v>77</v>
      </c>
      <c r="N104" s="2">
        <v>35</v>
      </c>
      <c r="O104" s="2">
        <v>35</v>
      </c>
    </row>
    <row r="105" spans="6:15" ht="15" customHeight="1" x14ac:dyDescent="0.25">
      <c r="F105" s="3" t="s">
        <v>1966</v>
      </c>
      <c r="G105" s="2">
        <v>476</v>
      </c>
      <c r="H105" s="2" t="s">
        <v>54</v>
      </c>
      <c r="I105" s="2" t="s">
        <v>70</v>
      </c>
      <c r="J105" s="2" t="s">
        <v>71</v>
      </c>
      <c r="M105" s="2" t="s">
        <v>1525</v>
      </c>
      <c r="N105" s="2">
        <v>37</v>
      </c>
      <c r="O105" s="2">
        <v>37</v>
      </c>
    </row>
    <row r="106" spans="6:15" ht="15" customHeight="1" x14ac:dyDescent="0.25">
      <c r="F106" s="3" t="s">
        <v>1967</v>
      </c>
      <c r="G106" s="2">
        <v>18443</v>
      </c>
      <c r="H106" s="2" t="s">
        <v>54</v>
      </c>
      <c r="I106" s="2" t="s">
        <v>73</v>
      </c>
      <c r="J106" s="2" t="s">
        <v>74</v>
      </c>
      <c r="M106" s="2" t="s">
        <v>56</v>
      </c>
      <c r="N106" s="2">
        <v>35</v>
      </c>
      <c r="O106" s="2">
        <v>35</v>
      </c>
    </row>
    <row r="107" spans="6:15" ht="15" customHeight="1" x14ac:dyDescent="0.25">
      <c r="F107" s="3" t="s">
        <v>1968</v>
      </c>
      <c r="G107" s="2">
        <v>6137</v>
      </c>
      <c r="H107" s="2" t="s">
        <v>54</v>
      </c>
      <c r="I107" s="2" t="s">
        <v>76</v>
      </c>
      <c r="J107" s="2" t="s">
        <v>77</v>
      </c>
      <c r="M107" s="2" t="s">
        <v>1320</v>
      </c>
      <c r="N107" s="2">
        <v>37</v>
      </c>
      <c r="O107" s="2">
        <v>36</v>
      </c>
    </row>
    <row r="108" spans="6:15" ht="15" customHeight="1" x14ac:dyDescent="0.25">
      <c r="F108" s="3" t="s">
        <v>1969</v>
      </c>
      <c r="G108" s="2">
        <v>552</v>
      </c>
      <c r="H108" s="2" t="s">
        <v>140</v>
      </c>
      <c r="I108" s="2" t="s">
        <v>141</v>
      </c>
      <c r="J108" s="2" t="s">
        <v>142</v>
      </c>
      <c r="M108" s="2" t="s">
        <v>1704</v>
      </c>
      <c r="N108" s="2">
        <v>37</v>
      </c>
      <c r="O108" s="2">
        <v>36</v>
      </c>
    </row>
    <row r="109" spans="6:15" ht="15" customHeight="1" x14ac:dyDescent="0.25">
      <c r="F109" s="3" t="s">
        <v>1970</v>
      </c>
      <c r="G109" s="2">
        <v>553</v>
      </c>
      <c r="H109" s="2" t="s">
        <v>140</v>
      </c>
      <c r="I109" s="2" t="s">
        <v>144</v>
      </c>
      <c r="J109" s="2" t="s">
        <v>145</v>
      </c>
      <c r="M109" s="2" t="s">
        <v>1708</v>
      </c>
      <c r="N109" s="2">
        <v>35</v>
      </c>
      <c r="O109" s="2">
        <v>35</v>
      </c>
    </row>
    <row r="110" spans="6:15" ht="15" customHeight="1" x14ac:dyDescent="0.25">
      <c r="F110" s="3" t="s">
        <v>1971</v>
      </c>
      <c r="G110" s="2">
        <v>555</v>
      </c>
      <c r="H110" s="2" t="s">
        <v>140</v>
      </c>
      <c r="I110" s="2" t="s">
        <v>147</v>
      </c>
      <c r="J110" s="2" t="s">
        <v>148</v>
      </c>
      <c r="M110" s="2" t="s">
        <v>1702</v>
      </c>
      <c r="N110" s="2">
        <v>37</v>
      </c>
      <c r="O110" s="2">
        <v>37</v>
      </c>
    </row>
    <row r="111" spans="6:15" ht="15" customHeight="1" x14ac:dyDescent="0.25">
      <c r="F111" s="3" t="s">
        <v>1972</v>
      </c>
      <c r="G111" s="2">
        <v>517</v>
      </c>
      <c r="H111" s="2" t="s">
        <v>140</v>
      </c>
      <c r="I111" s="2" t="s">
        <v>150</v>
      </c>
      <c r="J111" s="2" t="s">
        <v>151</v>
      </c>
      <c r="M111" s="2" t="s">
        <v>6454</v>
      </c>
      <c r="N111" s="2">
        <v>37</v>
      </c>
      <c r="O111" s="2">
        <v>37</v>
      </c>
    </row>
    <row r="112" spans="6:15" ht="15" customHeight="1" x14ac:dyDescent="0.25">
      <c r="F112" s="3" t="s">
        <v>1973</v>
      </c>
      <c r="G112" s="2">
        <v>518</v>
      </c>
      <c r="H112" s="2" t="s">
        <v>140</v>
      </c>
      <c r="I112" s="2" t="s">
        <v>153</v>
      </c>
      <c r="J112" s="2" t="s">
        <v>154</v>
      </c>
      <c r="M112" s="2" t="s">
        <v>1706</v>
      </c>
      <c r="N112" s="2">
        <v>37</v>
      </c>
      <c r="O112" s="2">
        <v>37</v>
      </c>
    </row>
    <row r="113" spans="6:15" ht="15" customHeight="1" x14ac:dyDescent="0.25">
      <c r="F113" s="3" t="s">
        <v>1974</v>
      </c>
      <c r="G113" s="2">
        <v>516</v>
      </c>
      <c r="H113" s="2" t="s">
        <v>140</v>
      </c>
      <c r="I113" s="2" t="s">
        <v>156</v>
      </c>
      <c r="J113" s="2" t="s">
        <v>157</v>
      </c>
      <c r="M113" s="2" t="s">
        <v>750</v>
      </c>
      <c r="N113" s="2">
        <v>37</v>
      </c>
      <c r="O113" s="2">
        <v>37</v>
      </c>
    </row>
    <row r="114" spans="6:15" ht="15" customHeight="1" x14ac:dyDescent="0.25">
      <c r="F114" s="3" t="s">
        <v>1975</v>
      </c>
      <c r="G114" s="2">
        <v>521</v>
      </c>
      <c r="H114" s="2" t="s">
        <v>140</v>
      </c>
      <c r="I114" s="2" t="s">
        <v>159</v>
      </c>
      <c r="J114" s="2" t="s">
        <v>160</v>
      </c>
      <c r="M114" s="2" t="s">
        <v>748</v>
      </c>
      <c r="N114" s="2">
        <v>37</v>
      </c>
      <c r="O114" s="2">
        <v>37</v>
      </c>
    </row>
    <row r="115" spans="6:15" ht="15" customHeight="1" x14ac:dyDescent="0.25">
      <c r="F115" s="3" t="s">
        <v>1976</v>
      </c>
      <c r="G115" s="2">
        <v>522</v>
      </c>
      <c r="H115" s="2" t="s">
        <v>140</v>
      </c>
      <c r="I115" s="2" t="s">
        <v>162</v>
      </c>
      <c r="J115" s="2" t="s">
        <v>163</v>
      </c>
      <c r="M115" s="2" t="s">
        <v>744</v>
      </c>
      <c r="N115" s="2">
        <v>36</v>
      </c>
      <c r="O115" s="2">
        <v>36</v>
      </c>
    </row>
    <row r="116" spans="6:15" ht="15" customHeight="1" x14ac:dyDescent="0.25">
      <c r="F116" s="3" t="s">
        <v>1977</v>
      </c>
      <c r="G116" s="2">
        <v>520</v>
      </c>
      <c r="H116" s="2" t="s">
        <v>140</v>
      </c>
      <c r="I116" s="2" t="s">
        <v>165</v>
      </c>
      <c r="J116" s="2" t="s">
        <v>166</v>
      </c>
      <c r="M116" s="2" t="s">
        <v>1140</v>
      </c>
      <c r="N116" s="2">
        <v>37</v>
      </c>
      <c r="O116" s="2">
        <v>37</v>
      </c>
    </row>
    <row r="117" spans="6:15" ht="15" customHeight="1" x14ac:dyDescent="0.25">
      <c r="F117" s="3" t="s">
        <v>1978</v>
      </c>
      <c r="G117" s="2">
        <v>528</v>
      </c>
      <c r="H117" s="2" t="s">
        <v>140</v>
      </c>
      <c r="I117" s="2" t="s">
        <v>168</v>
      </c>
      <c r="J117" s="2" t="s">
        <v>169</v>
      </c>
      <c r="M117" s="2" t="s">
        <v>746</v>
      </c>
      <c r="N117" s="2">
        <v>37</v>
      </c>
      <c r="O117" s="2">
        <v>34</v>
      </c>
    </row>
    <row r="118" spans="6:15" ht="15" customHeight="1" x14ac:dyDescent="0.25">
      <c r="F118" s="3" t="s">
        <v>1979</v>
      </c>
      <c r="G118" s="2">
        <v>529</v>
      </c>
      <c r="H118" s="2" t="s">
        <v>140</v>
      </c>
      <c r="I118" s="2" t="s">
        <v>171</v>
      </c>
      <c r="J118" s="2" t="s">
        <v>172</v>
      </c>
      <c r="M118" s="2" t="s">
        <v>1511</v>
      </c>
      <c r="N118" s="2">
        <v>37</v>
      </c>
      <c r="O118" s="2">
        <v>35</v>
      </c>
    </row>
    <row r="119" spans="6:15" ht="15" customHeight="1" x14ac:dyDescent="0.25">
      <c r="F119" s="3" t="s">
        <v>1980</v>
      </c>
      <c r="G119" s="2">
        <v>527</v>
      </c>
      <c r="H119" s="2" t="s">
        <v>140</v>
      </c>
      <c r="I119" s="2" t="s">
        <v>174</v>
      </c>
      <c r="J119" s="2" t="s">
        <v>175</v>
      </c>
      <c r="M119" s="2" t="s">
        <v>848</v>
      </c>
      <c r="N119" s="2">
        <v>36</v>
      </c>
      <c r="O119" s="2">
        <v>36</v>
      </c>
    </row>
    <row r="120" spans="6:15" ht="15" customHeight="1" x14ac:dyDescent="0.25">
      <c r="F120" s="3" t="s">
        <v>1981</v>
      </c>
      <c r="G120" s="2">
        <v>532</v>
      </c>
      <c r="H120" s="2" t="s">
        <v>140</v>
      </c>
      <c r="I120" s="2" t="s">
        <v>177</v>
      </c>
      <c r="J120" s="2" t="s">
        <v>178</v>
      </c>
      <c r="M120" s="2" t="s">
        <v>1326</v>
      </c>
      <c r="N120" s="2">
        <v>37</v>
      </c>
      <c r="O120" s="2">
        <v>37</v>
      </c>
    </row>
    <row r="121" spans="6:15" ht="15" customHeight="1" x14ac:dyDescent="0.25">
      <c r="F121" s="3" t="s">
        <v>1982</v>
      </c>
      <c r="G121" s="2">
        <v>533</v>
      </c>
      <c r="H121" s="2" t="s">
        <v>140</v>
      </c>
      <c r="I121" s="2" t="s">
        <v>180</v>
      </c>
      <c r="J121" s="2" t="s">
        <v>181</v>
      </c>
      <c r="M121" s="2" t="s">
        <v>1322</v>
      </c>
      <c r="N121" s="2">
        <v>37</v>
      </c>
      <c r="O121" s="2">
        <v>37</v>
      </c>
    </row>
    <row r="122" spans="6:15" ht="15" customHeight="1" x14ac:dyDescent="0.25">
      <c r="F122" s="3" t="s">
        <v>1983</v>
      </c>
      <c r="G122" s="2">
        <v>534</v>
      </c>
      <c r="H122" s="2" t="s">
        <v>140</v>
      </c>
      <c r="I122" s="2" t="s">
        <v>183</v>
      </c>
      <c r="J122" s="2" t="s">
        <v>184</v>
      </c>
      <c r="M122" s="2" t="s">
        <v>6455</v>
      </c>
      <c r="N122" s="2">
        <v>35</v>
      </c>
      <c r="O122" s="2">
        <v>35</v>
      </c>
    </row>
    <row r="123" spans="6:15" ht="15" customHeight="1" x14ac:dyDescent="0.25">
      <c r="F123" s="3" t="s">
        <v>1984</v>
      </c>
      <c r="G123" s="2">
        <v>12703</v>
      </c>
      <c r="H123" s="2" t="s">
        <v>140</v>
      </c>
      <c r="I123" s="2" t="s">
        <v>320</v>
      </c>
      <c r="J123" s="2" t="s">
        <v>321</v>
      </c>
      <c r="M123" s="2" t="s">
        <v>842</v>
      </c>
      <c r="N123" s="2">
        <v>37</v>
      </c>
      <c r="O123" s="2">
        <v>36</v>
      </c>
    </row>
    <row r="124" spans="6:15" ht="15" customHeight="1" x14ac:dyDescent="0.25">
      <c r="F124" s="3" t="s">
        <v>1985</v>
      </c>
      <c r="G124" s="2">
        <v>543</v>
      </c>
      <c r="H124" s="2" t="s">
        <v>140</v>
      </c>
      <c r="I124" s="2" t="s">
        <v>186</v>
      </c>
      <c r="J124" s="2" t="s">
        <v>187</v>
      </c>
      <c r="M124" s="2" t="s">
        <v>854</v>
      </c>
      <c r="N124" s="2">
        <v>37</v>
      </c>
      <c r="O124" s="2">
        <v>37</v>
      </c>
    </row>
    <row r="125" spans="6:15" ht="15" customHeight="1" x14ac:dyDescent="0.25">
      <c r="F125" s="3" t="s">
        <v>1986</v>
      </c>
      <c r="G125" s="2">
        <v>496</v>
      </c>
      <c r="H125" s="2" t="s">
        <v>189</v>
      </c>
      <c r="I125" s="2" t="s">
        <v>190</v>
      </c>
      <c r="J125" s="2" t="s">
        <v>191</v>
      </c>
      <c r="M125" s="2" t="s">
        <v>1637</v>
      </c>
      <c r="N125" s="2">
        <v>37</v>
      </c>
      <c r="O125" s="2">
        <v>37</v>
      </c>
    </row>
    <row r="126" spans="6:15" ht="15" customHeight="1" x14ac:dyDescent="0.25">
      <c r="F126" s="3" t="s">
        <v>1987</v>
      </c>
      <c r="G126" s="2">
        <v>499</v>
      </c>
      <c r="H126" s="2" t="s">
        <v>189</v>
      </c>
      <c r="I126" s="2" t="s">
        <v>141</v>
      </c>
      <c r="J126" s="2" t="s">
        <v>193</v>
      </c>
      <c r="M126" s="2" t="s">
        <v>6456</v>
      </c>
      <c r="N126" s="2">
        <v>37</v>
      </c>
      <c r="O126" s="2">
        <v>37</v>
      </c>
    </row>
    <row r="127" spans="6:15" ht="15" customHeight="1" x14ac:dyDescent="0.25">
      <c r="F127" s="3" t="s">
        <v>1988</v>
      </c>
      <c r="G127" s="2">
        <v>498</v>
      </c>
      <c r="H127" s="2" t="s">
        <v>189</v>
      </c>
      <c r="I127" s="2" t="s">
        <v>144</v>
      </c>
      <c r="J127" s="2" t="s">
        <v>195</v>
      </c>
      <c r="M127" s="2" t="s">
        <v>1625</v>
      </c>
      <c r="N127" s="2">
        <v>37</v>
      </c>
      <c r="O127" s="2">
        <v>37</v>
      </c>
    </row>
    <row r="128" spans="6:15" ht="15" customHeight="1" x14ac:dyDescent="0.25">
      <c r="F128" s="3" t="s">
        <v>1989</v>
      </c>
      <c r="G128" s="2">
        <v>503</v>
      </c>
      <c r="H128" s="2" t="s">
        <v>189</v>
      </c>
      <c r="I128" s="2" t="s">
        <v>322</v>
      </c>
      <c r="J128" s="2" t="s">
        <v>323</v>
      </c>
      <c r="M128" s="2" t="s">
        <v>850</v>
      </c>
      <c r="N128" s="2">
        <v>37</v>
      </c>
      <c r="O128" s="2">
        <v>35</v>
      </c>
    </row>
    <row r="129" spans="6:15" ht="15" customHeight="1" x14ac:dyDescent="0.25">
      <c r="F129" s="3" t="s">
        <v>1990</v>
      </c>
      <c r="G129" s="2">
        <v>502</v>
      </c>
      <c r="H129" s="2" t="s">
        <v>189</v>
      </c>
      <c r="I129" s="2" t="s">
        <v>197</v>
      </c>
      <c r="J129" s="2" t="s">
        <v>198</v>
      </c>
      <c r="M129" s="2" t="s">
        <v>856</v>
      </c>
      <c r="N129" s="2">
        <v>37</v>
      </c>
      <c r="O129" s="2">
        <v>35</v>
      </c>
    </row>
    <row r="130" spans="6:15" ht="15" customHeight="1" x14ac:dyDescent="0.25">
      <c r="F130" s="3" t="s">
        <v>1991</v>
      </c>
      <c r="G130" s="2">
        <v>480</v>
      </c>
      <c r="H130" s="2" t="s">
        <v>189</v>
      </c>
      <c r="I130" s="2" t="s">
        <v>150</v>
      </c>
      <c r="J130" s="2" t="s">
        <v>200</v>
      </c>
      <c r="M130" s="2" t="s">
        <v>852</v>
      </c>
      <c r="N130" s="2">
        <v>37</v>
      </c>
      <c r="O130" s="2">
        <v>37</v>
      </c>
    </row>
    <row r="131" spans="6:15" ht="15" customHeight="1" x14ac:dyDescent="0.25">
      <c r="F131" s="3" t="s">
        <v>1992</v>
      </c>
      <c r="G131" s="2">
        <v>482</v>
      </c>
      <c r="H131" s="2" t="s">
        <v>189</v>
      </c>
      <c r="I131" s="2" t="s">
        <v>153</v>
      </c>
      <c r="J131" s="2" t="s">
        <v>202</v>
      </c>
      <c r="M131" s="2" t="s">
        <v>846</v>
      </c>
      <c r="N131" s="2">
        <v>37</v>
      </c>
      <c r="O131" s="2">
        <v>37</v>
      </c>
    </row>
    <row r="132" spans="6:15" ht="15" customHeight="1" x14ac:dyDescent="0.25">
      <c r="F132" s="3" t="s">
        <v>1993</v>
      </c>
      <c r="G132" s="2">
        <v>481</v>
      </c>
      <c r="H132" s="2" t="s">
        <v>189</v>
      </c>
      <c r="I132" s="2" t="s">
        <v>156</v>
      </c>
      <c r="J132" s="2" t="s">
        <v>204</v>
      </c>
      <c r="M132" s="2" t="s">
        <v>1328</v>
      </c>
      <c r="N132" s="2">
        <v>37</v>
      </c>
      <c r="O132" s="2">
        <v>37</v>
      </c>
    </row>
    <row r="133" spans="6:15" ht="15" customHeight="1" x14ac:dyDescent="0.25">
      <c r="F133" s="3" t="s">
        <v>1994</v>
      </c>
      <c r="G133" s="2">
        <v>484</v>
      </c>
      <c r="H133" s="2" t="s">
        <v>189</v>
      </c>
      <c r="I133" s="2" t="s">
        <v>159</v>
      </c>
      <c r="J133" s="2" t="s">
        <v>206</v>
      </c>
      <c r="M133" s="2" t="s">
        <v>1619</v>
      </c>
      <c r="N133" s="2">
        <v>37</v>
      </c>
      <c r="O133" s="2">
        <v>37</v>
      </c>
    </row>
    <row r="134" spans="6:15" ht="15" customHeight="1" x14ac:dyDescent="0.25">
      <c r="F134" s="3" t="s">
        <v>1995</v>
      </c>
      <c r="G134" s="2">
        <v>483</v>
      </c>
      <c r="H134" s="2" t="s">
        <v>189</v>
      </c>
      <c r="I134" s="2" t="s">
        <v>165</v>
      </c>
      <c r="J134" s="2" t="s">
        <v>208</v>
      </c>
      <c r="M134" s="2" t="s">
        <v>840</v>
      </c>
      <c r="N134" s="2">
        <v>37</v>
      </c>
      <c r="O134" s="2">
        <v>37</v>
      </c>
    </row>
    <row r="135" spans="6:15" ht="15" customHeight="1" x14ac:dyDescent="0.25">
      <c r="F135" s="3" t="s">
        <v>1996</v>
      </c>
      <c r="G135" s="2">
        <v>487</v>
      </c>
      <c r="H135" s="2" t="s">
        <v>189</v>
      </c>
      <c r="I135" s="2" t="s">
        <v>168</v>
      </c>
      <c r="J135" s="2" t="s">
        <v>324</v>
      </c>
      <c r="M135" s="2" t="s">
        <v>844</v>
      </c>
      <c r="N135" s="2">
        <v>37</v>
      </c>
      <c r="O135" s="2">
        <v>37</v>
      </c>
    </row>
    <row r="136" spans="6:15" ht="15" customHeight="1" x14ac:dyDescent="0.25">
      <c r="F136" s="3" t="s">
        <v>1997</v>
      </c>
      <c r="G136" s="2">
        <v>486</v>
      </c>
      <c r="H136" s="2" t="s">
        <v>189</v>
      </c>
      <c r="I136" s="2" t="s">
        <v>171</v>
      </c>
      <c r="J136" s="2" t="s">
        <v>210</v>
      </c>
      <c r="M136" s="2" t="s">
        <v>1324</v>
      </c>
      <c r="N136" s="2">
        <v>35</v>
      </c>
      <c r="O136" s="2">
        <v>35</v>
      </c>
    </row>
    <row r="137" spans="6:15" ht="15" customHeight="1" x14ac:dyDescent="0.25">
      <c r="F137" s="3" t="s">
        <v>1998</v>
      </c>
      <c r="G137" s="2">
        <v>488</v>
      </c>
      <c r="H137" s="2" t="s">
        <v>189</v>
      </c>
      <c r="I137" s="2" t="s">
        <v>174</v>
      </c>
      <c r="J137" s="2" t="s">
        <v>212</v>
      </c>
      <c r="M137" s="2" t="s">
        <v>1206</v>
      </c>
      <c r="N137" s="2">
        <v>37</v>
      </c>
      <c r="O137" s="2">
        <v>37</v>
      </c>
    </row>
    <row r="138" spans="6:15" ht="15" customHeight="1" x14ac:dyDescent="0.25">
      <c r="F138" s="3" t="s">
        <v>1999</v>
      </c>
      <c r="G138" s="2">
        <v>580</v>
      </c>
      <c r="H138" s="2" t="s">
        <v>214</v>
      </c>
      <c r="I138" s="2" t="s">
        <v>190</v>
      </c>
      <c r="J138" s="2" t="s">
        <v>215</v>
      </c>
      <c r="M138" s="2" t="s">
        <v>1202</v>
      </c>
      <c r="N138" s="2">
        <v>37</v>
      </c>
      <c r="O138" s="2">
        <v>36</v>
      </c>
    </row>
    <row r="139" spans="6:15" ht="15" customHeight="1" x14ac:dyDescent="0.25">
      <c r="F139" s="3" t="s">
        <v>2000</v>
      </c>
      <c r="G139" s="2">
        <v>582</v>
      </c>
      <c r="H139" s="2" t="s">
        <v>214</v>
      </c>
      <c r="I139" s="2" t="s">
        <v>217</v>
      </c>
      <c r="J139" s="2" t="s">
        <v>218</v>
      </c>
      <c r="M139" s="2" t="s">
        <v>6457</v>
      </c>
      <c r="N139" s="2">
        <v>37</v>
      </c>
      <c r="O139" s="2">
        <v>37</v>
      </c>
    </row>
    <row r="140" spans="6:15" ht="15" customHeight="1" x14ac:dyDescent="0.25">
      <c r="F140" s="3" t="s">
        <v>2001</v>
      </c>
      <c r="G140" s="2">
        <v>584</v>
      </c>
      <c r="H140" s="2" t="s">
        <v>214</v>
      </c>
      <c r="I140" s="2" t="s">
        <v>141</v>
      </c>
      <c r="J140" s="2" t="s">
        <v>220</v>
      </c>
      <c r="M140" s="2" t="s">
        <v>6458</v>
      </c>
      <c r="N140" s="2">
        <v>37</v>
      </c>
      <c r="O140" s="2">
        <v>37</v>
      </c>
    </row>
    <row r="141" spans="6:15" ht="15" customHeight="1" x14ac:dyDescent="0.25">
      <c r="F141" s="3" t="s">
        <v>2002</v>
      </c>
      <c r="G141" s="2">
        <v>583</v>
      </c>
      <c r="H141" s="2" t="s">
        <v>214</v>
      </c>
      <c r="I141" s="2" t="s">
        <v>144</v>
      </c>
      <c r="J141" s="2" t="s">
        <v>222</v>
      </c>
      <c r="M141" s="2" t="s">
        <v>1196</v>
      </c>
      <c r="N141" s="2">
        <v>37</v>
      </c>
      <c r="O141" s="2">
        <v>37</v>
      </c>
    </row>
    <row r="142" spans="6:15" ht="15" customHeight="1" x14ac:dyDescent="0.25">
      <c r="F142" s="3" t="s">
        <v>2003</v>
      </c>
      <c r="G142" s="2">
        <v>563</v>
      </c>
      <c r="H142" s="2" t="s">
        <v>214</v>
      </c>
      <c r="I142" s="2" t="s">
        <v>150</v>
      </c>
      <c r="J142" s="2" t="s">
        <v>224</v>
      </c>
      <c r="M142" s="2" t="s">
        <v>1200</v>
      </c>
      <c r="N142" s="2">
        <v>37</v>
      </c>
      <c r="O142" s="2">
        <v>36</v>
      </c>
    </row>
    <row r="143" spans="6:15" ht="15" customHeight="1" x14ac:dyDescent="0.25">
      <c r="F143" s="3" t="s">
        <v>2004</v>
      </c>
      <c r="G143" s="2">
        <v>564</v>
      </c>
      <c r="H143" s="2" t="s">
        <v>214</v>
      </c>
      <c r="I143" s="2" t="s">
        <v>159</v>
      </c>
      <c r="J143" s="2" t="s">
        <v>226</v>
      </c>
      <c r="M143" s="2" t="s">
        <v>1198</v>
      </c>
      <c r="N143" s="2">
        <v>37</v>
      </c>
      <c r="O143" s="2">
        <v>37</v>
      </c>
    </row>
    <row r="144" spans="6:15" ht="15" customHeight="1" x14ac:dyDescent="0.25">
      <c r="F144" s="3" t="s">
        <v>2005</v>
      </c>
      <c r="G144" s="2">
        <v>565</v>
      </c>
      <c r="H144" s="2" t="s">
        <v>214</v>
      </c>
      <c r="I144" s="2" t="s">
        <v>162</v>
      </c>
      <c r="J144" s="2" t="s">
        <v>228</v>
      </c>
      <c r="M144" s="2" t="s">
        <v>1204</v>
      </c>
      <c r="N144" s="2">
        <v>37</v>
      </c>
      <c r="O144" s="2">
        <v>37</v>
      </c>
    </row>
    <row r="145" spans="6:15" ht="15" customHeight="1" x14ac:dyDescent="0.25">
      <c r="F145" s="3" t="s">
        <v>2006</v>
      </c>
      <c r="G145" s="2">
        <v>569</v>
      </c>
      <c r="H145" s="2" t="s">
        <v>214</v>
      </c>
      <c r="I145" s="2" t="s">
        <v>171</v>
      </c>
      <c r="J145" s="2" t="s">
        <v>230</v>
      </c>
      <c r="M145" s="2" t="s">
        <v>1208</v>
      </c>
      <c r="N145" s="2">
        <v>37</v>
      </c>
      <c r="O145" s="2">
        <v>37</v>
      </c>
    </row>
    <row r="146" spans="6:15" ht="15" customHeight="1" x14ac:dyDescent="0.25">
      <c r="F146" s="3" t="s">
        <v>2007</v>
      </c>
      <c r="G146" s="2">
        <v>573</v>
      </c>
      <c r="H146" s="2" t="s">
        <v>214</v>
      </c>
      <c r="I146" s="2" t="s">
        <v>177</v>
      </c>
      <c r="J146" s="2" t="s">
        <v>232</v>
      </c>
      <c r="M146" s="2" t="s">
        <v>6459</v>
      </c>
      <c r="N146" s="2">
        <v>37</v>
      </c>
      <c r="O146" s="2">
        <v>37</v>
      </c>
    </row>
    <row r="147" spans="6:15" ht="15" customHeight="1" x14ac:dyDescent="0.25">
      <c r="F147" s="3" t="s">
        <v>2008</v>
      </c>
      <c r="G147" s="2">
        <v>575</v>
      </c>
      <c r="H147" s="2" t="s">
        <v>214</v>
      </c>
      <c r="I147" s="2" t="s">
        <v>180</v>
      </c>
      <c r="J147" s="2" t="s">
        <v>234</v>
      </c>
      <c r="M147" s="2" t="s">
        <v>1373</v>
      </c>
      <c r="N147" s="2">
        <v>37</v>
      </c>
      <c r="O147" s="2">
        <v>37</v>
      </c>
    </row>
    <row r="148" spans="6:15" ht="15" customHeight="1" x14ac:dyDescent="0.25">
      <c r="F148" s="3" t="s">
        <v>2009</v>
      </c>
      <c r="G148" s="2">
        <v>574</v>
      </c>
      <c r="H148" s="2" t="s">
        <v>214</v>
      </c>
      <c r="I148" s="2" t="s">
        <v>183</v>
      </c>
      <c r="J148" s="2" t="s">
        <v>236</v>
      </c>
      <c r="M148" s="2" t="s">
        <v>1211</v>
      </c>
      <c r="N148" s="2">
        <v>37</v>
      </c>
      <c r="O148" s="2">
        <v>37</v>
      </c>
    </row>
    <row r="149" spans="6:15" ht="15" customHeight="1" x14ac:dyDescent="0.25">
      <c r="F149" s="3" t="s">
        <v>2010</v>
      </c>
      <c r="G149" s="2">
        <v>577</v>
      </c>
      <c r="H149" s="2" t="s">
        <v>214</v>
      </c>
      <c r="I149" s="2" t="s">
        <v>238</v>
      </c>
      <c r="J149" s="2" t="s">
        <v>239</v>
      </c>
      <c r="M149" s="2" t="s">
        <v>795</v>
      </c>
      <c r="N149" s="2">
        <v>37</v>
      </c>
      <c r="O149" s="2">
        <v>37</v>
      </c>
    </row>
    <row r="150" spans="6:15" ht="15" customHeight="1" x14ac:dyDescent="0.25">
      <c r="F150" s="3" t="s">
        <v>2011</v>
      </c>
      <c r="G150" s="2">
        <v>99000002</v>
      </c>
      <c r="H150" s="2" t="s">
        <v>241</v>
      </c>
      <c r="I150" s="2" t="s">
        <v>242</v>
      </c>
      <c r="J150" s="2" t="s">
        <v>243</v>
      </c>
      <c r="M150" s="2" t="s">
        <v>799</v>
      </c>
      <c r="N150" s="2">
        <v>37</v>
      </c>
      <c r="O150" s="2">
        <v>34</v>
      </c>
    </row>
    <row r="151" spans="6:15" ht="15" customHeight="1" x14ac:dyDescent="0.25">
      <c r="F151" s="3" t="s">
        <v>2012</v>
      </c>
      <c r="G151" s="2">
        <v>99000004</v>
      </c>
      <c r="H151" s="2" t="s">
        <v>241</v>
      </c>
      <c r="I151" s="2" t="s">
        <v>245</v>
      </c>
      <c r="J151" s="2" t="s">
        <v>246</v>
      </c>
      <c r="M151" s="2" t="s">
        <v>1375</v>
      </c>
      <c r="N151" s="2">
        <v>37</v>
      </c>
      <c r="O151" s="2">
        <v>37</v>
      </c>
    </row>
    <row r="152" spans="6:15" ht="15" customHeight="1" x14ac:dyDescent="0.25">
      <c r="F152" s="3" t="s">
        <v>2013</v>
      </c>
      <c r="G152" s="2">
        <v>99000001</v>
      </c>
      <c r="H152" s="2" t="s">
        <v>241</v>
      </c>
      <c r="I152" s="2" t="s">
        <v>248</v>
      </c>
      <c r="J152" s="2" t="s">
        <v>249</v>
      </c>
      <c r="M152" s="2" t="s">
        <v>773</v>
      </c>
      <c r="N152" s="2">
        <v>37</v>
      </c>
      <c r="O152" s="2">
        <v>37</v>
      </c>
    </row>
    <row r="153" spans="6:15" ht="15" customHeight="1" x14ac:dyDescent="0.25">
      <c r="F153" s="3" t="s">
        <v>2014</v>
      </c>
      <c r="G153" s="2">
        <v>99000003</v>
      </c>
      <c r="H153" s="2" t="s">
        <v>241</v>
      </c>
      <c r="I153" s="2" t="s">
        <v>251</v>
      </c>
      <c r="J153" s="2" t="s">
        <v>252</v>
      </c>
      <c r="M153" s="2" t="s">
        <v>759</v>
      </c>
      <c r="N153" s="2">
        <v>37</v>
      </c>
      <c r="O153" s="2">
        <v>37</v>
      </c>
    </row>
    <row r="154" spans="6:15" ht="15" customHeight="1" x14ac:dyDescent="0.25">
      <c r="F154" s="3" t="s">
        <v>2015</v>
      </c>
      <c r="G154" s="2">
        <v>759</v>
      </c>
      <c r="H154" s="2" t="s">
        <v>254</v>
      </c>
      <c r="I154" s="2" t="s">
        <v>255</v>
      </c>
      <c r="J154" s="2" t="s">
        <v>256</v>
      </c>
      <c r="M154" s="2" t="s">
        <v>777</v>
      </c>
      <c r="N154" s="2">
        <v>37</v>
      </c>
      <c r="O154" s="2">
        <v>36</v>
      </c>
    </row>
    <row r="155" spans="6:15" ht="15" customHeight="1" x14ac:dyDescent="0.25">
      <c r="F155" s="3" t="s">
        <v>2016</v>
      </c>
      <c r="G155" s="2">
        <v>760</v>
      </c>
      <c r="H155" s="2" t="s">
        <v>254</v>
      </c>
      <c r="I155" s="2" t="s">
        <v>258</v>
      </c>
      <c r="J155" s="2" t="s">
        <v>259</v>
      </c>
      <c r="M155" s="2" t="s">
        <v>763</v>
      </c>
      <c r="N155" s="2">
        <v>37</v>
      </c>
      <c r="O155" s="2">
        <v>37</v>
      </c>
    </row>
    <row r="156" spans="6:15" ht="15" customHeight="1" x14ac:dyDescent="0.25">
      <c r="F156" s="3" t="s">
        <v>2017</v>
      </c>
      <c r="G156" s="2">
        <v>763</v>
      </c>
      <c r="H156" s="2" t="s">
        <v>254</v>
      </c>
      <c r="I156" s="2" t="s">
        <v>261</v>
      </c>
      <c r="J156" s="2" t="s">
        <v>262</v>
      </c>
      <c r="M156" s="2" t="s">
        <v>779</v>
      </c>
      <c r="N156" s="2">
        <v>36</v>
      </c>
      <c r="O156" s="2">
        <v>34</v>
      </c>
    </row>
    <row r="157" spans="6:15" ht="15" customHeight="1" x14ac:dyDescent="0.25">
      <c r="F157" s="3" t="s">
        <v>2018</v>
      </c>
      <c r="G157" s="2">
        <v>764</v>
      </c>
      <c r="H157" s="2" t="s">
        <v>254</v>
      </c>
      <c r="I157" s="2" t="s">
        <v>264</v>
      </c>
      <c r="J157" s="2" t="s">
        <v>265</v>
      </c>
      <c r="M157" s="2" t="s">
        <v>791</v>
      </c>
      <c r="N157" s="2">
        <v>36</v>
      </c>
      <c r="O157" s="2">
        <v>34</v>
      </c>
    </row>
    <row r="158" spans="6:15" ht="15" customHeight="1" x14ac:dyDescent="0.25">
      <c r="F158" s="3" t="s">
        <v>2019</v>
      </c>
      <c r="G158" s="2">
        <v>765</v>
      </c>
      <c r="H158" s="2" t="s">
        <v>254</v>
      </c>
      <c r="I158" s="2" t="s">
        <v>267</v>
      </c>
      <c r="J158" s="2" t="s">
        <v>268</v>
      </c>
      <c r="M158" s="2" t="s">
        <v>805</v>
      </c>
      <c r="N158" s="2">
        <v>37</v>
      </c>
      <c r="O158" s="2">
        <v>35</v>
      </c>
    </row>
    <row r="159" spans="6:15" ht="15" customHeight="1" x14ac:dyDescent="0.25">
      <c r="F159" s="3" t="s">
        <v>2020</v>
      </c>
      <c r="G159" s="2">
        <v>775</v>
      </c>
      <c r="H159" s="2" t="s">
        <v>254</v>
      </c>
      <c r="I159" s="2" t="s">
        <v>270</v>
      </c>
      <c r="J159" s="2" t="s">
        <v>271</v>
      </c>
      <c r="M159" s="2" t="s">
        <v>801</v>
      </c>
      <c r="N159" s="2">
        <v>37</v>
      </c>
      <c r="O159" s="2">
        <v>36</v>
      </c>
    </row>
    <row r="160" spans="6:15" ht="15" customHeight="1" x14ac:dyDescent="0.25">
      <c r="F160" s="3" t="s">
        <v>2021</v>
      </c>
      <c r="G160" s="2">
        <v>776</v>
      </c>
      <c r="H160" s="2" t="s">
        <v>254</v>
      </c>
      <c r="I160" s="2" t="s">
        <v>273</v>
      </c>
      <c r="J160" s="2" t="s">
        <v>274</v>
      </c>
      <c r="M160" s="2" t="s">
        <v>811</v>
      </c>
      <c r="N160" s="2">
        <v>37</v>
      </c>
      <c r="O160" s="2">
        <v>35</v>
      </c>
    </row>
    <row r="161" spans="6:15" ht="15" customHeight="1" x14ac:dyDescent="0.25">
      <c r="F161" s="3" t="s">
        <v>2022</v>
      </c>
      <c r="G161" s="2">
        <v>12464</v>
      </c>
      <c r="H161" s="2" t="s">
        <v>254</v>
      </c>
      <c r="I161" s="2" t="s">
        <v>325</v>
      </c>
      <c r="J161" s="2" t="s">
        <v>326</v>
      </c>
      <c r="M161" s="2" t="s">
        <v>817</v>
      </c>
      <c r="N161" s="2">
        <v>37</v>
      </c>
      <c r="O161" s="2">
        <v>37</v>
      </c>
    </row>
    <row r="162" spans="6:15" ht="15" customHeight="1" x14ac:dyDescent="0.25">
      <c r="F162" s="3" t="s">
        <v>2023</v>
      </c>
      <c r="G162" s="2">
        <v>5817</v>
      </c>
      <c r="H162" s="2" t="s">
        <v>276</v>
      </c>
      <c r="I162" s="2" t="s">
        <v>327</v>
      </c>
      <c r="J162" s="2" t="s">
        <v>328</v>
      </c>
      <c r="M162" s="2" t="s">
        <v>757</v>
      </c>
      <c r="N162" s="2">
        <v>37</v>
      </c>
      <c r="O162" s="2">
        <v>37</v>
      </c>
    </row>
    <row r="163" spans="6:15" ht="15" customHeight="1" x14ac:dyDescent="0.25">
      <c r="F163" s="3" t="s">
        <v>2024</v>
      </c>
      <c r="G163" s="2">
        <v>5033</v>
      </c>
      <c r="H163" s="2" t="s">
        <v>276</v>
      </c>
      <c r="I163" s="2" t="s">
        <v>277</v>
      </c>
      <c r="J163" s="2" t="s">
        <v>278</v>
      </c>
      <c r="M163" s="2" t="s">
        <v>769</v>
      </c>
      <c r="N163" s="2">
        <v>37</v>
      </c>
      <c r="O163" s="2">
        <v>37</v>
      </c>
    </row>
    <row r="164" spans="6:15" ht="15" customHeight="1" x14ac:dyDescent="0.25">
      <c r="F164" s="3" t="s">
        <v>2025</v>
      </c>
      <c r="G164" s="2">
        <v>5219</v>
      </c>
      <c r="H164" s="2" t="s">
        <v>276</v>
      </c>
      <c r="I164" s="2" t="s">
        <v>280</v>
      </c>
      <c r="J164" s="2" t="s">
        <v>281</v>
      </c>
      <c r="M164" s="2" t="s">
        <v>771</v>
      </c>
      <c r="N164" s="2">
        <v>37</v>
      </c>
      <c r="O164" s="2">
        <v>37</v>
      </c>
    </row>
    <row r="165" spans="6:15" ht="15" customHeight="1" x14ac:dyDescent="0.25">
      <c r="F165" s="3" t="s">
        <v>2026</v>
      </c>
      <c r="G165" s="2">
        <v>5152</v>
      </c>
      <c r="H165" s="2" t="s">
        <v>276</v>
      </c>
      <c r="I165" s="2" t="s">
        <v>283</v>
      </c>
      <c r="J165" s="2" t="s">
        <v>284</v>
      </c>
      <c r="M165" s="2" t="s">
        <v>819</v>
      </c>
      <c r="N165" s="2">
        <v>37</v>
      </c>
      <c r="O165" s="2">
        <v>36</v>
      </c>
    </row>
    <row r="166" spans="6:15" ht="15" customHeight="1" x14ac:dyDescent="0.25">
      <c r="F166" s="3" t="s">
        <v>2027</v>
      </c>
      <c r="G166" s="2">
        <v>5089</v>
      </c>
      <c r="H166" s="2" t="s">
        <v>276</v>
      </c>
      <c r="I166" s="2" t="s">
        <v>286</v>
      </c>
      <c r="J166" s="2" t="s">
        <v>287</v>
      </c>
      <c r="M166" s="2" t="s">
        <v>821</v>
      </c>
      <c r="N166" s="2">
        <v>37</v>
      </c>
      <c r="O166" s="2">
        <v>35</v>
      </c>
    </row>
    <row r="167" spans="6:15" ht="15" customHeight="1" x14ac:dyDescent="0.25">
      <c r="F167" s="3" t="s">
        <v>2028</v>
      </c>
      <c r="G167" s="2">
        <v>5039</v>
      </c>
      <c r="H167" s="2" t="s">
        <v>276</v>
      </c>
      <c r="I167" s="2" t="s">
        <v>289</v>
      </c>
      <c r="J167" s="2" t="s">
        <v>290</v>
      </c>
      <c r="M167" s="2" t="s">
        <v>807</v>
      </c>
      <c r="N167" s="2">
        <v>37</v>
      </c>
      <c r="O167" s="2">
        <v>37</v>
      </c>
    </row>
    <row r="168" spans="6:15" ht="15" customHeight="1" x14ac:dyDescent="0.25">
      <c r="F168" s="3" t="s">
        <v>2029</v>
      </c>
      <c r="G168" s="2">
        <v>5154</v>
      </c>
      <c r="H168" s="2" t="s">
        <v>276</v>
      </c>
      <c r="I168" s="2" t="s">
        <v>292</v>
      </c>
      <c r="J168" s="2" t="s">
        <v>293</v>
      </c>
      <c r="M168" s="2" t="s">
        <v>785</v>
      </c>
      <c r="N168" s="2">
        <v>37</v>
      </c>
      <c r="O168" s="2">
        <v>37</v>
      </c>
    </row>
    <row r="169" spans="6:15" ht="15" customHeight="1" x14ac:dyDescent="0.25">
      <c r="F169" s="3" t="s">
        <v>2030</v>
      </c>
      <c r="G169" s="2">
        <v>4929</v>
      </c>
      <c r="H169" s="2" t="s">
        <v>276</v>
      </c>
      <c r="I169" s="2" t="s">
        <v>329</v>
      </c>
      <c r="J169" s="2" t="s">
        <v>330</v>
      </c>
      <c r="M169" s="2" t="s">
        <v>803</v>
      </c>
      <c r="N169" s="2">
        <v>37</v>
      </c>
      <c r="O169" s="2">
        <v>35</v>
      </c>
    </row>
    <row r="170" spans="6:15" ht="15" customHeight="1" x14ac:dyDescent="0.25">
      <c r="F170" s="3" t="s">
        <v>2031</v>
      </c>
      <c r="G170" s="2">
        <v>4986</v>
      </c>
      <c r="H170" s="2" t="s">
        <v>276</v>
      </c>
      <c r="I170" s="2" t="s">
        <v>331</v>
      </c>
      <c r="J170" s="2" t="s">
        <v>332</v>
      </c>
      <c r="M170" s="2" t="s">
        <v>815</v>
      </c>
      <c r="N170" s="2">
        <v>37</v>
      </c>
      <c r="O170" s="2">
        <v>36</v>
      </c>
    </row>
    <row r="171" spans="6:15" ht="15" customHeight="1" x14ac:dyDescent="0.25">
      <c r="F171" s="3" t="s">
        <v>2032</v>
      </c>
      <c r="G171" s="2">
        <v>4898</v>
      </c>
      <c r="H171" s="2" t="s">
        <v>276</v>
      </c>
      <c r="I171" s="2" t="s">
        <v>333</v>
      </c>
      <c r="J171" s="2" t="s">
        <v>334</v>
      </c>
      <c r="M171" s="2" t="s">
        <v>813</v>
      </c>
      <c r="N171" s="2">
        <v>37</v>
      </c>
      <c r="O171" s="2">
        <v>35</v>
      </c>
    </row>
    <row r="172" spans="6:15" ht="15" customHeight="1" x14ac:dyDescent="0.25">
      <c r="F172" s="3" t="s">
        <v>2033</v>
      </c>
      <c r="G172" s="2">
        <v>683</v>
      </c>
      <c r="H172" s="2" t="s">
        <v>335</v>
      </c>
      <c r="I172" s="2" t="s">
        <v>336</v>
      </c>
      <c r="J172" s="2" t="s">
        <v>337</v>
      </c>
      <c r="M172" s="2" t="s">
        <v>783</v>
      </c>
      <c r="N172" s="2">
        <v>37</v>
      </c>
      <c r="O172" s="2">
        <v>34</v>
      </c>
    </row>
    <row r="173" spans="6:15" ht="15" customHeight="1" x14ac:dyDescent="0.25">
      <c r="F173" s="3" t="s">
        <v>2034</v>
      </c>
      <c r="G173" s="2">
        <v>13170</v>
      </c>
      <c r="H173" s="2" t="s">
        <v>335</v>
      </c>
      <c r="I173" s="2" t="s">
        <v>338</v>
      </c>
      <c r="J173" s="2" t="s">
        <v>339</v>
      </c>
      <c r="M173" s="2" t="s">
        <v>809</v>
      </c>
      <c r="N173" s="2">
        <v>35</v>
      </c>
      <c r="O173" s="2">
        <v>33</v>
      </c>
    </row>
    <row r="174" spans="6:15" ht="15" customHeight="1" x14ac:dyDescent="0.25">
      <c r="F174" s="3" t="s">
        <v>2035</v>
      </c>
      <c r="G174" s="2">
        <v>682</v>
      </c>
      <c r="H174" s="2" t="s">
        <v>335</v>
      </c>
      <c r="I174" s="2" t="s">
        <v>340</v>
      </c>
      <c r="J174" s="2" t="s">
        <v>341</v>
      </c>
      <c r="M174" s="2" t="s">
        <v>753</v>
      </c>
      <c r="N174" s="2">
        <v>37</v>
      </c>
      <c r="O174" s="2">
        <v>37</v>
      </c>
    </row>
    <row r="175" spans="6:15" ht="15" customHeight="1" x14ac:dyDescent="0.25">
      <c r="F175" s="3" t="s">
        <v>2036</v>
      </c>
      <c r="G175" s="2">
        <v>12553</v>
      </c>
      <c r="H175" s="2" t="s">
        <v>335</v>
      </c>
      <c r="I175" s="2" t="s">
        <v>342</v>
      </c>
      <c r="J175" s="2" t="s">
        <v>343</v>
      </c>
      <c r="M175" s="2" t="s">
        <v>765</v>
      </c>
      <c r="N175" s="2">
        <v>36</v>
      </c>
      <c r="O175" s="2">
        <v>34</v>
      </c>
    </row>
    <row r="176" spans="6:15" ht="15" customHeight="1" x14ac:dyDescent="0.25">
      <c r="F176" s="3" t="s">
        <v>2037</v>
      </c>
      <c r="G176" s="2">
        <v>685</v>
      </c>
      <c r="H176" s="2" t="s">
        <v>335</v>
      </c>
      <c r="I176" s="2" t="s">
        <v>344</v>
      </c>
      <c r="J176" s="2" t="s">
        <v>345</v>
      </c>
      <c r="M176" s="2" t="s">
        <v>755</v>
      </c>
      <c r="N176" s="2">
        <v>37</v>
      </c>
      <c r="O176" s="2">
        <v>37</v>
      </c>
    </row>
    <row r="177" spans="6:15" ht="15" customHeight="1" x14ac:dyDescent="0.25">
      <c r="F177" s="3" t="s">
        <v>2038</v>
      </c>
      <c r="G177" s="2">
        <v>18609</v>
      </c>
      <c r="H177" s="2" t="s">
        <v>335</v>
      </c>
      <c r="I177" s="2" t="s">
        <v>346</v>
      </c>
      <c r="J177" s="2" t="s">
        <v>347</v>
      </c>
      <c r="M177" s="2" t="s">
        <v>767</v>
      </c>
      <c r="N177" s="2">
        <v>37</v>
      </c>
      <c r="O177" s="2">
        <v>37</v>
      </c>
    </row>
    <row r="178" spans="6:15" ht="15" customHeight="1" x14ac:dyDescent="0.25">
      <c r="F178" s="3" t="s">
        <v>2039</v>
      </c>
      <c r="G178" s="2">
        <v>14062</v>
      </c>
      <c r="H178" s="2" t="s">
        <v>335</v>
      </c>
      <c r="I178" s="2" t="s">
        <v>348</v>
      </c>
      <c r="J178" s="2" t="s">
        <v>349</v>
      </c>
      <c r="M178" s="2" t="s">
        <v>775</v>
      </c>
      <c r="N178" s="2">
        <v>37</v>
      </c>
      <c r="O178" s="2">
        <v>37</v>
      </c>
    </row>
    <row r="179" spans="6:15" ht="15" customHeight="1" x14ac:dyDescent="0.25">
      <c r="F179" s="3" t="s">
        <v>2040</v>
      </c>
      <c r="G179" s="2">
        <v>681</v>
      </c>
      <c r="H179" s="2" t="s">
        <v>335</v>
      </c>
      <c r="I179" s="2" t="s">
        <v>350</v>
      </c>
      <c r="J179" s="2" t="s">
        <v>351</v>
      </c>
      <c r="M179" s="2" t="s">
        <v>1652</v>
      </c>
      <c r="N179" s="2">
        <v>37</v>
      </c>
      <c r="O179" s="2">
        <v>37</v>
      </c>
    </row>
    <row r="180" spans="6:15" ht="15" customHeight="1" x14ac:dyDescent="0.25">
      <c r="F180" s="3" t="s">
        <v>2041</v>
      </c>
      <c r="G180" s="2">
        <v>12556</v>
      </c>
      <c r="H180" s="2" t="s">
        <v>335</v>
      </c>
      <c r="I180" s="2" t="s">
        <v>352</v>
      </c>
      <c r="J180" s="2" t="s">
        <v>353</v>
      </c>
      <c r="M180" s="2" t="s">
        <v>1650</v>
      </c>
      <c r="N180" s="2">
        <v>37</v>
      </c>
      <c r="O180" s="2">
        <v>37</v>
      </c>
    </row>
    <row r="181" spans="6:15" ht="15" customHeight="1" x14ac:dyDescent="0.25">
      <c r="F181" s="3" t="s">
        <v>2042</v>
      </c>
      <c r="G181" s="2">
        <v>14065</v>
      </c>
      <c r="H181" s="2" t="s">
        <v>335</v>
      </c>
      <c r="I181" s="2" t="s">
        <v>354</v>
      </c>
      <c r="J181" s="2" t="s">
        <v>355</v>
      </c>
      <c r="M181" s="2" t="s">
        <v>761</v>
      </c>
      <c r="N181" s="2">
        <v>37</v>
      </c>
      <c r="O181" s="2">
        <v>37</v>
      </c>
    </row>
    <row r="182" spans="6:15" ht="15" customHeight="1" x14ac:dyDescent="0.25">
      <c r="F182" s="3" t="s">
        <v>2043</v>
      </c>
      <c r="G182" s="2">
        <v>21985</v>
      </c>
      <c r="H182" s="2" t="s">
        <v>335</v>
      </c>
      <c r="I182" s="2" t="s">
        <v>356</v>
      </c>
      <c r="J182" s="2" t="s">
        <v>357</v>
      </c>
      <c r="M182" s="2" t="s">
        <v>1602</v>
      </c>
      <c r="N182" s="2">
        <v>37</v>
      </c>
      <c r="O182" s="2">
        <v>34</v>
      </c>
    </row>
    <row r="183" spans="6:15" ht="15" customHeight="1" x14ac:dyDescent="0.25">
      <c r="F183" s="3" t="s">
        <v>2044</v>
      </c>
      <c r="G183" s="2">
        <v>99000005</v>
      </c>
      <c r="H183" s="2" t="s">
        <v>50</v>
      </c>
      <c r="I183" s="2" t="s">
        <v>295</v>
      </c>
      <c r="J183" s="2" t="s">
        <v>296</v>
      </c>
      <c r="M183" s="2" t="s">
        <v>1540</v>
      </c>
      <c r="N183" s="2">
        <v>33</v>
      </c>
      <c r="O183" s="2">
        <v>33</v>
      </c>
    </row>
    <row r="184" spans="6:15" ht="15" customHeight="1" x14ac:dyDescent="0.25">
      <c r="F184" s="3" t="s">
        <v>2045</v>
      </c>
      <c r="G184" s="2">
        <v>99000006</v>
      </c>
      <c r="H184" s="2" t="s">
        <v>54</v>
      </c>
      <c r="I184" s="2" t="s">
        <v>295</v>
      </c>
      <c r="J184" s="2" t="s">
        <v>298</v>
      </c>
      <c r="M184" s="2" t="s">
        <v>1542</v>
      </c>
      <c r="N184" s="2">
        <v>37</v>
      </c>
      <c r="O184" s="2">
        <v>37</v>
      </c>
    </row>
    <row r="185" spans="6:15" ht="15" customHeight="1" x14ac:dyDescent="0.25">
      <c r="F185" s="3" t="s">
        <v>2046</v>
      </c>
      <c r="G185" s="2">
        <v>99000008</v>
      </c>
      <c r="H185" s="2" t="s">
        <v>140</v>
      </c>
      <c r="I185" s="2" t="s">
        <v>295</v>
      </c>
      <c r="J185" s="2" t="s">
        <v>302</v>
      </c>
      <c r="M185" s="2" t="s">
        <v>1598</v>
      </c>
      <c r="N185" s="2">
        <v>37</v>
      </c>
      <c r="O185" s="2">
        <v>37</v>
      </c>
    </row>
    <row r="186" spans="6:15" ht="15" customHeight="1" x14ac:dyDescent="0.25">
      <c r="F186" s="3" t="s">
        <v>2047</v>
      </c>
      <c r="G186" s="2">
        <v>99000009</v>
      </c>
      <c r="H186" s="2" t="s">
        <v>189</v>
      </c>
      <c r="I186" s="2" t="s">
        <v>295</v>
      </c>
      <c r="J186" s="2" t="s">
        <v>304</v>
      </c>
      <c r="M186" s="2" t="s">
        <v>1751</v>
      </c>
      <c r="N186" s="2">
        <v>33</v>
      </c>
      <c r="O186" s="2">
        <v>33</v>
      </c>
    </row>
    <row r="187" spans="6:15" ht="15" customHeight="1" x14ac:dyDescent="0.25">
      <c r="F187" s="3" t="s">
        <v>2048</v>
      </c>
      <c r="G187" s="2">
        <v>99000010</v>
      </c>
      <c r="H187" s="2" t="s">
        <v>214</v>
      </c>
      <c r="I187" s="2" t="s">
        <v>295</v>
      </c>
      <c r="J187" s="2" t="s">
        <v>306</v>
      </c>
      <c r="M187" s="2" t="s">
        <v>781</v>
      </c>
      <c r="N187" s="2">
        <v>37</v>
      </c>
      <c r="O187" s="2">
        <v>37</v>
      </c>
    </row>
    <row r="188" spans="6:15" ht="15" customHeight="1" x14ac:dyDescent="0.25">
      <c r="F188" s="3" t="s">
        <v>2049</v>
      </c>
      <c r="G188" s="2">
        <v>99000011</v>
      </c>
      <c r="H188" s="2" t="s">
        <v>241</v>
      </c>
      <c r="I188" s="2" t="s">
        <v>295</v>
      </c>
      <c r="J188" s="2" t="s">
        <v>308</v>
      </c>
      <c r="M188" s="2" t="s">
        <v>789</v>
      </c>
      <c r="N188" s="2">
        <v>37</v>
      </c>
      <c r="O188" s="2">
        <v>37</v>
      </c>
    </row>
    <row r="189" spans="6:15" ht="15" customHeight="1" x14ac:dyDescent="0.25">
      <c r="F189" s="3" t="s">
        <v>2050</v>
      </c>
      <c r="G189" s="2">
        <v>99000012</v>
      </c>
      <c r="H189" s="2" t="s">
        <v>254</v>
      </c>
      <c r="I189" s="2" t="s">
        <v>295</v>
      </c>
      <c r="J189" s="2" t="s">
        <v>310</v>
      </c>
      <c r="M189" s="2" t="s">
        <v>1538</v>
      </c>
      <c r="N189" s="2">
        <v>37</v>
      </c>
      <c r="O189" s="2">
        <v>37</v>
      </c>
    </row>
    <row r="190" spans="6:15" ht="15" customHeight="1" x14ac:dyDescent="0.25">
      <c r="F190" s="3" t="s">
        <v>2051</v>
      </c>
      <c r="G190" s="2">
        <v>99000013</v>
      </c>
      <c r="H190" s="2" t="s">
        <v>276</v>
      </c>
      <c r="I190" s="2" t="s">
        <v>295</v>
      </c>
      <c r="J190" s="2" t="s">
        <v>312</v>
      </c>
      <c r="M190" s="2" t="s">
        <v>1755</v>
      </c>
      <c r="N190" s="2">
        <v>37</v>
      </c>
      <c r="O190" s="2">
        <v>36</v>
      </c>
    </row>
    <row r="191" spans="6:15" ht="15" customHeight="1" x14ac:dyDescent="0.25">
      <c r="F191" s="3" t="s">
        <v>2052</v>
      </c>
      <c r="G191" s="2">
        <v>99000016</v>
      </c>
      <c r="H191" s="2" t="s">
        <v>335</v>
      </c>
      <c r="I191" s="2" t="s">
        <v>295</v>
      </c>
      <c r="J191" s="2" t="s">
        <v>358</v>
      </c>
      <c r="M191" s="2" t="s">
        <v>1377</v>
      </c>
      <c r="N191" s="2">
        <v>36</v>
      </c>
      <c r="O191" s="2">
        <v>36</v>
      </c>
    </row>
    <row r="192" spans="6:15" ht="15" customHeight="1" x14ac:dyDescent="0.25">
      <c r="F192" s="3" t="s">
        <v>2053</v>
      </c>
      <c r="G192" s="2">
        <v>99000017</v>
      </c>
      <c r="H192" s="2" t="s">
        <v>314</v>
      </c>
      <c r="I192" s="2" t="s">
        <v>315</v>
      </c>
      <c r="J192" s="2" t="s">
        <v>316</v>
      </c>
      <c r="M192" s="2" t="s">
        <v>1416</v>
      </c>
      <c r="N192" s="2">
        <v>37</v>
      </c>
      <c r="O192" s="2">
        <v>35</v>
      </c>
    </row>
    <row r="193" spans="6:15" ht="15" customHeight="1" x14ac:dyDescent="0.25">
      <c r="F193" s="3" t="s">
        <v>2054</v>
      </c>
      <c r="G193" s="2">
        <v>99000017</v>
      </c>
      <c r="H193" s="2" t="s">
        <v>314</v>
      </c>
      <c r="I193" s="2" t="s">
        <v>315</v>
      </c>
      <c r="J193" s="2" t="s">
        <v>316</v>
      </c>
      <c r="M193" s="2" t="s">
        <v>1654</v>
      </c>
      <c r="N193" s="2">
        <v>35</v>
      </c>
      <c r="O193" s="2">
        <v>33</v>
      </c>
    </row>
    <row r="194" spans="6:15" ht="15" customHeight="1" x14ac:dyDescent="0.25">
      <c r="F194" s="3" t="s">
        <v>2055</v>
      </c>
      <c r="G194" s="2">
        <v>33765</v>
      </c>
      <c r="H194" s="2" t="s">
        <v>50</v>
      </c>
      <c r="I194" s="2" t="s">
        <v>51</v>
      </c>
      <c r="J194" s="2" t="s">
        <v>52</v>
      </c>
      <c r="M194" s="2" t="s">
        <v>1600</v>
      </c>
      <c r="N194" s="2">
        <v>37</v>
      </c>
      <c r="O194" s="2">
        <v>36</v>
      </c>
    </row>
    <row r="195" spans="6:15" ht="15" customHeight="1" x14ac:dyDescent="0.25">
      <c r="F195" s="3" t="s">
        <v>2056</v>
      </c>
      <c r="G195" s="2">
        <v>450</v>
      </c>
      <c r="H195" s="2" t="s">
        <v>54</v>
      </c>
      <c r="I195" s="2" t="s">
        <v>55</v>
      </c>
      <c r="J195" s="2" t="s">
        <v>56</v>
      </c>
      <c r="M195" s="2" t="s">
        <v>793</v>
      </c>
      <c r="N195" s="2">
        <v>37</v>
      </c>
      <c r="O195" s="2">
        <v>37</v>
      </c>
    </row>
    <row r="196" spans="6:15" ht="15" customHeight="1" x14ac:dyDescent="0.25">
      <c r="F196" s="3" t="s">
        <v>2057</v>
      </c>
      <c r="G196" s="2">
        <v>451</v>
      </c>
      <c r="H196" s="2" t="s">
        <v>54</v>
      </c>
      <c r="I196" s="2" t="s">
        <v>58</v>
      </c>
      <c r="J196" s="2" t="s">
        <v>59</v>
      </c>
      <c r="M196" s="2" t="s">
        <v>787</v>
      </c>
      <c r="N196" s="2">
        <v>35</v>
      </c>
      <c r="O196" s="2">
        <v>33</v>
      </c>
    </row>
    <row r="197" spans="6:15" ht="15" customHeight="1" x14ac:dyDescent="0.25">
      <c r="F197" s="3" t="s">
        <v>2058</v>
      </c>
      <c r="G197" s="2">
        <v>460</v>
      </c>
      <c r="H197" s="2" t="s">
        <v>54</v>
      </c>
      <c r="I197" s="2" t="s">
        <v>61</v>
      </c>
      <c r="J197" s="2" t="s">
        <v>62</v>
      </c>
      <c r="M197" s="2" t="s">
        <v>1753</v>
      </c>
      <c r="N197" s="2">
        <v>37</v>
      </c>
      <c r="O197" s="2">
        <v>37</v>
      </c>
    </row>
    <row r="198" spans="6:15" ht="15" customHeight="1" x14ac:dyDescent="0.25">
      <c r="F198" s="3" t="s">
        <v>2059</v>
      </c>
      <c r="G198" s="2">
        <v>470</v>
      </c>
      <c r="H198" s="2" t="s">
        <v>54</v>
      </c>
      <c r="I198" s="2" t="s">
        <v>64</v>
      </c>
      <c r="J198" s="2" t="s">
        <v>65</v>
      </c>
      <c r="M198" s="2" t="s">
        <v>797</v>
      </c>
      <c r="N198" s="2">
        <v>37</v>
      </c>
      <c r="O198" s="2">
        <v>37</v>
      </c>
    </row>
    <row r="199" spans="6:15" ht="15" customHeight="1" x14ac:dyDescent="0.25">
      <c r="F199" s="3" t="s">
        <v>2060</v>
      </c>
      <c r="G199" s="2">
        <v>1125</v>
      </c>
      <c r="H199" s="2" t="s">
        <v>54</v>
      </c>
      <c r="I199" s="2" t="s">
        <v>318</v>
      </c>
      <c r="J199" s="2" t="s">
        <v>319</v>
      </c>
      <c r="M199" s="2" t="s">
        <v>1448</v>
      </c>
      <c r="N199" s="2">
        <v>37</v>
      </c>
      <c r="O199" s="2">
        <v>37</v>
      </c>
    </row>
    <row r="200" spans="6:15" ht="15" customHeight="1" x14ac:dyDescent="0.25">
      <c r="F200" s="3" t="s">
        <v>2061</v>
      </c>
      <c r="G200" s="2">
        <v>1130</v>
      </c>
      <c r="H200" s="2" t="s">
        <v>54</v>
      </c>
      <c r="I200" s="2" t="s">
        <v>67</v>
      </c>
      <c r="J200" s="2" t="s">
        <v>68</v>
      </c>
      <c r="M200" s="2" t="s">
        <v>1761</v>
      </c>
      <c r="N200" s="2">
        <v>37</v>
      </c>
      <c r="O200" s="2">
        <v>37</v>
      </c>
    </row>
    <row r="201" spans="6:15" ht="15" customHeight="1" x14ac:dyDescent="0.25">
      <c r="F201" s="3" t="s">
        <v>2062</v>
      </c>
      <c r="G201" s="2">
        <v>476</v>
      </c>
      <c r="H201" s="2" t="s">
        <v>54</v>
      </c>
      <c r="I201" s="2" t="s">
        <v>70</v>
      </c>
      <c r="J201" s="2" t="s">
        <v>71</v>
      </c>
      <c r="M201" s="2" t="s">
        <v>135</v>
      </c>
      <c r="N201" s="2">
        <v>35</v>
      </c>
      <c r="O201" s="2">
        <v>35</v>
      </c>
    </row>
    <row r="202" spans="6:15" ht="15" customHeight="1" x14ac:dyDescent="0.25">
      <c r="F202" s="3" t="s">
        <v>2063</v>
      </c>
      <c r="G202" s="2">
        <v>18443</v>
      </c>
      <c r="H202" s="2" t="s">
        <v>54</v>
      </c>
      <c r="I202" s="2" t="s">
        <v>73</v>
      </c>
      <c r="J202" s="2" t="s">
        <v>74</v>
      </c>
      <c r="M202" s="2" t="s">
        <v>90</v>
      </c>
      <c r="N202" s="2">
        <v>36</v>
      </c>
      <c r="O202" s="2">
        <v>36</v>
      </c>
    </row>
    <row r="203" spans="6:15" ht="15" customHeight="1" x14ac:dyDescent="0.25">
      <c r="F203" s="3" t="s">
        <v>2064</v>
      </c>
      <c r="G203" s="2">
        <v>6137</v>
      </c>
      <c r="H203" s="2" t="s">
        <v>54</v>
      </c>
      <c r="I203" s="2" t="s">
        <v>76</v>
      </c>
      <c r="J203" s="2" t="s">
        <v>77</v>
      </c>
      <c r="M203" s="2" t="s">
        <v>93</v>
      </c>
      <c r="N203" s="2">
        <v>35</v>
      </c>
      <c r="O203" s="2">
        <v>35</v>
      </c>
    </row>
    <row r="204" spans="6:15" ht="15" customHeight="1" x14ac:dyDescent="0.25">
      <c r="F204" s="3" t="s">
        <v>2065</v>
      </c>
      <c r="G204" s="2">
        <v>552</v>
      </c>
      <c r="H204" s="2" t="s">
        <v>140</v>
      </c>
      <c r="I204" s="2" t="s">
        <v>141</v>
      </c>
      <c r="J204" s="2" t="s">
        <v>142</v>
      </c>
      <c r="M204" s="2" t="s">
        <v>108</v>
      </c>
      <c r="N204" s="2">
        <v>35</v>
      </c>
      <c r="O204" s="2">
        <v>35</v>
      </c>
    </row>
    <row r="205" spans="6:15" ht="15" customHeight="1" x14ac:dyDescent="0.25">
      <c r="F205" s="3" t="s">
        <v>2066</v>
      </c>
      <c r="G205" s="2">
        <v>553</v>
      </c>
      <c r="H205" s="2" t="s">
        <v>140</v>
      </c>
      <c r="I205" s="2" t="s">
        <v>144</v>
      </c>
      <c r="J205" s="2" t="s">
        <v>145</v>
      </c>
      <c r="M205" s="2" t="s">
        <v>129</v>
      </c>
      <c r="N205" s="2">
        <v>35</v>
      </c>
      <c r="O205" s="2">
        <v>35</v>
      </c>
    </row>
    <row r="206" spans="6:15" ht="15" customHeight="1" x14ac:dyDescent="0.25">
      <c r="F206" s="3" t="s">
        <v>2067</v>
      </c>
      <c r="G206" s="2">
        <v>555</v>
      </c>
      <c r="H206" s="2" t="s">
        <v>140</v>
      </c>
      <c r="I206" s="2" t="s">
        <v>147</v>
      </c>
      <c r="J206" s="2" t="s">
        <v>148</v>
      </c>
      <c r="M206" s="2" t="s">
        <v>117</v>
      </c>
      <c r="N206" s="2">
        <v>35</v>
      </c>
      <c r="O206" s="2">
        <v>35</v>
      </c>
    </row>
    <row r="207" spans="6:15" ht="15" customHeight="1" x14ac:dyDescent="0.25">
      <c r="F207" s="3" t="s">
        <v>2068</v>
      </c>
      <c r="G207" s="2">
        <v>517</v>
      </c>
      <c r="H207" s="2" t="s">
        <v>140</v>
      </c>
      <c r="I207" s="2" t="s">
        <v>150</v>
      </c>
      <c r="J207" s="2" t="s">
        <v>151</v>
      </c>
      <c r="M207" s="2" t="s">
        <v>99</v>
      </c>
      <c r="N207" s="2">
        <v>35</v>
      </c>
      <c r="O207" s="2">
        <v>35</v>
      </c>
    </row>
    <row r="208" spans="6:15" ht="15" customHeight="1" x14ac:dyDescent="0.25">
      <c r="F208" s="3" t="s">
        <v>2069</v>
      </c>
      <c r="G208" s="2">
        <v>518</v>
      </c>
      <c r="H208" s="2" t="s">
        <v>140</v>
      </c>
      <c r="I208" s="2" t="s">
        <v>153</v>
      </c>
      <c r="J208" s="2" t="s">
        <v>154</v>
      </c>
      <c r="M208" s="2" t="s">
        <v>1292</v>
      </c>
      <c r="N208" s="2">
        <v>37</v>
      </c>
      <c r="O208" s="2">
        <v>36</v>
      </c>
    </row>
    <row r="209" spans="6:15" ht="15" customHeight="1" x14ac:dyDescent="0.25">
      <c r="F209" s="3" t="s">
        <v>2070</v>
      </c>
      <c r="G209" s="2">
        <v>516</v>
      </c>
      <c r="H209" s="2" t="s">
        <v>140</v>
      </c>
      <c r="I209" s="2" t="s">
        <v>156</v>
      </c>
      <c r="J209" s="2" t="s">
        <v>157</v>
      </c>
      <c r="M209" s="2" t="s">
        <v>603</v>
      </c>
      <c r="N209" s="2">
        <v>37</v>
      </c>
      <c r="O209" s="2">
        <v>36</v>
      </c>
    </row>
    <row r="210" spans="6:15" ht="15" customHeight="1" x14ac:dyDescent="0.25">
      <c r="F210" s="3" t="s">
        <v>2071</v>
      </c>
      <c r="G210" s="2">
        <v>521</v>
      </c>
      <c r="H210" s="2" t="s">
        <v>140</v>
      </c>
      <c r="I210" s="2" t="s">
        <v>159</v>
      </c>
      <c r="J210" s="2" t="s">
        <v>160</v>
      </c>
      <c r="M210" s="2" t="s">
        <v>81</v>
      </c>
      <c r="N210" s="2">
        <v>35</v>
      </c>
      <c r="O210" s="2">
        <v>33</v>
      </c>
    </row>
    <row r="211" spans="6:15" ht="15" customHeight="1" x14ac:dyDescent="0.25">
      <c r="F211" s="3" t="s">
        <v>2072</v>
      </c>
      <c r="G211" s="2">
        <v>522</v>
      </c>
      <c r="H211" s="2" t="s">
        <v>140</v>
      </c>
      <c r="I211" s="2" t="s">
        <v>162</v>
      </c>
      <c r="J211" s="2" t="s">
        <v>163</v>
      </c>
      <c r="M211" s="2" t="s">
        <v>84</v>
      </c>
      <c r="N211" s="2">
        <v>37</v>
      </c>
      <c r="O211" s="2">
        <v>33</v>
      </c>
    </row>
    <row r="212" spans="6:15" ht="15" customHeight="1" x14ac:dyDescent="0.25">
      <c r="F212" s="3" t="s">
        <v>2073</v>
      </c>
      <c r="G212" s="2">
        <v>520</v>
      </c>
      <c r="H212" s="2" t="s">
        <v>140</v>
      </c>
      <c r="I212" s="2" t="s">
        <v>165</v>
      </c>
      <c r="J212" s="2" t="s">
        <v>166</v>
      </c>
      <c r="M212" s="2" t="s">
        <v>1300</v>
      </c>
      <c r="N212" s="2">
        <v>37</v>
      </c>
      <c r="O212" s="2">
        <v>37</v>
      </c>
    </row>
    <row r="213" spans="6:15" ht="15" customHeight="1" x14ac:dyDescent="0.25">
      <c r="F213" s="3" t="s">
        <v>2074</v>
      </c>
      <c r="G213" s="2">
        <v>528</v>
      </c>
      <c r="H213" s="2" t="s">
        <v>140</v>
      </c>
      <c r="I213" s="2" t="s">
        <v>168</v>
      </c>
      <c r="J213" s="2" t="s">
        <v>169</v>
      </c>
      <c r="M213" s="2" t="s">
        <v>1294</v>
      </c>
      <c r="N213" s="2">
        <v>37</v>
      </c>
      <c r="O213" s="2">
        <v>37</v>
      </c>
    </row>
    <row r="214" spans="6:15" ht="15" customHeight="1" x14ac:dyDescent="0.25">
      <c r="F214" s="3" t="s">
        <v>2075</v>
      </c>
      <c r="G214" s="2">
        <v>529</v>
      </c>
      <c r="H214" s="2" t="s">
        <v>140</v>
      </c>
      <c r="I214" s="2" t="s">
        <v>171</v>
      </c>
      <c r="J214" s="2" t="s">
        <v>172</v>
      </c>
      <c r="M214" s="2" t="s">
        <v>114</v>
      </c>
      <c r="N214" s="2">
        <v>35</v>
      </c>
      <c r="O214" s="2">
        <v>35</v>
      </c>
    </row>
    <row r="215" spans="6:15" ht="15" customHeight="1" x14ac:dyDescent="0.25">
      <c r="F215" s="3" t="s">
        <v>2076</v>
      </c>
      <c r="G215" s="2">
        <v>527</v>
      </c>
      <c r="H215" s="2" t="s">
        <v>140</v>
      </c>
      <c r="I215" s="2" t="s">
        <v>174</v>
      </c>
      <c r="J215" s="2" t="s">
        <v>175</v>
      </c>
      <c r="M215" s="2" t="s">
        <v>1763</v>
      </c>
      <c r="N215" s="2">
        <v>37</v>
      </c>
      <c r="O215" s="2">
        <v>37</v>
      </c>
    </row>
    <row r="216" spans="6:15" ht="15" customHeight="1" x14ac:dyDescent="0.25">
      <c r="F216" s="3" t="s">
        <v>2077</v>
      </c>
      <c r="G216" s="2">
        <v>532</v>
      </c>
      <c r="H216" s="2" t="s">
        <v>140</v>
      </c>
      <c r="I216" s="2" t="s">
        <v>177</v>
      </c>
      <c r="J216" s="2" t="s">
        <v>178</v>
      </c>
      <c r="M216" s="2" t="s">
        <v>111</v>
      </c>
      <c r="N216" s="2">
        <v>36</v>
      </c>
      <c r="O216" s="2">
        <v>36</v>
      </c>
    </row>
    <row r="217" spans="6:15" ht="15" customHeight="1" x14ac:dyDescent="0.25">
      <c r="F217" s="3" t="s">
        <v>2078</v>
      </c>
      <c r="G217" s="2">
        <v>533</v>
      </c>
      <c r="H217" s="2" t="s">
        <v>140</v>
      </c>
      <c r="I217" s="2" t="s">
        <v>180</v>
      </c>
      <c r="J217" s="2" t="s">
        <v>181</v>
      </c>
      <c r="M217" s="2" t="s">
        <v>1298</v>
      </c>
      <c r="N217" s="2">
        <v>36</v>
      </c>
      <c r="O217" s="2">
        <v>36</v>
      </c>
    </row>
    <row r="218" spans="6:15" ht="15" customHeight="1" x14ac:dyDescent="0.25">
      <c r="F218" s="3" t="s">
        <v>2079</v>
      </c>
      <c r="G218" s="2">
        <v>534</v>
      </c>
      <c r="H218" s="2" t="s">
        <v>140</v>
      </c>
      <c r="I218" s="2" t="s">
        <v>183</v>
      </c>
      <c r="J218" s="2" t="s">
        <v>184</v>
      </c>
      <c r="M218" s="2" t="s">
        <v>1767</v>
      </c>
      <c r="N218" s="2">
        <v>36</v>
      </c>
      <c r="O218" s="2">
        <v>36</v>
      </c>
    </row>
    <row r="219" spans="6:15" ht="15" customHeight="1" x14ac:dyDescent="0.25">
      <c r="F219" s="3" t="s">
        <v>2080</v>
      </c>
      <c r="G219" s="2">
        <v>12703</v>
      </c>
      <c r="H219" s="2" t="s">
        <v>140</v>
      </c>
      <c r="I219" s="2" t="s">
        <v>320</v>
      </c>
      <c r="J219" s="2" t="s">
        <v>321</v>
      </c>
      <c r="M219" s="2" t="s">
        <v>1769</v>
      </c>
      <c r="N219" s="2">
        <v>37</v>
      </c>
      <c r="O219" s="2">
        <v>37</v>
      </c>
    </row>
    <row r="220" spans="6:15" ht="15" customHeight="1" x14ac:dyDescent="0.25">
      <c r="F220" s="3" t="s">
        <v>2081</v>
      </c>
      <c r="G220" s="2">
        <v>496</v>
      </c>
      <c r="H220" s="2" t="s">
        <v>189</v>
      </c>
      <c r="I220" s="2" t="s">
        <v>190</v>
      </c>
      <c r="J220" s="2" t="s">
        <v>191</v>
      </c>
      <c r="M220" s="2" t="s">
        <v>87</v>
      </c>
      <c r="N220" s="2">
        <v>36</v>
      </c>
      <c r="O220" s="2">
        <v>36</v>
      </c>
    </row>
    <row r="221" spans="6:15" ht="15" customHeight="1" x14ac:dyDescent="0.25">
      <c r="F221" s="3" t="s">
        <v>2082</v>
      </c>
      <c r="G221" s="2">
        <v>499</v>
      </c>
      <c r="H221" s="2" t="s">
        <v>189</v>
      </c>
      <c r="I221" s="2" t="s">
        <v>141</v>
      </c>
      <c r="J221" s="2" t="s">
        <v>193</v>
      </c>
      <c r="M221" s="2" t="s">
        <v>1296</v>
      </c>
      <c r="N221" s="2">
        <v>36</v>
      </c>
      <c r="O221" s="2">
        <v>34</v>
      </c>
    </row>
    <row r="222" spans="6:15" ht="15" customHeight="1" x14ac:dyDescent="0.25">
      <c r="F222" s="3" t="s">
        <v>2083</v>
      </c>
      <c r="G222" s="2">
        <v>498</v>
      </c>
      <c r="H222" s="2" t="s">
        <v>189</v>
      </c>
      <c r="I222" s="2" t="s">
        <v>144</v>
      </c>
      <c r="J222" s="2" t="s">
        <v>195</v>
      </c>
      <c r="M222" s="2" t="s">
        <v>138</v>
      </c>
      <c r="N222" s="2">
        <v>36</v>
      </c>
      <c r="O222" s="2">
        <v>36</v>
      </c>
    </row>
    <row r="223" spans="6:15" ht="15" customHeight="1" x14ac:dyDescent="0.25">
      <c r="F223" s="3" t="s">
        <v>2084</v>
      </c>
      <c r="G223" s="2">
        <v>502</v>
      </c>
      <c r="H223" s="2" t="s">
        <v>189</v>
      </c>
      <c r="I223" s="2" t="s">
        <v>197</v>
      </c>
      <c r="J223" s="2" t="s">
        <v>198</v>
      </c>
      <c r="M223" s="2" t="s">
        <v>1777</v>
      </c>
      <c r="N223" s="2">
        <v>37</v>
      </c>
      <c r="O223" s="2">
        <v>37</v>
      </c>
    </row>
    <row r="224" spans="6:15" ht="15" customHeight="1" x14ac:dyDescent="0.25">
      <c r="F224" s="3" t="s">
        <v>2085</v>
      </c>
      <c r="G224" s="2">
        <v>480</v>
      </c>
      <c r="H224" s="2" t="s">
        <v>189</v>
      </c>
      <c r="I224" s="2" t="s">
        <v>150</v>
      </c>
      <c r="J224" s="2" t="s">
        <v>200</v>
      </c>
      <c r="M224" s="2" t="s">
        <v>1779</v>
      </c>
      <c r="N224" s="2">
        <v>37</v>
      </c>
      <c r="O224" s="2">
        <v>37</v>
      </c>
    </row>
    <row r="225" spans="6:15" ht="15" customHeight="1" x14ac:dyDescent="0.25">
      <c r="F225" s="3" t="s">
        <v>2086</v>
      </c>
      <c r="G225" s="2">
        <v>482</v>
      </c>
      <c r="H225" s="2" t="s">
        <v>189</v>
      </c>
      <c r="I225" s="2" t="s">
        <v>153</v>
      </c>
      <c r="J225" s="2" t="s">
        <v>202</v>
      </c>
      <c r="M225" s="2" t="s">
        <v>120</v>
      </c>
      <c r="N225" s="2">
        <v>36</v>
      </c>
      <c r="O225" s="2">
        <v>36</v>
      </c>
    </row>
    <row r="226" spans="6:15" ht="15" customHeight="1" x14ac:dyDescent="0.25">
      <c r="F226" s="3" t="s">
        <v>2087</v>
      </c>
      <c r="G226" s="2">
        <v>481</v>
      </c>
      <c r="H226" s="2" t="s">
        <v>189</v>
      </c>
      <c r="I226" s="2" t="s">
        <v>156</v>
      </c>
      <c r="J226" s="2" t="s">
        <v>204</v>
      </c>
      <c r="M226" s="2" t="s">
        <v>1757</v>
      </c>
      <c r="N226" s="2">
        <v>37</v>
      </c>
      <c r="O226" s="2">
        <v>37</v>
      </c>
    </row>
    <row r="227" spans="6:15" ht="15" customHeight="1" x14ac:dyDescent="0.25">
      <c r="F227" s="3" t="s">
        <v>2088</v>
      </c>
      <c r="G227" s="2">
        <v>484</v>
      </c>
      <c r="H227" s="2" t="s">
        <v>189</v>
      </c>
      <c r="I227" s="2" t="s">
        <v>159</v>
      </c>
      <c r="J227" s="2" t="s">
        <v>206</v>
      </c>
      <c r="M227" s="2" t="s">
        <v>1302</v>
      </c>
      <c r="N227" s="2">
        <v>37</v>
      </c>
      <c r="O227" s="2">
        <v>37</v>
      </c>
    </row>
    <row r="228" spans="6:15" ht="15" customHeight="1" x14ac:dyDescent="0.25">
      <c r="F228" s="3" t="s">
        <v>2089</v>
      </c>
      <c r="G228" s="2">
        <v>483</v>
      </c>
      <c r="H228" s="2" t="s">
        <v>189</v>
      </c>
      <c r="I228" s="2" t="s">
        <v>165</v>
      </c>
      <c r="J228" s="2" t="s">
        <v>208</v>
      </c>
      <c r="M228" s="2" t="s">
        <v>1781</v>
      </c>
      <c r="N228" s="2">
        <v>37</v>
      </c>
      <c r="O228" s="2">
        <v>37</v>
      </c>
    </row>
    <row r="229" spans="6:15" ht="15" customHeight="1" x14ac:dyDescent="0.25">
      <c r="F229" s="3" t="s">
        <v>2090</v>
      </c>
      <c r="G229" s="2">
        <v>486</v>
      </c>
      <c r="H229" s="2" t="s">
        <v>189</v>
      </c>
      <c r="I229" s="2" t="s">
        <v>171</v>
      </c>
      <c r="J229" s="2" t="s">
        <v>210</v>
      </c>
      <c r="M229" s="2" t="s">
        <v>605</v>
      </c>
      <c r="N229" s="2">
        <v>37</v>
      </c>
      <c r="O229" s="2">
        <v>37</v>
      </c>
    </row>
    <row r="230" spans="6:15" ht="15" customHeight="1" x14ac:dyDescent="0.25">
      <c r="F230" s="3" t="s">
        <v>2091</v>
      </c>
      <c r="G230" s="2">
        <v>488</v>
      </c>
      <c r="H230" s="2" t="s">
        <v>189</v>
      </c>
      <c r="I230" s="2" t="s">
        <v>174</v>
      </c>
      <c r="J230" s="2" t="s">
        <v>212</v>
      </c>
      <c r="M230" s="2" t="s">
        <v>102</v>
      </c>
      <c r="N230" s="2">
        <v>35</v>
      </c>
      <c r="O230" s="2">
        <v>35</v>
      </c>
    </row>
    <row r="231" spans="6:15" ht="15" customHeight="1" x14ac:dyDescent="0.25">
      <c r="F231" s="3" t="s">
        <v>2092</v>
      </c>
      <c r="G231" s="2">
        <v>580</v>
      </c>
      <c r="H231" s="2" t="s">
        <v>214</v>
      </c>
      <c r="I231" s="2" t="s">
        <v>190</v>
      </c>
      <c r="J231" s="2" t="s">
        <v>215</v>
      </c>
      <c r="M231" s="2" t="s">
        <v>1765</v>
      </c>
      <c r="N231" s="2">
        <v>37</v>
      </c>
      <c r="O231" s="2">
        <v>37</v>
      </c>
    </row>
    <row r="232" spans="6:15" ht="15" customHeight="1" x14ac:dyDescent="0.25">
      <c r="F232" s="3" t="s">
        <v>2093</v>
      </c>
      <c r="G232" s="2">
        <v>582</v>
      </c>
      <c r="H232" s="2" t="s">
        <v>214</v>
      </c>
      <c r="I232" s="2" t="s">
        <v>217</v>
      </c>
      <c r="J232" s="2" t="s">
        <v>218</v>
      </c>
      <c r="M232" s="2" t="s">
        <v>1783</v>
      </c>
      <c r="N232" s="2">
        <v>37</v>
      </c>
      <c r="O232" s="2">
        <v>37</v>
      </c>
    </row>
    <row r="233" spans="6:15" ht="15" customHeight="1" x14ac:dyDescent="0.25">
      <c r="F233" s="3" t="s">
        <v>2094</v>
      </c>
      <c r="G233" s="2">
        <v>584</v>
      </c>
      <c r="H233" s="2" t="s">
        <v>214</v>
      </c>
      <c r="I233" s="2" t="s">
        <v>141</v>
      </c>
      <c r="J233" s="2" t="s">
        <v>220</v>
      </c>
      <c r="M233" s="2" t="s">
        <v>1771</v>
      </c>
      <c r="N233" s="2">
        <v>37</v>
      </c>
      <c r="O233" s="2">
        <v>37</v>
      </c>
    </row>
    <row r="234" spans="6:15" ht="15" customHeight="1" x14ac:dyDescent="0.25">
      <c r="F234" s="3" t="s">
        <v>2095</v>
      </c>
      <c r="G234" s="2">
        <v>583</v>
      </c>
      <c r="H234" s="2" t="s">
        <v>214</v>
      </c>
      <c r="I234" s="2" t="s">
        <v>144</v>
      </c>
      <c r="J234" s="2" t="s">
        <v>222</v>
      </c>
      <c r="M234" s="2" t="s">
        <v>607</v>
      </c>
      <c r="N234" s="2">
        <v>37</v>
      </c>
      <c r="O234" s="2">
        <v>37</v>
      </c>
    </row>
    <row r="235" spans="6:15" ht="15" customHeight="1" x14ac:dyDescent="0.25">
      <c r="F235" s="3" t="s">
        <v>2096</v>
      </c>
      <c r="G235" s="2">
        <v>563</v>
      </c>
      <c r="H235" s="2" t="s">
        <v>214</v>
      </c>
      <c r="I235" s="2" t="s">
        <v>150</v>
      </c>
      <c r="J235" s="2" t="s">
        <v>224</v>
      </c>
      <c r="M235" s="2" t="s">
        <v>611</v>
      </c>
      <c r="N235" s="2">
        <v>37</v>
      </c>
      <c r="O235" s="2">
        <v>37</v>
      </c>
    </row>
    <row r="236" spans="6:15" ht="15" customHeight="1" x14ac:dyDescent="0.25">
      <c r="F236" s="3" t="s">
        <v>2097</v>
      </c>
      <c r="G236" s="2">
        <v>564</v>
      </c>
      <c r="H236" s="2" t="s">
        <v>214</v>
      </c>
      <c r="I236" s="2" t="s">
        <v>159</v>
      </c>
      <c r="J236" s="2" t="s">
        <v>226</v>
      </c>
      <c r="M236" s="2" t="s">
        <v>1773</v>
      </c>
      <c r="N236" s="2">
        <v>37</v>
      </c>
      <c r="O236" s="2">
        <v>37</v>
      </c>
    </row>
    <row r="237" spans="6:15" ht="15" customHeight="1" x14ac:dyDescent="0.25">
      <c r="F237" s="3" t="s">
        <v>2098</v>
      </c>
      <c r="G237" s="2">
        <v>565</v>
      </c>
      <c r="H237" s="2" t="s">
        <v>214</v>
      </c>
      <c r="I237" s="2" t="s">
        <v>162</v>
      </c>
      <c r="J237" s="2" t="s">
        <v>228</v>
      </c>
      <c r="M237" s="2" t="s">
        <v>132</v>
      </c>
      <c r="N237" s="2">
        <v>35</v>
      </c>
      <c r="O237" s="2">
        <v>35</v>
      </c>
    </row>
    <row r="238" spans="6:15" ht="15" customHeight="1" x14ac:dyDescent="0.25">
      <c r="F238" s="3" t="s">
        <v>2099</v>
      </c>
      <c r="G238" s="2">
        <v>569</v>
      </c>
      <c r="H238" s="2" t="s">
        <v>214</v>
      </c>
      <c r="I238" s="2" t="s">
        <v>171</v>
      </c>
      <c r="J238" s="2" t="s">
        <v>230</v>
      </c>
      <c r="M238" s="2" t="s">
        <v>1759</v>
      </c>
      <c r="N238" s="2">
        <v>37</v>
      </c>
      <c r="O238" s="2">
        <v>37</v>
      </c>
    </row>
    <row r="239" spans="6:15" ht="15" customHeight="1" x14ac:dyDescent="0.25">
      <c r="F239" s="3" t="s">
        <v>2100</v>
      </c>
      <c r="G239" s="2">
        <v>573</v>
      </c>
      <c r="H239" s="2" t="s">
        <v>214</v>
      </c>
      <c r="I239" s="2" t="s">
        <v>177</v>
      </c>
      <c r="J239" s="2" t="s">
        <v>232</v>
      </c>
      <c r="M239" s="2" t="s">
        <v>126</v>
      </c>
      <c r="N239" s="2">
        <v>36</v>
      </c>
      <c r="O239" s="2">
        <v>36</v>
      </c>
    </row>
    <row r="240" spans="6:15" ht="15" customHeight="1" x14ac:dyDescent="0.25">
      <c r="F240" s="3" t="s">
        <v>2101</v>
      </c>
      <c r="G240" s="2">
        <v>575</v>
      </c>
      <c r="H240" s="2" t="s">
        <v>214</v>
      </c>
      <c r="I240" s="2" t="s">
        <v>180</v>
      </c>
      <c r="J240" s="2" t="s">
        <v>234</v>
      </c>
      <c r="M240" s="2" t="s">
        <v>123</v>
      </c>
      <c r="N240" s="2">
        <v>35</v>
      </c>
      <c r="O240" s="2">
        <v>35</v>
      </c>
    </row>
    <row r="241" spans="6:15" ht="15" customHeight="1" x14ac:dyDescent="0.25">
      <c r="F241" s="3" t="s">
        <v>2102</v>
      </c>
      <c r="G241" s="2">
        <v>574</v>
      </c>
      <c r="H241" s="2" t="s">
        <v>214</v>
      </c>
      <c r="I241" s="2" t="s">
        <v>183</v>
      </c>
      <c r="J241" s="2" t="s">
        <v>236</v>
      </c>
      <c r="M241" s="2" t="s">
        <v>105</v>
      </c>
      <c r="N241" s="2">
        <v>35</v>
      </c>
      <c r="O241" s="2">
        <v>35</v>
      </c>
    </row>
    <row r="242" spans="6:15" ht="15" customHeight="1" x14ac:dyDescent="0.25">
      <c r="F242" s="3" t="s">
        <v>2103</v>
      </c>
      <c r="G242" s="2">
        <v>577</v>
      </c>
      <c r="H242" s="2" t="s">
        <v>214</v>
      </c>
      <c r="I242" s="2" t="s">
        <v>238</v>
      </c>
      <c r="J242" s="2" t="s">
        <v>239</v>
      </c>
      <c r="M242" s="2" t="s">
        <v>96</v>
      </c>
      <c r="N242" s="2">
        <v>35</v>
      </c>
      <c r="O242" s="2">
        <v>35</v>
      </c>
    </row>
    <row r="243" spans="6:15" ht="15" customHeight="1" x14ac:dyDescent="0.25">
      <c r="F243" s="3" t="s">
        <v>2104</v>
      </c>
      <c r="G243" s="2">
        <v>99000002</v>
      </c>
      <c r="H243" s="2" t="s">
        <v>241</v>
      </c>
      <c r="I243" s="2" t="s">
        <v>242</v>
      </c>
      <c r="J243" s="2" t="s">
        <v>243</v>
      </c>
      <c r="M243" s="2" t="s">
        <v>1775</v>
      </c>
      <c r="N243" s="2">
        <v>37</v>
      </c>
      <c r="O243" s="2">
        <v>37</v>
      </c>
    </row>
    <row r="244" spans="6:15" ht="15" customHeight="1" x14ac:dyDescent="0.25">
      <c r="F244" s="3" t="s">
        <v>2105</v>
      </c>
      <c r="G244" s="2">
        <v>99000004</v>
      </c>
      <c r="H244" s="2" t="s">
        <v>241</v>
      </c>
      <c r="I244" s="2" t="s">
        <v>245</v>
      </c>
      <c r="J244" s="2" t="s">
        <v>246</v>
      </c>
      <c r="M244" s="2" t="s">
        <v>1354</v>
      </c>
      <c r="N244" s="2">
        <v>37</v>
      </c>
      <c r="O244" s="2">
        <v>37</v>
      </c>
    </row>
    <row r="245" spans="6:15" ht="15" customHeight="1" x14ac:dyDescent="0.25">
      <c r="F245" s="3" t="s">
        <v>2106</v>
      </c>
      <c r="G245" s="2">
        <v>99000001</v>
      </c>
      <c r="H245" s="2" t="s">
        <v>241</v>
      </c>
      <c r="I245" s="2" t="s">
        <v>248</v>
      </c>
      <c r="J245" s="2" t="s">
        <v>249</v>
      </c>
      <c r="M245" s="2" t="s">
        <v>609</v>
      </c>
      <c r="N245" s="2">
        <v>37</v>
      </c>
      <c r="O245" s="2">
        <v>37</v>
      </c>
    </row>
    <row r="246" spans="6:15" ht="15" customHeight="1" x14ac:dyDescent="0.25">
      <c r="F246" s="3" t="s">
        <v>2107</v>
      </c>
      <c r="G246" s="2">
        <v>99000003</v>
      </c>
      <c r="H246" s="2" t="s">
        <v>241</v>
      </c>
      <c r="I246" s="2" t="s">
        <v>251</v>
      </c>
      <c r="J246" s="2" t="s">
        <v>252</v>
      </c>
      <c r="M246" s="2" t="s">
        <v>341</v>
      </c>
      <c r="N246" s="2">
        <v>35</v>
      </c>
      <c r="O246" s="2">
        <v>35</v>
      </c>
    </row>
    <row r="247" spans="6:15" ht="15" customHeight="1" x14ac:dyDescent="0.25">
      <c r="F247" s="3" t="s">
        <v>2108</v>
      </c>
      <c r="G247" s="2">
        <v>759</v>
      </c>
      <c r="H247" s="2" t="s">
        <v>254</v>
      </c>
      <c r="I247" s="2" t="s">
        <v>255</v>
      </c>
      <c r="J247" s="2" t="s">
        <v>256</v>
      </c>
      <c r="M247" s="2" t="s">
        <v>1304</v>
      </c>
      <c r="N247" s="2">
        <v>37</v>
      </c>
      <c r="O247" s="2">
        <v>37</v>
      </c>
    </row>
    <row r="248" spans="6:15" ht="15" customHeight="1" x14ac:dyDescent="0.25">
      <c r="F248" s="3" t="s">
        <v>2109</v>
      </c>
      <c r="G248" s="2">
        <v>760</v>
      </c>
      <c r="H248" s="2" t="s">
        <v>254</v>
      </c>
      <c r="I248" s="2" t="s">
        <v>258</v>
      </c>
      <c r="J248" s="2" t="s">
        <v>259</v>
      </c>
      <c r="M248" s="2" t="s">
        <v>349</v>
      </c>
      <c r="N248" s="2">
        <v>35</v>
      </c>
      <c r="O248" s="2">
        <v>35</v>
      </c>
    </row>
    <row r="249" spans="6:15" ht="15" customHeight="1" x14ac:dyDescent="0.25">
      <c r="F249" s="3" t="s">
        <v>2110</v>
      </c>
      <c r="G249" s="2">
        <v>763</v>
      </c>
      <c r="H249" s="2" t="s">
        <v>254</v>
      </c>
      <c r="I249" s="2" t="s">
        <v>261</v>
      </c>
      <c r="J249" s="2" t="s">
        <v>262</v>
      </c>
      <c r="M249" s="2" t="s">
        <v>337</v>
      </c>
      <c r="N249" s="2">
        <v>37</v>
      </c>
      <c r="O249" s="2">
        <v>37</v>
      </c>
    </row>
    <row r="250" spans="6:15" ht="15" customHeight="1" x14ac:dyDescent="0.25">
      <c r="F250" s="3" t="s">
        <v>2111</v>
      </c>
      <c r="G250" s="2">
        <v>764</v>
      </c>
      <c r="H250" s="2" t="s">
        <v>254</v>
      </c>
      <c r="I250" s="2" t="s">
        <v>264</v>
      </c>
      <c r="J250" s="2" t="s">
        <v>265</v>
      </c>
      <c r="M250" s="2" t="s">
        <v>357</v>
      </c>
      <c r="N250" s="2">
        <v>36</v>
      </c>
      <c r="O250" s="2">
        <v>36</v>
      </c>
    </row>
    <row r="251" spans="6:15" ht="15" customHeight="1" x14ac:dyDescent="0.25">
      <c r="F251" s="3" t="s">
        <v>2112</v>
      </c>
      <c r="G251" s="2">
        <v>765</v>
      </c>
      <c r="H251" s="2" t="s">
        <v>254</v>
      </c>
      <c r="I251" s="2" t="s">
        <v>267</v>
      </c>
      <c r="J251" s="2" t="s">
        <v>268</v>
      </c>
      <c r="M251" s="2" t="s">
        <v>339</v>
      </c>
      <c r="N251" s="2">
        <v>36</v>
      </c>
      <c r="O251" s="2">
        <v>36</v>
      </c>
    </row>
    <row r="252" spans="6:15" ht="15" customHeight="1" x14ac:dyDescent="0.25">
      <c r="F252" s="3" t="s">
        <v>2113</v>
      </c>
      <c r="G252" s="2">
        <v>775</v>
      </c>
      <c r="H252" s="2" t="s">
        <v>254</v>
      </c>
      <c r="I252" s="2" t="s">
        <v>270</v>
      </c>
      <c r="J252" s="2" t="s">
        <v>271</v>
      </c>
      <c r="M252" s="2" t="s">
        <v>353</v>
      </c>
      <c r="N252" s="2">
        <v>35</v>
      </c>
      <c r="O252" s="2">
        <v>35</v>
      </c>
    </row>
    <row r="253" spans="6:15" ht="15" customHeight="1" x14ac:dyDescent="0.25">
      <c r="F253" s="3" t="s">
        <v>2114</v>
      </c>
      <c r="G253" s="2">
        <v>776</v>
      </c>
      <c r="H253" s="2" t="s">
        <v>254</v>
      </c>
      <c r="I253" s="2" t="s">
        <v>273</v>
      </c>
      <c r="J253" s="2" t="s">
        <v>274</v>
      </c>
      <c r="M253" s="2" t="s">
        <v>351</v>
      </c>
      <c r="N253" s="2">
        <v>36</v>
      </c>
      <c r="O253" s="2">
        <v>36</v>
      </c>
    </row>
    <row r="254" spans="6:15" ht="15" customHeight="1" x14ac:dyDescent="0.25">
      <c r="F254" s="3" t="s">
        <v>2115</v>
      </c>
      <c r="G254" s="2">
        <v>5033</v>
      </c>
      <c r="H254" s="2" t="s">
        <v>276</v>
      </c>
      <c r="I254" s="2" t="s">
        <v>277</v>
      </c>
      <c r="J254" s="2" t="s">
        <v>278</v>
      </c>
      <c r="M254" s="2" t="s">
        <v>355</v>
      </c>
      <c r="N254" s="2">
        <v>36</v>
      </c>
      <c r="O254" s="2">
        <v>36</v>
      </c>
    </row>
    <row r="255" spans="6:15" ht="15" customHeight="1" x14ac:dyDescent="0.25">
      <c r="F255" s="3" t="s">
        <v>2116</v>
      </c>
      <c r="G255" s="2">
        <v>5219</v>
      </c>
      <c r="H255" s="2" t="s">
        <v>276</v>
      </c>
      <c r="I255" s="2" t="s">
        <v>280</v>
      </c>
      <c r="J255" s="2" t="s">
        <v>281</v>
      </c>
      <c r="M255" s="2" t="s">
        <v>343</v>
      </c>
      <c r="N255" s="2">
        <v>35</v>
      </c>
      <c r="O255" s="2">
        <v>35</v>
      </c>
    </row>
    <row r="256" spans="6:15" ht="15" customHeight="1" x14ac:dyDescent="0.25">
      <c r="F256" s="3" t="s">
        <v>2117</v>
      </c>
      <c r="G256" s="2">
        <v>5152</v>
      </c>
      <c r="H256" s="2" t="s">
        <v>276</v>
      </c>
      <c r="I256" s="2" t="s">
        <v>283</v>
      </c>
      <c r="J256" s="2" t="s">
        <v>284</v>
      </c>
      <c r="M256" s="2" t="s">
        <v>347</v>
      </c>
      <c r="N256" s="2">
        <v>35</v>
      </c>
      <c r="O256" s="2">
        <v>35</v>
      </c>
    </row>
    <row r="257" spans="6:15" ht="15" customHeight="1" x14ac:dyDescent="0.25">
      <c r="F257" s="3" t="s">
        <v>2118</v>
      </c>
      <c r="G257" s="2">
        <v>5089</v>
      </c>
      <c r="H257" s="2" t="s">
        <v>276</v>
      </c>
      <c r="I257" s="2" t="s">
        <v>286</v>
      </c>
      <c r="J257" s="2" t="s">
        <v>287</v>
      </c>
      <c r="M257" s="2" t="s">
        <v>345</v>
      </c>
      <c r="N257" s="2">
        <v>36</v>
      </c>
      <c r="O257" s="2">
        <v>34</v>
      </c>
    </row>
    <row r="258" spans="6:15" ht="15" customHeight="1" x14ac:dyDescent="0.25">
      <c r="F258" s="3" t="s">
        <v>2119</v>
      </c>
      <c r="G258" s="2">
        <v>5039</v>
      </c>
      <c r="H258" s="2" t="s">
        <v>276</v>
      </c>
      <c r="I258" s="2" t="s">
        <v>289</v>
      </c>
      <c r="J258" s="2" t="s">
        <v>290</v>
      </c>
      <c r="M258" s="2" t="s">
        <v>1545</v>
      </c>
      <c r="N258" s="2">
        <v>37</v>
      </c>
      <c r="O258" s="2">
        <v>37</v>
      </c>
    </row>
    <row r="259" spans="6:15" ht="15" customHeight="1" x14ac:dyDescent="0.25">
      <c r="F259" s="3" t="s">
        <v>2120</v>
      </c>
      <c r="G259" s="2">
        <v>5154</v>
      </c>
      <c r="H259" s="2" t="s">
        <v>276</v>
      </c>
      <c r="I259" s="2" t="s">
        <v>292</v>
      </c>
      <c r="J259" s="2" t="s">
        <v>293</v>
      </c>
      <c r="M259" s="2" t="s">
        <v>1547</v>
      </c>
      <c r="N259" s="2">
        <v>37</v>
      </c>
      <c r="O259" s="2">
        <v>37</v>
      </c>
    </row>
    <row r="260" spans="6:15" ht="15" customHeight="1" x14ac:dyDescent="0.25">
      <c r="F260" s="3" t="s">
        <v>2121</v>
      </c>
      <c r="G260" s="2">
        <v>28042</v>
      </c>
      <c r="H260" s="2" t="s">
        <v>359</v>
      </c>
      <c r="I260" s="2" t="s">
        <v>360</v>
      </c>
      <c r="J260" s="2" t="s">
        <v>361</v>
      </c>
      <c r="M260" s="2" t="s">
        <v>1173</v>
      </c>
      <c r="N260" s="2">
        <v>37</v>
      </c>
      <c r="O260" s="2">
        <v>37</v>
      </c>
    </row>
    <row r="261" spans="6:15" ht="15" customHeight="1" x14ac:dyDescent="0.25">
      <c r="F261" s="3" t="s">
        <v>2122</v>
      </c>
      <c r="G261" s="2">
        <v>19522</v>
      </c>
      <c r="H261" s="2" t="s">
        <v>359</v>
      </c>
      <c r="I261" s="2" t="s">
        <v>362</v>
      </c>
      <c r="J261" s="2" t="s">
        <v>363</v>
      </c>
      <c r="M261" s="2" t="s">
        <v>1386</v>
      </c>
      <c r="N261" s="2">
        <v>37</v>
      </c>
      <c r="O261" s="2">
        <v>37</v>
      </c>
    </row>
    <row r="262" spans="6:15" ht="15" customHeight="1" x14ac:dyDescent="0.25">
      <c r="F262" s="3" t="s">
        <v>2123</v>
      </c>
      <c r="G262" s="2">
        <v>27979</v>
      </c>
      <c r="H262" s="2" t="s">
        <v>359</v>
      </c>
      <c r="I262" s="2" t="s">
        <v>364</v>
      </c>
      <c r="J262" s="2" t="s">
        <v>365</v>
      </c>
      <c r="M262" s="2" t="s">
        <v>6460</v>
      </c>
      <c r="N262" s="2">
        <v>37</v>
      </c>
      <c r="O262" s="2">
        <v>37</v>
      </c>
    </row>
    <row r="263" spans="6:15" ht="15" customHeight="1" x14ac:dyDescent="0.25">
      <c r="F263" s="3" t="s">
        <v>2124</v>
      </c>
      <c r="G263" s="2">
        <v>27906</v>
      </c>
      <c r="H263" s="2" t="s">
        <v>359</v>
      </c>
      <c r="I263" s="2" t="s">
        <v>366</v>
      </c>
      <c r="J263" s="2" t="s">
        <v>367</v>
      </c>
      <c r="M263" s="2" t="s">
        <v>6461</v>
      </c>
      <c r="N263" s="2">
        <v>37</v>
      </c>
      <c r="O263" s="2">
        <v>36</v>
      </c>
    </row>
    <row r="264" spans="6:15" ht="15" customHeight="1" x14ac:dyDescent="0.25">
      <c r="F264" s="3" t="s">
        <v>2125</v>
      </c>
      <c r="G264" s="2">
        <v>28921</v>
      </c>
      <c r="H264" s="2" t="s">
        <v>359</v>
      </c>
      <c r="I264" s="2" t="s">
        <v>368</v>
      </c>
      <c r="J264" s="2" t="s">
        <v>369</v>
      </c>
      <c r="M264" s="2" t="s">
        <v>6462</v>
      </c>
      <c r="N264" s="2">
        <v>37</v>
      </c>
      <c r="O264" s="2">
        <v>35</v>
      </c>
    </row>
    <row r="265" spans="6:15" ht="15" customHeight="1" x14ac:dyDescent="0.25">
      <c r="F265" s="3" t="s">
        <v>2126</v>
      </c>
      <c r="G265" s="2">
        <v>19737</v>
      </c>
      <c r="H265" s="2" t="s">
        <v>359</v>
      </c>
      <c r="I265" s="2" t="s">
        <v>370</v>
      </c>
      <c r="J265" s="2" t="s">
        <v>371</v>
      </c>
      <c r="M265" s="2" t="s">
        <v>1388</v>
      </c>
      <c r="N265" s="2">
        <v>37</v>
      </c>
      <c r="O265" s="2">
        <v>37</v>
      </c>
    </row>
    <row r="266" spans="6:15" ht="15" customHeight="1" x14ac:dyDescent="0.25">
      <c r="F266" s="3" t="s">
        <v>2127</v>
      </c>
      <c r="G266" s="2">
        <v>19790</v>
      </c>
      <c r="H266" s="2" t="s">
        <v>359</v>
      </c>
      <c r="I266" s="2" t="s">
        <v>372</v>
      </c>
      <c r="J266" s="2" t="s">
        <v>373</v>
      </c>
      <c r="M266" s="2" t="s">
        <v>1390</v>
      </c>
      <c r="N266" s="2">
        <v>36</v>
      </c>
      <c r="O266" s="2">
        <v>36</v>
      </c>
    </row>
    <row r="267" spans="6:15" ht="15" customHeight="1" x14ac:dyDescent="0.25">
      <c r="F267" s="3" t="s">
        <v>2128</v>
      </c>
      <c r="G267" s="2">
        <v>28771</v>
      </c>
      <c r="H267" s="2" t="s">
        <v>359</v>
      </c>
      <c r="I267" s="2" t="s">
        <v>374</v>
      </c>
      <c r="J267" s="2" t="s">
        <v>375</v>
      </c>
      <c r="M267" s="2" t="s">
        <v>447</v>
      </c>
      <c r="N267" s="2">
        <v>34</v>
      </c>
      <c r="O267" s="2">
        <v>35</v>
      </c>
    </row>
    <row r="268" spans="6:15" ht="15" customHeight="1" x14ac:dyDescent="0.25">
      <c r="F268" s="3" t="s">
        <v>2129</v>
      </c>
      <c r="G268" s="2">
        <v>786</v>
      </c>
      <c r="H268" s="2" t="s">
        <v>359</v>
      </c>
      <c r="I268" s="2" t="s">
        <v>376</v>
      </c>
      <c r="J268" s="2" t="s">
        <v>377</v>
      </c>
      <c r="M268" s="2" t="s">
        <v>449</v>
      </c>
      <c r="N268" s="2">
        <v>37</v>
      </c>
      <c r="O268" s="2">
        <v>34</v>
      </c>
    </row>
    <row r="269" spans="6:15" ht="15" customHeight="1" x14ac:dyDescent="0.25">
      <c r="F269" s="3" t="s">
        <v>2130</v>
      </c>
      <c r="G269" s="2">
        <v>25248</v>
      </c>
      <c r="H269" s="2" t="s">
        <v>359</v>
      </c>
      <c r="I269" s="2" t="s">
        <v>378</v>
      </c>
      <c r="J269" s="2" t="s">
        <v>379</v>
      </c>
      <c r="M269" s="2" t="s">
        <v>452</v>
      </c>
      <c r="N269" s="2">
        <v>37</v>
      </c>
      <c r="O269" s="2">
        <v>37</v>
      </c>
    </row>
    <row r="270" spans="6:15" ht="15" customHeight="1" x14ac:dyDescent="0.25">
      <c r="F270" s="3" t="s">
        <v>2131</v>
      </c>
      <c r="G270" s="2">
        <v>28047</v>
      </c>
      <c r="H270" s="2" t="s">
        <v>359</v>
      </c>
      <c r="I270" s="2" t="s">
        <v>380</v>
      </c>
      <c r="J270" s="2" t="s">
        <v>381</v>
      </c>
      <c r="M270" s="2" t="s">
        <v>454</v>
      </c>
      <c r="N270" s="2">
        <v>37</v>
      </c>
      <c r="O270" s="2">
        <v>37</v>
      </c>
    </row>
    <row r="271" spans="6:15" ht="15" customHeight="1" x14ac:dyDescent="0.25">
      <c r="F271" s="3" t="s">
        <v>2132</v>
      </c>
      <c r="G271" s="2">
        <v>796</v>
      </c>
      <c r="H271" s="2" t="s">
        <v>359</v>
      </c>
      <c r="I271" s="2" t="s">
        <v>382</v>
      </c>
      <c r="J271" s="2" t="s">
        <v>383</v>
      </c>
      <c r="M271" s="2" t="s">
        <v>1515</v>
      </c>
      <c r="N271" s="2">
        <v>36</v>
      </c>
      <c r="O271" s="2">
        <v>36</v>
      </c>
    </row>
    <row r="272" spans="6:15" ht="15" customHeight="1" x14ac:dyDescent="0.25">
      <c r="F272" s="3" t="s">
        <v>2133</v>
      </c>
      <c r="G272" s="2">
        <v>783</v>
      </c>
      <c r="H272" s="2" t="s">
        <v>359</v>
      </c>
      <c r="I272" s="2" t="s">
        <v>384</v>
      </c>
      <c r="J272" s="2" t="s">
        <v>385</v>
      </c>
      <c r="M272" s="2" t="s">
        <v>463</v>
      </c>
      <c r="N272" s="2">
        <v>37</v>
      </c>
      <c r="O272" s="2">
        <v>37</v>
      </c>
    </row>
    <row r="273" spans="6:15" ht="15" customHeight="1" x14ac:dyDescent="0.25">
      <c r="F273" s="3" t="s">
        <v>2134</v>
      </c>
      <c r="G273" s="2">
        <v>787</v>
      </c>
      <c r="H273" s="2" t="s">
        <v>359</v>
      </c>
      <c r="I273" s="2" t="s">
        <v>386</v>
      </c>
      <c r="J273" s="2" t="s">
        <v>387</v>
      </c>
      <c r="M273" s="2" t="s">
        <v>459</v>
      </c>
      <c r="N273" s="2">
        <v>37</v>
      </c>
      <c r="O273" s="2">
        <v>37</v>
      </c>
    </row>
    <row r="274" spans="6:15" ht="15" customHeight="1" x14ac:dyDescent="0.25">
      <c r="F274" s="3" t="s">
        <v>2135</v>
      </c>
      <c r="G274" s="2">
        <v>788</v>
      </c>
      <c r="H274" s="2" t="s">
        <v>359</v>
      </c>
      <c r="I274" s="2" t="s">
        <v>388</v>
      </c>
      <c r="J274" s="2" t="s">
        <v>389</v>
      </c>
      <c r="M274" s="2" t="s">
        <v>457</v>
      </c>
      <c r="N274" s="2">
        <v>37</v>
      </c>
      <c r="O274" s="2">
        <v>37</v>
      </c>
    </row>
    <row r="275" spans="6:15" ht="15" customHeight="1" x14ac:dyDescent="0.25">
      <c r="F275" s="3" t="s">
        <v>2136</v>
      </c>
      <c r="G275" s="2">
        <v>19836</v>
      </c>
      <c r="H275" s="2" t="s">
        <v>359</v>
      </c>
      <c r="I275" s="2" t="s">
        <v>390</v>
      </c>
      <c r="J275" s="2" t="s">
        <v>391</v>
      </c>
      <c r="M275" s="2" t="s">
        <v>461</v>
      </c>
      <c r="N275" s="2">
        <v>37</v>
      </c>
      <c r="O275" s="2">
        <v>37</v>
      </c>
    </row>
    <row r="276" spans="6:15" ht="15" customHeight="1" x14ac:dyDescent="0.25">
      <c r="F276" s="3" t="s">
        <v>2137</v>
      </c>
      <c r="G276" s="2">
        <v>24531</v>
      </c>
      <c r="H276" s="2" t="s">
        <v>359</v>
      </c>
      <c r="I276" s="2" t="s">
        <v>392</v>
      </c>
      <c r="J276" s="2" t="s">
        <v>393</v>
      </c>
      <c r="M276" s="2" t="s">
        <v>465</v>
      </c>
      <c r="N276" s="2">
        <v>37</v>
      </c>
      <c r="O276" s="2">
        <v>37</v>
      </c>
    </row>
    <row r="277" spans="6:15" ht="15" customHeight="1" x14ac:dyDescent="0.25">
      <c r="F277" s="3" t="s">
        <v>2138</v>
      </c>
      <c r="G277" s="2">
        <v>850</v>
      </c>
      <c r="H277" s="2" t="s">
        <v>359</v>
      </c>
      <c r="I277" s="2" t="s">
        <v>394</v>
      </c>
      <c r="J277" s="2" t="s">
        <v>395</v>
      </c>
      <c r="M277" s="2" t="s">
        <v>469</v>
      </c>
      <c r="N277" s="2">
        <v>37</v>
      </c>
      <c r="O277" s="2">
        <v>37</v>
      </c>
    </row>
    <row r="278" spans="6:15" ht="15" customHeight="1" x14ac:dyDescent="0.25">
      <c r="F278" s="3" t="s">
        <v>2139</v>
      </c>
      <c r="G278" s="2">
        <v>19692</v>
      </c>
      <c r="H278" s="2" t="s">
        <v>359</v>
      </c>
      <c r="I278" s="2" t="s">
        <v>396</v>
      </c>
      <c r="J278" s="2" t="s">
        <v>397</v>
      </c>
      <c r="M278" s="2" t="s">
        <v>477</v>
      </c>
      <c r="N278" s="2">
        <v>36</v>
      </c>
      <c r="O278" s="2">
        <v>36</v>
      </c>
    </row>
    <row r="279" spans="6:15" ht="15" customHeight="1" x14ac:dyDescent="0.25">
      <c r="F279" s="3" t="s">
        <v>2140</v>
      </c>
      <c r="G279" s="2">
        <v>99000005</v>
      </c>
      <c r="H279" s="2" t="s">
        <v>50</v>
      </c>
      <c r="I279" s="2" t="s">
        <v>295</v>
      </c>
      <c r="J279" s="2" t="s">
        <v>296</v>
      </c>
      <c r="M279" s="2" t="s">
        <v>471</v>
      </c>
      <c r="N279" s="2">
        <v>37</v>
      </c>
      <c r="O279" s="2">
        <v>37</v>
      </c>
    </row>
    <row r="280" spans="6:15" ht="15" customHeight="1" x14ac:dyDescent="0.25">
      <c r="F280" s="3" t="s">
        <v>2141</v>
      </c>
      <c r="G280" s="2">
        <v>99000006</v>
      </c>
      <c r="H280" s="2" t="s">
        <v>54</v>
      </c>
      <c r="I280" s="2" t="s">
        <v>295</v>
      </c>
      <c r="J280" s="2" t="s">
        <v>298</v>
      </c>
      <c r="M280" s="2" t="s">
        <v>475</v>
      </c>
      <c r="N280" s="2">
        <v>37</v>
      </c>
      <c r="O280" s="2">
        <v>37</v>
      </c>
    </row>
    <row r="281" spans="6:15" ht="15" customHeight="1" x14ac:dyDescent="0.25">
      <c r="F281" s="3" t="s">
        <v>2142</v>
      </c>
      <c r="G281" s="2">
        <v>99000008</v>
      </c>
      <c r="H281" s="2" t="s">
        <v>140</v>
      </c>
      <c r="I281" s="2" t="s">
        <v>295</v>
      </c>
      <c r="J281" s="2" t="s">
        <v>302</v>
      </c>
      <c r="M281" s="2" t="s">
        <v>1513</v>
      </c>
      <c r="N281" s="2">
        <v>37</v>
      </c>
      <c r="O281" s="2">
        <v>37</v>
      </c>
    </row>
    <row r="282" spans="6:15" ht="15" customHeight="1" x14ac:dyDescent="0.25">
      <c r="F282" s="3" t="s">
        <v>2143</v>
      </c>
      <c r="G282" s="2">
        <v>99000009</v>
      </c>
      <c r="H282" s="2" t="s">
        <v>189</v>
      </c>
      <c r="I282" s="2" t="s">
        <v>295</v>
      </c>
      <c r="J282" s="2" t="s">
        <v>304</v>
      </c>
      <c r="M282" s="2" t="s">
        <v>473</v>
      </c>
      <c r="N282" s="2">
        <v>37</v>
      </c>
      <c r="O282" s="2">
        <v>37</v>
      </c>
    </row>
    <row r="283" spans="6:15" ht="15" customHeight="1" x14ac:dyDescent="0.25">
      <c r="F283" s="3" t="s">
        <v>2144</v>
      </c>
      <c r="G283" s="2">
        <v>99000010</v>
      </c>
      <c r="H283" s="2" t="s">
        <v>214</v>
      </c>
      <c r="I283" s="2" t="s">
        <v>295</v>
      </c>
      <c r="J283" s="2" t="s">
        <v>306</v>
      </c>
      <c r="M283" s="2" t="s">
        <v>467</v>
      </c>
      <c r="N283" s="2">
        <v>37</v>
      </c>
      <c r="O283" s="2">
        <v>37</v>
      </c>
    </row>
    <row r="284" spans="6:15" ht="15" customHeight="1" x14ac:dyDescent="0.25">
      <c r="F284" s="3" t="s">
        <v>2145</v>
      </c>
      <c r="G284" s="2">
        <v>99000011</v>
      </c>
      <c r="H284" s="2" t="s">
        <v>241</v>
      </c>
      <c r="I284" s="2" t="s">
        <v>295</v>
      </c>
      <c r="J284" s="2" t="s">
        <v>308</v>
      </c>
      <c r="M284" s="2" t="s">
        <v>391</v>
      </c>
      <c r="N284" s="2">
        <v>36</v>
      </c>
      <c r="O284" s="2">
        <v>36</v>
      </c>
    </row>
    <row r="285" spans="6:15" ht="15" customHeight="1" x14ac:dyDescent="0.25">
      <c r="F285" s="3" t="s">
        <v>2146</v>
      </c>
      <c r="G285" s="2">
        <v>99000012</v>
      </c>
      <c r="H285" s="2" t="s">
        <v>254</v>
      </c>
      <c r="I285" s="2" t="s">
        <v>295</v>
      </c>
      <c r="J285" s="2" t="s">
        <v>310</v>
      </c>
      <c r="M285" s="2" t="s">
        <v>393</v>
      </c>
      <c r="N285" s="2">
        <v>35</v>
      </c>
      <c r="O285" s="2">
        <v>37</v>
      </c>
    </row>
    <row r="286" spans="6:15" ht="15" customHeight="1" x14ac:dyDescent="0.25">
      <c r="F286" s="3" t="s">
        <v>2147</v>
      </c>
      <c r="G286" s="2">
        <v>99000013</v>
      </c>
      <c r="H286" s="2" t="s">
        <v>276</v>
      </c>
      <c r="I286" s="2" t="s">
        <v>295</v>
      </c>
      <c r="J286" s="2" t="s">
        <v>312</v>
      </c>
      <c r="M286" s="2" t="s">
        <v>385</v>
      </c>
      <c r="N286" s="2">
        <v>36</v>
      </c>
      <c r="O286" s="2">
        <v>36</v>
      </c>
    </row>
    <row r="287" spans="6:15" ht="15" customHeight="1" x14ac:dyDescent="0.25">
      <c r="F287" s="3" t="s">
        <v>2148</v>
      </c>
      <c r="G287" s="2">
        <v>99000015</v>
      </c>
      <c r="H287" s="2" t="s">
        <v>359</v>
      </c>
      <c r="I287" s="2" t="s">
        <v>295</v>
      </c>
      <c r="J287" s="2" t="s">
        <v>398</v>
      </c>
      <c r="M287" s="2" t="s">
        <v>1213</v>
      </c>
      <c r="N287" s="2">
        <v>35</v>
      </c>
      <c r="O287" s="2">
        <v>35</v>
      </c>
    </row>
    <row r="288" spans="6:15" ht="15" customHeight="1" x14ac:dyDescent="0.25">
      <c r="F288" s="3" t="s">
        <v>2149</v>
      </c>
      <c r="G288" s="2">
        <v>99000017</v>
      </c>
      <c r="H288" s="2" t="s">
        <v>314</v>
      </c>
      <c r="I288" s="2" t="s">
        <v>315</v>
      </c>
      <c r="J288" s="2" t="s">
        <v>316</v>
      </c>
      <c r="M288" s="2" t="s">
        <v>389</v>
      </c>
      <c r="N288" s="2">
        <v>35</v>
      </c>
      <c r="O288" s="2">
        <v>35</v>
      </c>
    </row>
    <row r="289" spans="6:15" ht="15" customHeight="1" x14ac:dyDescent="0.25">
      <c r="F289" s="3" t="s">
        <v>2150</v>
      </c>
      <c r="G289" s="2">
        <v>99000017</v>
      </c>
      <c r="H289" s="2" t="s">
        <v>314</v>
      </c>
      <c r="I289" s="2" t="s">
        <v>315</v>
      </c>
      <c r="J289" s="2" t="s">
        <v>316</v>
      </c>
      <c r="M289" s="2" t="s">
        <v>365</v>
      </c>
      <c r="N289" s="2">
        <v>37</v>
      </c>
      <c r="O289" s="2">
        <v>37</v>
      </c>
    </row>
    <row r="290" spans="6:15" ht="15" customHeight="1" x14ac:dyDescent="0.25">
      <c r="F290" s="3" t="s">
        <v>2151</v>
      </c>
      <c r="G290" s="2">
        <v>33765</v>
      </c>
      <c r="H290" s="2" t="s">
        <v>50</v>
      </c>
      <c r="I290" s="2" t="s">
        <v>51</v>
      </c>
      <c r="J290" s="2" t="s">
        <v>52</v>
      </c>
      <c r="M290" s="2" t="s">
        <v>361</v>
      </c>
      <c r="N290" s="2">
        <v>35</v>
      </c>
      <c r="O290" s="2">
        <v>35</v>
      </c>
    </row>
    <row r="291" spans="6:15" ht="15" customHeight="1" x14ac:dyDescent="0.25">
      <c r="F291" s="3" t="s">
        <v>2152</v>
      </c>
      <c r="G291" s="2">
        <v>450</v>
      </c>
      <c r="H291" s="2" t="s">
        <v>54</v>
      </c>
      <c r="I291" s="2" t="s">
        <v>55</v>
      </c>
      <c r="J291" s="2" t="s">
        <v>56</v>
      </c>
      <c r="M291" s="2" t="s">
        <v>379</v>
      </c>
      <c r="N291" s="2">
        <v>36</v>
      </c>
      <c r="O291" s="2">
        <v>35</v>
      </c>
    </row>
    <row r="292" spans="6:15" ht="15" customHeight="1" x14ac:dyDescent="0.25">
      <c r="F292" s="3" t="s">
        <v>2153</v>
      </c>
      <c r="G292" s="2">
        <v>451</v>
      </c>
      <c r="H292" s="2" t="s">
        <v>54</v>
      </c>
      <c r="I292" s="2" t="s">
        <v>58</v>
      </c>
      <c r="J292" s="2" t="s">
        <v>59</v>
      </c>
      <c r="M292" s="2" t="s">
        <v>381</v>
      </c>
      <c r="N292" s="2">
        <v>35</v>
      </c>
      <c r="O292" s="2">
        <v>35</v>
      </c>
    </row>
    <row r="293" spans="6:15" ht="15" customHeight="1" x14ac:dyDescent="0.25">
      <c r="F293" s="3" t="s">
        <v>2154</v>
      </c>
      <c r="G293" s="2">
        <v>460</v>
      </c>
      <c r="H293" s="2" t="s">
        <v>54</v>
      </c>
      <c r="I293" s="2" t="s">
        <v>61</v>
      </c>
      <c r="J293" s="2" t="s">
        <v>62</v>
      </c>
      <c r="M293" s="2" t="s">
        <v>375</v>
      </c>
      <c r="N293" s="2">
        <v>36</v>
      </c>
      <c r="O293" s="2">
        <v>36</v>
      </c>
    </row>
    <row r="294" spans="6:15" ht="15" customHeight="1" x14ac:dyDescent="0.25">
      <c r="F294" s="3" t="s">
        <v>2155</v>
      </c>
      <c r="G294" s="2">
        <v>1130</v>
      </c>
      <c r="H294" s="2" t="s">
        <v>54</v>
      </c>
      <c r="I294" s="2" t="s">
        <v>67</v>
      </c>
      <c r="J294" s="2" t="s">
        <v>68</v>
      </c>
      <c r="M294" s="2" t="s">
        <v>369</v>
      </c>
      <c r="N294" s="2">
        <v>37</v>
      </c>
      <c r="O294" s="2">
        <v>37</v>
      </c>
    </row>
    <row r="295" spans="6:15" ht="15" customHeight="1" x14ac:dyDescent="0.25">
      <c r="F295" s="3" t="s">
        <v>2156</v>
      </c>
      <c r="G295" s="2">
        <v>476</v>
      </c>
      <c r="H295" s="2" t="s">
        <v>54</v>
      </c>
      <c r="I295" s="2" t="s">
        <v>70</v>
      </c>
      <c r="J295" s="2" t="s">
        <v>71</v>
      </c>
      <c r="M295" s="2" t="s">
        <v>387</v>
      </c>
      <c r="N295" s="2">
        <v>35</v>
      </c>
      <c r="O295" s="2">
        <v>35</v>
      </c>
    </row>
    <row r="296" spans="6:15" ht="15" customHeight="1" x14ac:dyDescent="0.25">
      <c r="F296" s="3" t="s">
        <v>2157</v>
      </c>
      <c r="G296" s="2">
        <v>18443</v>
      </c>
      <c r="H296" s="2" t="s">
        <v>54</v>
      </c>
      <c r="I296" s="2" t="s">
        <v>73</v>
      </c>
      <c r="J296" s="2" t="s">
        <v>74</v>
      </c>
      <c r="M296" s="2" t="s">
        <v>397</v>
      </c>
      <c r="N296" s="2">
        <v>36</v>
      </c>
      <c r="O296" s="2">
        <v>36</v>
      </c>
    </row>
    <row r="297" spans="6:15" ht="15" customHeight="1" x14ac:dyDescent="0.25">
      <c r="F297" s="3" t="s">
        <v>2158</v>
      </c>
      <c r="G297" s="2">
        <v>6137</v>
      </c>
      <c r="H297" s="2" t="s">
        <v>54</v>
      </c>
      <c r="I297" s="2" t="s">
        <v>76</v>
      </c>
      <c r="J297" s="2" t="s">
        <v>77</v>
      </c>
      <c r="M297" s="2" t="s">
        <v>371</v>
      </c>
      <c r="N297" s="2">
        <v>36</v>
      </c>
      <c r="O297" s="2">
        <v>36</v>
      </c>
    </row>
    <row r="298" spans="6:15" ht="15" customHeight="1" x14ac:dyDescent="0.25">
      <c r="F298" s="3" t="s">
        <v>2159</v>
      </c>
      <c r="G298" s="2">
        <v>552</v>
      </c>
      <c r="H298" s="2" t="s">
        <v>140</v>
      </c>
      <c r="I298" s="2" t="s">
        <v>141</v>
      </c>
      <c r="J298" s="2" t="s">
        <v>142</v>
      </c>
      <c r="M298" s="2" t="s">
        <v>377</v>
      </c>
      <c r="N298" s="2">
        <v>37</v>
      </c>
      <c r="O298" s="2">
        <v>37</v>
      </c>
    </row>
    <row r="299" spans="6:15" ht="15" customHeight="1" x14ac:dyDescent="0.25">
      <c r="F299" s="3" t="s">
        <v>2160</v>
      </c>
      <c r="G299" s="2">
        <v>553</v>
      </c>
      <c r="H299" s="2" t="s">
        <v>140</v>
      </c>
      <c r="I299" s="2" t="s">
        <v>144</v>
      </c>
      <c r="J299" s="2" t="s">
        <v>145</v>
      </c>
      <c r="M299" s="2" t="s">
        <v>373</v>
      </c>
      <c r="N299" s="2">
        <v>36</v>
      </c>
      <c r="O299" s="2">
        <v>36</v>
      </c>
    </row>
    <row r="300" spans="6:15" ht="15" customHeight="1" x14ac:dyDescent="0.25">
      <c r="F300" s="3" t="s">
        <v>2161</v>
      </c>
      <c r="G300" s="2">
        <v>555</v>
      </c>
      <c r="H300" s="2" t="s">
        <v>140</v>
      </c>
      <c r="I300" s="2" t="s">
        <v>147</v>
      </c>
      <c r="J300" s="2" t="s">
        <v>148</v>
      </c>
      <c r="M300" s="2" t="s">
        <v>363</v>
      </c>
      <c r="N300" s="2">
        <v>37</v>
      </c>
      <c r="O300" s="2">
        <v>37</v>
      </c>
    </row>
    <row r="301" spans="6:15" ht="15" customHeight="1" x14ac:dyDescent="0.25">
      <c r="F301" s="3" t="s">
        <v>2162</v>
      </c>
      <c r="G301" s="2">
        <v>517</v>
      </c>
      <c r="H301" s="2" t="s">
        <v>140</v>
      </c>
      <c r="I301" s="2" t="s">
        <v>150</v>
      </c>
      <c r="J301" s="2" t="s">
        <v>151</v>
      </c>
      <c r="M301" s="2" t="s">
        <v>383</v>
      </c>
      <c r="N301" s="2">
        <v>35</v>
      </c>
      <c r="O301" s="2">
        <v>33</v>
      </c>
    </row>
    <row r="302" spans="6:15" ht="15" customHeight="1" x14ac:dyDescent="0.25">
      <c r="F302" s="3" t="s">
        <v>2163</v>
      </c>
      <c r="G302" s="2">
        <v>518</v>
      </c>
      <c r="H302" s="2" t="s">
        <v>140</v>
      </c>
      <c r="I302" s="2" t="s">
        <v>153</v>
      </c>
      <c r="J302" s="2" t="s">
        <v>154</v>
      </c>
      <c r="M302" s="2" t="s">
        <v>395</v>
      </c>
      <c r="N302" s="2">
        <v>36</v>
      </c>
      <c r="O302" s="2">
        <v>36</v>
      </c>
    </row>
    <row r="303" spans="6:15" ht="15" customHeight="1" x14ac:dyDescent="0.25">
      <c r="F303" s="3" t="s">
        <v>2164</v>
      </c>
      <c r="G303" s="2">
        <v>516</v>
      </c>
      <c r="H303" s="2" t="s">
        <v>140</v>
      </c>
      <c r="I303" s="2" t="s">
        <v>156</v>
      </c>
      <c r="J303" s="2" t="s">
        <v>157</v>
      </c>
      <c r="M303" s="2" t="s">
        <v>367</v>
      </c>
      <c r="N303" s="2">
        <v>35</v>
      </c>
      <c r="O303" s="2">
        <v>35</v>
      </c>
    </row>
    <row r="304" spans="6:15" ht="15" customHeight="1" x14ac:dyDescent="0.25">
      <c r="F304" s="3" t="s">
        <v>2165</v>
      </c>
      <c r="G304" s="2">
        <v>521</v>
      </c>
      <c r="H304" s="2" t="s">
        <v>140</v>
      </c>
      <c r="I304" s="2" t="s">
        <v>159</v>
      </c>
      <c r="J304" s="2" t="s">
        <v>160</v>
      </c>
      <c r="M304" s="2" t="s">
        <v>1647</v>
      </c>
      <c r="N304" s="2">
        <v>37</v>
      </c>
      <c r="O304" s="2">
        <v>37</v>
      </c>
    </row>
    <row r="305" spans="6:15" ht="15" customHeight="1" x14ac:dyDescent="0.25">
      <c r="F305" s="3" t="s">
        <v>2166</v>
      </c>
      <c r="G305" s="2">
        <v>522</v>
      </c>
      <c r="H305" s="2" t="s">
        <v>140</v>
      </c>
      <c r="I305" s="2" t="s">
        <v>162</v>
      </c>
      <c r="J305" s="2" t="s">
        <v>163</v>
      </c>
      <c r="M305" s="2" t="s">
        <v>1551</v>
      </c>
      <c r="N305" s="2">
        <v>37</v>
      </c>
      <c r="O305" s="2">
        <v>37</v>
      </c>
    </row>
    <row r="306" spans="6:15" ht="15" customHeight="1" x14ac:dyDescent="0.25">
      <c r="F306" s="3" t="s">
        <v>2167</v>
      </c>
      <c r="G306" s="2">
        <v>520</v>
      </c>
      <c r="H306" s="2" t="s">
        <v>140</v>
      </c>
      <c r="I306" s="2" t="s">
        <v>165</v>
      </c>
      <c r="J306" s="2" t="s">
        <v>166</v>
      </c>
      <c r="M306" s="2" t="s">
        <v>1553</v>
      </c>
      <c r="N306" s="2">
        <v>37</v>
      </c>
      <c r="O306" s="2">
        <v>37</v>
      </c>
    </row>
    <row r="307" spans="6:15" ht="15" customHeight="1" x14ac:dyDescent="0.25">
      <c r="F307" s="3" t="s">
        <v>2168</v>
      </c>
      <c r="G307" s="2">
        <v>528</v>
      </c>
      <c r="H307" s="2" t="s">
        <v>140</v>
      </c>
      <c r="I307" s="2" t="s">
        <v>168</v>
      </c>
      <c r="J307" s="2" t="s">
        <v>169</v>
      </c>
      <c r="M307" s="2" t="s">
        <v>6463</v>
      </c>
      <c r="N307" s="2">
        <v>35</v>
      </c>
      <c r="O307" s="2">
        <v>35</v>
      </c>
    </row>
    <row r="308" spans="6:15" ht="15" customHeight="1" x14ac:dyDescent="0.25">
      <c r="F308" s="3" t="s">
        <v>2169</v>
      </c>
      <c r="G308" s="2">
        <v>529</v>
      </c>
      <c r="H308" s="2" t="s">
        <v>140</v>
      </c>
      <c r="I308" s="2" t="s">
        <v>171</v>
      </c>
      <c r="J308" s="2" t="s">
        <v>172</v>
      </c>
      <c r="M308" s="2" t="s">
        <v>1220</v>
      </c>
      <c r="N308" s="2">
        <v>37</v>
      </c>
      <c r="O308" s="2">
        <v>37</v>
      </c>
    </row>
    <row r="309" spans="6:15" ht="15" customHeight="1" x14ac:dyDescent="0.25">
      <c r="F309" s="3" t="s">
        <v>2170</v>
      </c>
      <c r="G309" s="2">
        <v>527</v>
      </c>
      <c r="H309" s="2" t="s">
        <v>140</v>
      </c>
      <c r="I309" s="2" t="s">
        <v>174</v>
      </c>
      <c r="J309" s="2" t="s">
        <v>175</v>
      </c>
      <c r="M309" s="2" t="s">
        <v>1218</v>
      </c>
      <c r="N309" s="2">
        <v>37</v>
      </c>
      <c r="O309" s="2">
        <v>37</v>
      </c>
    </row>
    <row r="310" spans="6:15" ht="15" customHeight="1" x14ac:dyDescent="0.25">
      <c r="F310" s="3" t="s">
        <v>2171</v>
      </c>
      <c r="G310" s="2">
        <v>532</v>
      </c>
      <c r="H310" s="2" t="s">
        <v>140</v>
      </c>
      <c r="I310" s="2" t="s">
        <v>177</v>
      </c>
      <c r="J310" s="2" t="s">
        <v>178</v>
      </c>
      <c r="M310" s="2" t="s">
        <v>1216</v>
      </c>
      <c r="N310" s="2">
        <v>37</v>
      </c>
      <c r="O310" s="2">
        <v>37</v>
      </c>
    </row>
    <row r="311" spans="6:15" ht="15" customHeight="1" x14ac:dyDescent="0.25">
      <c r="F311" s="3" t="s">
        <v>2172</v>
      </c>
      <c r="G311" s="2">
        <v>533</v>
      </c>
      <c r="H311" s="2" t="s">
        <v>140</v>
      </c>
      <c r="I311" s="2" t="s">
        <v>180</v>
      </c>
      <c r="J311" s="2" t="s">
        <v>181</v>
      </c>
      <c r="M311" s="2" t="s">
        <v>1335</v>
      </c>
      <c r="N311" s="2">
        <v>37</v>
      </c>
      <c r="O311" s="2">
        <v>37</v>
      </c>
    </row>
    <row r="312" spans="6:15" ht="15" customHeight="1" x14ac:dyDescent="0.25">
      <c r="F312" s="3" t="s">
        <v>2173</v>
      </c>
      <c r="G312" s="2">
        <v>534</v>
      </c>
      <c r="H312" s="2" t="s">
        <v>140</v>
      </c>
      <c r="I312" s="2" t="s">
        <v>183</v>
      </c>
      <c r="J312" s="2" t="s">
        <v>184</v>
      </c>
      <c r="M312" s="2" t="s">
        <v>1333</v>
      </c>
      <c r="N312" s="2">
        <v>37</v>
      </c>
      <c r="O312" s="2">
        <v>37</v>
      </c>
    </row>
    <row r="313" spans="6:15" ht="15" customHeight="1" x14ac:dyDescent="0.25">
      <c r="F313" s="3" t="s">
        <v>2174</v>
      </c>
      <c r="G313" s="2">
        <v>496</v>
      </c>
      <c r="H313" s="2" t="s">
        <v>189</v>
      </c>
      <c r="I313" s="2" t="s">
        <v>190</v>
      </c>
      <c r="J313" s="2" t="s">
        <v>191</v>
      </c>
      <c r="M313" s="2" t="s">
        <v>1331</v>
      </c>
      <c r="N313" s="2">
        <v>37</v>
      </c>
      <c r="O313" s="2">
        <v>37</v>
      </c>
    </row>
    <row r="314" spans="6:15" ht="15" customHeight="1" x14ac:dyDescent="0.25">
      <c r="F314" s="3" t="s">
        <v>2175</v>
      </c>
      <c r="G314" s="2">
        <v>499</v>
      </c>
      <c r="H314" s="2" t="s">
        <v>189</v>
      </c>
      <c r="I314" s="2" t="s">
        <v>141</v>
      </c>
      <c r="J314" s="2" t="s">
        <v>193</v>
      </c>
      <c r="M314" s="2" t="s">
        <v>1454</v>
      </c>
      <c r="N314" s="2">
        <v>36</v>
      </c>
      <c r="O314" s="2">
        <v>34</v>
      </c>
    </row>
    <row r="315" spans="6:15" ht="15" customHeight="1" x14ac:dyDescent="0.25">
      <c r="F315" s="3" t="s">
        <v>2176</v>
      </c>
      <c r="G315" s="2">
        <v>498</v>
      </c>
      <c r="H315" s="2" t="s">
        <v>189</v>
      </c>
      <c r="I315" s="2" t="s">
        <v>144</v>
      </c>
      <c r="J315" s="2" t="s">
        <v>195</v>
      </c>
      <c r="M315" s="2" t="s">
        <v>1452</v>
      </c>
      <c r="N315" s="2">
        <v>37</v>
      </c>
      <c r="O315" s="2">
        <v>37</v>
      </c>
    </row>
    <row r="316" spans="6:15" ht="15" customHeight="1" x14ac:dyDescent="0.25">
      <c r="F316" s="3" t="s">
        <v>2177</v>
      </c>
      <c r="G316" s="2">
        <v>502</v>
      </c>
      <c r="H316" s="2" t="s">
        <v>189</v>
      </c>
      <c r="I316" s="2" t="s">
        <v>197</v>
      </c>
      <c r="J316" s="2" t="s">
        <v>198</v>
      </c>
      <c r="M316" s="2" t="s">
        <v>1450</v>
      </c>
      <c r="N316" s="2">
        <v>37</v>
      </c>
      <c r="O316" s="2">
        <v>37</v>
      </c>
    </row>
    <row r="317" spans="6:15" ht="15" customHeight="1" x14ac:dyDescent="0.25">
      <c r="F317" s="3" t="s">
        <v>2178</v>
      </c>
      <c r="G317" s="2">
        <v>480</v>
      </c>
      <c r="H317" s="2" t="s">
        <v>189</v>
      </c>
      <c r="I317" s="2" t="s">
        <v>150</v>
      </c>
      <c r="J317" s="2" t="s">
        <v>200</v>
      </c>
      <c r="M317" s="2" t="s">
        <v>6464</v>
      </c>
      <c r="N317" s="2">
        <v>35</v>
      </c>
      <c r="O317" s="2">
        <v>35</v>
      </c>
    </row>
    <row r="318" spans="6:15" ht="15" customHeight="1" x14ac:dyDescent="0.25">
      <c r="F318" s="3" t="s">
        <v>2179</v>
      </c>
      <c r="G318" s="2">
        <v>482</v>
      </c>
      <c r="H318" s="2" t="s">
        <v>189</v>
      </c>
      <c r="I318" s="2" t="s">
        <v>153</v>
      </c>
      <c r="J318" s="2" t="s">
        <v>202</v>
      </c>
      <c r="M318" s="2" t="s">
        <v>6465</v>
      </c>
      <c r="N318" s="2">
        <v>36</v>
      </c>
      <c r="O318" s="2">
        <v>35</v>
      </c>
    </row>
    <row r="319" spans="6:15" ht="15" customHeight="1" x14ac:dyDescent="0.25">
      <c r="F319" s="3" t="s">
        <v>2180</v>
      </c>
      <c r="G319" s="2">
        <v>481</v>
      </c>
      <c r="H319" s="2" t="s">
        <v>189</v>
      </c>
      <c r="I319" s="2" t="s">
        <v>156</v>
      </c>
      <c r="J319" s="2" t="s">
        <v>204</v>
      </c>
      <c r="M319" s="2" t="s">
        <v>6466</v>
      </c>
      <c r="N319" s="2">
        <v>37</v>
      </c>
      <c r="O319" s="2">
        <v>37</v>
      </c>
    </row>
    <row r="320" spans="6:15" ht="15" customHeight="1" x14ac:dyDescent="0.25">
      <c r="F320" s="3" t="s">
        <v>2181</v>
      </c>
      <c r="G320" s="2">
        <v>484</v>
      </c>
      <c r="H320" s="2" t="s">
        <v>189</v>
      </c>
      <c r="I320" s="2" t="s">
        <v>159</v>
      </c>
      <c r="J320" s="2" t="s">
        <v>206</v>
      </c>
      <c r="M320" s="2" t="s">
        <v>1605</v>
      </c>
      <c r="N320" s="2">
        <v>37</v>
      </c>
      <c r="O320" s="2">
        <v>37</v>
      </c>
    </row>
    <row r="321" spans="6:15" ht="15" customHeight="1" x14ac:dyDescent="0.25">
      <c r="F321" s="3" t="s">
        <v>2182</v>
      </c>
      <c r="G321" s="2">
        <v>483</v>
      </c>
      <c r="H321" s="2" t="s">
        <v>189</v>
      </c>
      <c r="I321" s="2" t="s">
        <v>165</v>
      </c>
      <c r="J321" s="2" t="s">
        <v>208</v>
      </c>
      <c r="M321" s="2" t="s">
        <v>1607</v>
      </c>
      <c r="N321" s="2">
        <v>37</v>
      </c>
      <c r="O321" s="2">
        <v>37</v>
      </c>
    </row>
    <row r="322" spans="6:15" ht="15" customHeight="1" x14ac:dyDescent="0.25">
      <c r="F322" s="3" t="s">
        <v>2183</v>
      </c>
      <c r="G322" s="2">
        <v>486</v>
      </c>
      <c r="H322" s="2" t="s">
        <v>189</v>
      </c>
      <c r="I322" s="2" t="s">
        <v>171</v>
      </c>
      <c r="J322" s="2" t="s">
        <v>210</v>
      </c>
      <c r="M322" s="2" t="s">
        <v>208</v>
      </c>
      <c r="N322" s="2">
        <v>35</v>
      </c>
      <c r="O322" s="2">
        <v>35</v>
      </c>
    </row>
    <row r="323" spans="6:15" ht="15" customHeight="1" x14ac:dyDescent="0.25">
      <c r="F323" s="3" t="s">
        <v>2184</v>
      </c>
      <c r="G323" s="2">
        <v>488</v>
      </c>
      <c r="H323" s="2" t="s">
        <v>189</v>
      </c>
      <c r="I323" s="2" t="s">
        <v>174</v>
      </c>
      <c r="J323" s="2" t="s">
        <v>212</v>
      </c>
      <c r="M323" s="2" t="s">
        <v>210</v>
      </c>
      <c r="N323" s="2">
        <v>35</v>
      </c>
      <c r="O323" s="2">
        <v>35</v>
      </c>
    </row>
    <row r="324" spans="6:15" ht="15" customHeight="1" x14ac:dyDescent="0.25">
      <c r="F324" s="3" t="s">
        <v>2185</v>
      </c>
      <c r="G324" s="2">
        <v>580</v>
      </c>
      <c r="H324" s="2" t="s">
        <v>214</v>
      </c>
      <c r="I324" s="2" t="s">
        <v>190</v>
      </c>
      <c r="J324" s="2" t="s">
        <v>215</v>
      </c>
      <c r="M324" s="2" t="s">
        <v>200</v>
      </c>
      <c r="N324" s="2">
        <v>35</v>
      </c>
      <c r="O324" s="2">
        <v>35</v>
      </c>
    </row>
    <row r="325" spans="6:15" ht="15" customHeight="1" x14ac:dyDescent="0.25">
      <c r="F325" s="3" t="s">
        <v>2186</v>
      </c>
      <c r="G325" s="2">
        <v>582</v>
      </c>
      <c r="H325" s="2" t="s">
        <v>214</v>
      </c>
      <c r="I325" s="2" t="s">
        <v>217</v>
      </c>
      <c r="J325" s="2" t="s">
        <v>218</v>
      </c>
      <c r="M325" s="2" t="s">
        <v>204</v>
      </c>
      <c r="N325" s="2">
        <v>35</v>
      </c>
      <c r="O325" s="2">
        <v>35</v>
      </c>
    </row>
    <row r="326" spans="6:15" ht="15" customHeight="1" x14ac:dyDescent="0.25">
      <c r="F326" s="3" t="s">
        <v>2187</v>
      </c>
      <c r="G326" s="2">
        <v>584</v>
      </c>
      <c r="H326" s="2" t="s">
        <v>214</v>
      </c>
      <c r="I326" s="2" t="s">
        <v>141</v>
      </c>
      <c r="J326" s="2" t="s">
        <v>220</v>
      </c>
      <c r="M326" s="2" t="s">
        <v>193</v>
      </c>
      <c r="N326" s="2">
        <v>35</v>
      </c>
      <c r="O326" s="2">
        <v>35</v>
      </c>
    </row>
    <row r="327" spans="6:15" ht="15" customHeight="1" x14ac:dyDescent="0.25">
      <c r="F327" s="3" t="s">
        <v>2188</v>
      </c>
      <c r="G327" s="2">
        <v>583</v>
      </c>
      <c r="H327" s="2" t="s">
        <v>214</v>
      </c>
      <c r="I327" s="2" t="s">
        <v>144</v>
      </c>
      <c r="J327" s="2" t="s">
        <v>222</v>
      </c>
      <c r="M327" s="2" t="s">
        <v>195</v>
      </c>
      <c r="N327" s="2">
        <v>36</v>
      </c>
      <c r="O327" s="2">
        <v>36</v>
      </c>
    </row>
    <row r="328" spans="6:15" ht="15" customHeight="1" x14ac:dyDescent="0.25">
      <c r="F328" s="3" t="s">
        <v>2189</v>
      </c>
      <c r="G328" s="2">
        <v>563</v>
      </c>
      <c r="H328" s="2" t="s">
        <v>214</v>
      </c>
      <c r="I328" s="2" t="s">
        <v>150</v>
      </c>
      <c r="J328" s="2" t="s">
        <v>224</v>
      </c>
      <c r="M328" s="2" t="s">
        <v>191</v>
      </c>
      <c r="N328" s="2">
        <v>35</v>
      </c>
      <c r="O328" s="2">
        <v>35</v>
      </c>
    </row>
    <row r="329" spans="6:15" ht="15" customHeight="1" x14ac:dyDescent="0.25">
      <c r="F329" s="3" t="s">
        <v>2190</v>
      </c>
      <c r="G329" s="2">
        <v>564</v>
      </c>
      <c r="H329" s="2" t="s">
        <v>214</v>
      </c>
      <c r="I329" s="2" t="s">
        <v>159</v>
      </c>
      <c r="J329" s="2" t="s">
        <v>226</v>
      </c>
      <c r="M329" s="2" t="s">
        <v>202</v>
      </c>
      <c r="N329" s="2">
        <v>35</v>
      </c>
      <c r="O329" s="2">
        <v>35</v>
      </c>
    </row>
    <row r="330" spans="6:15" ht="15" customHeight="1" x14ac:dyDescent="0.25">
      <c r="F330" s="3" t="s">
        <v>2191</v>
      </c>
      <c r="G330" s="2">
        <v>565</v>
      </c>
      <c r="H330" s="2" t="s">
        <v>214</v>
      </c>
      <c r="I330" s="2" t="s">
        <v>162</v>
      </c>
      <c r="J330" s="2" t="s">
        <v>228</v>
      </c>
      <c r="M330" s="2" t="s">
        <v>206</v>
      </c>
      <c r="N330" s="2">
        <v>35</v>
      </c>
      <c r="O330" s="2">
        <v>34</v>
      </c>
    </row>
    <row r="331" spans="6:15" ht="15" customHeight="1" x14ac:dyDescent="0.25">
      <c r="F331" s="3" t="s">
        <v>2192</v>
      </c>
      <c r="G331" s="2">
        <v>569</v>
      </c>
      <c r="H331" s="2" t="s">
        <v>214</v>
      </c>
      <c r="I331" s="2" t="s">
        <v>171</v>
      </c>
      <c r="J331" s="2" t="s">
        <v>230</v>
      </c>
      <c r="M331" s="2" t="s">
        <v>1627</v>
      </c>
      <c r="N331" s="2">
        <v>37</v>
      </c>
      <c r="O331" s="2">
        <v>37</v>
      </c>
    </row>
    <row r="332" spans="6:15" ht="15" customHeight="1" x14ac:dyDescent="0.25">
      <c r="F332" s="3" t="s">
        <v>2193</v>
      </c>
      <c r="G332" s="2">
        <v>573</v>
      </c>
      <c r="H332" s="2" t="s">
        <v>214</v>
      </c>
      <c r="I332" s="2" t="s">
        <v>177</v>
      </c>
      <c r="J332" s="2" t="s">
        <v>232</v>
      </c>
      <c r="M332" s="2" t="s">
        <v>212</v>
      </c>
      <c r="N332" s="2">
        <v>35</v>
      </c>
      <c r="O332" s="2">
        <v>35</v>
      </c>
    </row>
    <row r="333" spans="6:15" ht="15" customHeight="1" x14ac:dyDescent="0.25">
      <c r="F333" s="3" t="s">
        <v>2194</v>
      </c>
      <c r="G333" s="2">
        <v>575</v>
      </c>
      <c r="H333" s="2" t="s">
        <v>214</v>
      </c>
      <c r="I333" s="2" t="s">
        <v>180</v>
      </c>
      <c r="J333" s="2" t="s">
        <v>234</v>
      </c>
      <c r="M333" s="2" t="s">
        <v>324</v>
      </c>
      <c r="N333" s="2">
        <v>36</v>
      </c>
      <c r="O333" s="2">
        <v>36</v>
      </c>
    </row>
    <row r="334" spans="6:15" ht="15" customHeight="1" x14ac:dyDescent="0.25">
      <c r="F334" s="3" t="s">
        <v>2195</v>
      </c>
      <c r="G334" s="2">
        <v>574</v>
      </c>
      <c r="H334" s="2" t="s">
        <v>214</v>
      </c>
      <c r="I334" s="2" t="s">
        <v>183</v>
      </c>
      <c r="J334" s="2" t="s">
        <v>236</v>
      </c>
      <c r="M334" s="2" t="s">
        <v>198</v>
      </c>
      <c r="N334" s="2">
        <v>35</v>
      </c>
      <c r="O334" s="2">
        <v>35</v>
      </c>
    </row>
    <row r="335" spans="6:15" ht="15" customHeight="1" x14ac:dyDescent="0.25">
      <c r="F335" s="3" t="s">
        <v>2196</v>
      </c>
      <c r="G335" s="2">
        <v>577</v>
      </c>
      <c r="H335" s="2" t="s">
        <v>214</v>
      </c>
      <c r="I335" s="2" t="s">
        <v>238</v>
      </c>
      <c r="J335" s="2" t="s">
        <v>239</v>
      </c>
      <c r="M335" s="2" t="s">
        <v>323</v>
      </c>
      <c r="N335" s="2">
        <v>36</v>
      </c>
      <c r="O335" s="2">
        <v>36</v>
      </c>
    </row>
    <row r="336" spans="6:15" ht="15" customHeight="1" x14ac:dyDescent="0.25">
      <c r="F336" s="3" t="s">
        <v>2197</v>
      </c>
      <c r="G336" s="2">
        <v>99000002</v>
      </c>
      <c r="H336" s="2" t="s">
        <v>241</v>
      </c>
      <c r="I336" s="2" t="s">
        <v>242</v>
      </c>
      <c r="J336" s="2" t="s">
        <v>243</v>
      </c>
      <c r="M336" s="2" t="s">
        <v>1230</v>
      </c>
      <c r="N336" s="2">
        <v>37</v>
      </c>
      <c r="O336" s="2">
        <v>36</v>
      </c>
    </row>
    <row r="337" spans="6:15" ht="15" customHeight="1" x14ac:dyDescent="0.25">
      <c r="F337" s="3" t="s">
        <v>2198</v>
      </c>
      <c r="G337" s="2">
        <v>99000004</v>
      </c>
      <c r="H337" s="2" t="s">
        <v>241</v>
      </c>
      <c r="I337" s="2" t="s">
        <v>245</v>
      </c>
      <c r="J337" s="2" t="s">
        <v>246</v>
      </c>
      <c r="M337" s="2" t="s">
        <v>1232</v>
      </c>
      <c r="N337" s="2">
        <v>37</v>
      </c>
      <c r="O337" s="2">
        <v>37</v>
      </c>
    </row>
    <row r="338" spans="6:15" ht="15" customHeight="1" x14ac:dyDescent="0.25">
      <c r="F338" s="3" t="s">
        <v>2199</v>
      </c>
      <c r="G338" s="2">
        <v>99000001</v>
      </c>
      <c r="H338" s="2" t="s">
        <v>241</v>
      </c>
      <c r="I338" s="2" t="s">
        <v>248</v>
      </c>
      <c r="J338" s="2" t="s">
        <v>249</v>
      </c>
      <c r="M338" s="2" t="s">
        <v>1226</v>
      </c>
      <c r="N338" s="2">
        <v>37</v>
      </c>
      <c r="O338" s="2">
        <v>36</v>
      </c>
    </row>
    <row r="339" spans="6:15" ht="15" customHeight="1" x14ac:dyDescent="0.25">
      <c r="F339" s="3" t="s">
        <v>2200</v>
      </c>
      <c r="G339" s="2">
        <v>99000003</v>
      </c>
      <c r="H339" s="2" t="s">
        <v>241</v>
      </c>
      <c r="I339" s="2" t="s">
        <v>251</v>
      </c>
      <c r="J339" s="2" t="s">
        <v>252</v>
      </c>
      <c r="M339" s="2" t="s">
        <v>1228</v>
      </c>
      <c r="N339" s="2">
        <v>37</v>
      </c>
      <c r="O339" s="2">
        <v>37</v>
      </c>
    </row>
    <row r="340" spans="6:15" ht="15" customHeight="1" x14ac:dyDescent="0.25">
      <c r="F340" s="3" t="s">
        <v>2201</v>
      </c>
      <c r="G340" s="2">
        <v>759</v>
      </c>
      <c r="H340" s="2" t="s">
        <v>254</v>
      </c>
      <c r="I340" s="2" t="s">
        <v>255</v>
      </c>
      <c r="J340" s="2" t="s">
        <v>256</v>
      </c>
      <c r="M340" s="2" t="s">
        <v>1356</v>
      </c>
      <c r="N340" s="2">
        <v>37</v>
      </c>
      <c r="O340" s="2">
        <v>37</v>
      </c>
    </row>
    <row r="341" spans="6:15" ht="15" customHeight="1" x14ac:dyDescent="0.25">
      <c r="F341" s="3" t="s">
        <v>2202</v>
      </c>
      <c r="G341" s="2">
        <v>760</v>
      </c>
      <c r="H341" s="2" t="s">
        <v>254</v>
      </c>
      <c r="I341" s="2" t="s">
        <v>258</v>
      </c>
      <c r="J341" s="2" t="s">
        <v>259</v>
      </c>
      <c r="M341" s="2" t="s">
        <v>1360</v>
      </c>
      <c r="N341" s="2">
        <v>37</v>
      </c>
      <c r="O341" s="2">
        <v>37</v>
      </c>
    </row>
    <row r="342" spans="6:15" ht="15" customHeight="1" x14ac:dyDescent="0.25">
      <c r="F342" s="3" t="s">
        <v>2203</v>
      </c>
      <c r="G342" s="2">
        <v>763</v>
      </c>
      <c r="H342" s="2" t="s">
        <v>254</v>
      </c>
      <c r="I342" s="2" t="s">
        <v>261</v>
      </c>
      <c r="J342" s="2" t="s">
        <v>262</v>
      </c>
      <c r="M342" s="2" t="s">
        <v>1237</v>
      </c>
      <c r="N342" s="2">
        <v>37</v>
      </c>
      <c r="O342" s="2">
        <v>35</v>
      </c>
    </row>
    <row r="343" spans="6:15" ht="15" customHeight="1" x14ac:dyDescent="0.25">
      <c r="F343" s="3" t="s">
        <v>2204</v>
      </c>
      <c r="G343" s="2">
        <v>764</v>
      </c>
      <c r="H343" s="2" t="s">
        <v>254</v>
      </c>
      <c r="I343" s="2" t="s">
        <v>264</v>
      </c>
      <c r="J343" s="2" t="s">
        <v>265</v>
      </c>
      <c r="M343" s="2" t="s">
        <v>1358</v>
      </c>
      <c r="N343" s="2">
        <v>37</v>
      </c>
      <c r="O343" s="2">
        <v>37</v>
      </c>
    </row>
    <row r="344" spans="6:15" ht="15" customHeight="1" x14ac:dyDescent="0.25">
      <c r="F344" s="3" t="s">
        <v>2205</v>
      </c>
      <c r="G344" s="2">
        <v>765</v>
      </c>
      <c r="H344" s="2" t="s">
        <v>254</v>
      </c>
      <c r="I344" s="2" t="s">
        <v>267</v>
      </c>
      <c r="J344" s="2" t="s">
        <v>268</v>
      </c>
      <c r="M344" s="2" t="s">
        <v>1680</v>
      </c>
      <c r="N344" s="2">
        <v>37</v>
      </c>
      <c r="O344" s="2">
        <v>37</v>
      </c>
    </row>
    <row r="345" spans="6:15" ht="15" customHeight="1" x14ac:dyDescent="0.25">
      <c r="F345" s="3" t="s">
        <v>2206</v>
      </c>
      <c r="G345" s="2">
        <v>775</v>
      </c>
      <c r="H345" s="2" t="s">
        <v>254</v>
      </c>
      <c r="I345" s="2" t="s">
        <v>270</v>
      </c>
      <c r="J345" s="2" t="s">
        <v>271</v>
      </c>
      <c r="M345" s="2" t="s">
        <v>1244</v>
      </c>
      <c r="N345" s="2">
        <v>37</v>
      </c>
      <c r="O345" s="2">
        <v>37</v>
      </c>
    </row>
    <row r="346" spans="6:15" ht="15" customHeight="1" x14ac:dyDescent="0.25">
      <c r="F346" s="3" t="s">
        <v>2207</v>
      </c>
      <c r="G346" s="2">
        <v>776</v>
      </c>
      <c r="H346" s="2" t="s">
        <v>254</v>
      </c>
      <c r="I346" s="2" t="s">
        <v>273</v>
      </c>
      <c r="J346" s="2" t="s">
        <v>274</v>
      </c>
      <c r="M346" s="2" t="s">
        <v>6467</v>
      </c>
      <c r="N346" s="2">
        <v>37</v>
      </c>
      <c r="O346" s="2">
        <v>37</v>
      </c>
    </row>
    <row r="347" spans="6:15" ht="15" customHeight="1" x14ac:dyDescent="0.25">
      <c r="F347" s="3" t="s">
        <v>2208</v>
      </c>
      <c r="G347" s="2">
        <v>5033</v>
      </c>
      <c r="H347" s="2" t="s">
        <v>276</v>
      </c>
      <c r="I347" s="2" t="s">
        <v>277</v>
      </c>
      <c r="J347" s="2" t="s">
        <v>278</v>
      </c>
      <c r="M347" s="2" t="s">
        <v>1242</v>
      </c>
      <c r="N347" s="2">
        <v>37</v>
      </c>
      <c r="O347" s="2">
        <v>36</v>
      </c>
    </row>
    <row r="348" spans="6:15" ht="15" customHeight="1" x14ac:dyDescent="0.25">
      <c r="F348" s="3" t="s">
        <v>2209</v>
      </c>
      <c r="G348" s="2">
        <v>5219</v>
      </c>
      <c r="H348" s="2" t="s">
        <v>276</v>
      </c>
      <c r="I348" s="2" t="s">
        <v>280</v>
      </c>
      <c r="J348" s="2" t="s">
        <v>281</v>
      </c>
      <c r="M348" s="2" t="s">
        <v>6468</v>
      </c>
      <c r="N348" s="2">
        <v>37</v>
      </c>
      <c r="O348" s="2">
        <v>37</v>
      </c>
    </row>
    <row r="349" spans="6:15" ht="15" customHeight="1" x14ac:dyDescent="0.25">
      <c r="F349" s="3" t="s">
        <v>2210</v>
      </c>
      <c r="G349" s="2">
        <v>5152</v>
      </c>
      <c r="H349" s="2" t="s">
        <v>276</v>
      </c>
      <c r="I349" s="2" t="s">
        <v>283</v>
      </c>
      <c r="J349" s="2" t="s">
        <v>284</v>
      </c>
      <c r="M349" s="2" t="s">
        <v>1240</v>
      </c>
      <c r="N349" s="2">
        <v>35</v>
      </c>
      <c r="O349" s="2">
        <v>34</v>
      </c>
    </row>
    <row r="350" spans="6:15" ht="15" customHeight="1" x14ac:dyDescent="0.25">
      <c r="F350" s="3" t="s">
        <v>2211</v>
      </c>
      <c r="G350" s="2">
        <v>5089</v>
      </c>
      <c r="H350" s="2" t="s">
        <v>276</v>
      </c>
      <c r="I350" s="2" t="s">
        <v>286</v>
      </c>
      <c r="J350" s="2" t="s">
        <v>287</v>
      </c>
      <c r="M350" s="2" t="s">
        <v>1394</v>
      </c>
      <c r="N350" s="2">
        <v>37</v>
      </c>
      <c r="O350" s="2">
        <v>37</v>
      </c>
    </row>
    <row r="351" spans="6:15" ht="15" customHeight="1" x14ac:dyDescent="0.25">
      <c r="F351" s="3" t="s">
        <v>2212</v>
      </c>
      <c r="G351" s="2">
        <v>5039</v>
      </c>
      <c r="H351" s="2" t="s">
        <v>276</v>
      </c>
      <c r="I351" s="2" t="s">
        <v>289</v>
      </c>
      <c r="J351" s="2" t="s">
        <v>290</v>
      </c>
      <c r="M351" s="2" t="s">
        <v>1392</v>
      </c>
      <c r="N351" s="2">
        <v>37</v>
      </c>
      <c r="O351" s="2">
        <v>37</v>
      </c>
    </row>
    <row r="352" spans="6:15" ht="15" customHeight="1" x14ac:dyDescent="0.25">
      <c r="F352" s="3" t="s">
        <v>2213</v>
      </c>
      <c r="G352" s="2">
        <v>5154</v>
      </c>
      <c r="H352" s="2" t="s">
        <v>276</v>
      </c>
      <c r="I352" s="2" t="s">
        <v>292</v>
      </c>
      <c r="J352" s="2" t="s">
        <v>293</v>
      </c>
      <c r="M352" s="2" t="s">
        <v>509</v>
      </c>
      <c r="N352" s="2">
        <v>37</v>
      </c>
      <c r="O352" s="2">
        <v>37</v>
      </c>
    </row>
    <row r="353" spans="6:15" ht="15" customHeight="1" x14ac:dyDescent="0.25">
      <c r="F353" s="3" t="s">
        <v>2214</v>
      </c>
      <c r="G353" s="2">
        <v>21973</v>
      </c>
      <c r="H353" s="2" t="s">
        <v>399</v>
      </c>
      <c r="I353" s="2" t="s">
        <v>400</v>
      </c>
      <c r="J353" s="2" t="s">
        <v>401</v>
      </c>
      <c r="M353" s="2" t="s">
        <v>535</v>
      </c>
      <c r="N353" s="2">
        <v>37</v>
      </c>
      <c r="O353" s="2">
        <v>35</v>
      </c>
    </row>
    <row r="354" spans="6:15" ht="15" customHeight="1" x14ac:dyDescent="0.25">
      <c r="F354" s="3" t="s">
        <v>2215</v>
      </c>
      <c r="G354" s="2">
        <v>741</v>
      </c>
      <c r="H354" s="2" t="s">
        <v>399</v>
      </c>
      <c r="I354" s="2" t="s">
        <v>402</v>
      </c>
      <c r="J354" s="2" t="s">
        <v>403</v>
      </c>
      <c r="M354" s="2" t="s">
        <v>511</v>
      </c>
      <c r="N354" s="2">
        <v>37</v>
      </c>
      <c r="O354" s="2">
        <v>37</v>
      </c>
    </row>
    <row r="355" spans="6:15" ht="15" customHeight="1" x14ac:dyDescent="0.25">
      <c r="F355" s="3" t="s">
        <v>2216</v>
      </c>
      <c r="G355" s="2">
        <v>739</v>
      </c>
      <c r="H355" s="2" t="s">
        <v>399</v>
      </c>
      <c r="I355" s="2" t="s">
        <v>404</v>
      </c>
      <c r="J355" s="2" t="s">
        <v>405</v>
      </c>
      <c r="M355" s="2" t="s">
        <v>527</v>
      </c>
      <c r="N355" s="2">
        <v>37</v>
      </c>
      <c r="O355" s="2">
        <v>37</v>
      </c>
    </row>
    <row r="356" spans="6:15" ht="15" customHeight="1" x14ac:dyDescent="0.25">
      <c r="F356" s="3" t="s">
        <v>2217</v>
      </c>
      <c r="G356" s="2">
        <v>28053</v>
      </c>
      <c r="H356" s="2" t="s">
        <v>399</v>
      </c>
      <c r="I356" s="2" t="s">
        <v>406</v>
      </c>
      <c r="J356" s="2" t="s">
        <v>407</v>
      </c>
      <c r="M356" s="2" t="s">
        <v>1799</v>
      </c>
      <c r="N356" s="2">
        <v>37</v>
      </c>
      <c r="O356" s="2">
        <v>37</v>
      </c>
    </row>
    <row r="357" spans="6:15" ht="15" customHeight="1" x14ac:dyDescent="0.25">
      <c r="F357" s="3" t="s">
        <v>2218</v>
      </c>
      <c r="G357" s="2">
        <v>742</v>
      </c>
      <c r="H357" s="2" t="s">
        <v>399</v>
      </c>
      <c r="I357" s="2" t="s">
        <v>408</v>
      </c>
      <c r="J357" s="2" t="s">
        <v>409</v>
      </c>
      <c r="M357" s="2" t="s">
        <v>507</v>
      </c>
      <c r="N357" s="2">
        <v>37</v>
      </c>
      <c r="O357" s="2">
        <v>36</v>
      </c>
    </row>
    <row r="358" spans="6:15" ht="15" customHeight="1" x14ac:dyDescent="0.25">
      <c r="F358" s="3" t="s">
        <v>2219</v>
      </c>
      <c r="G358" s="2">
        <v>12417</v>
      </c>
      <c r="H358" s="2" t="s">
        <v>399</v>
      </c>
      <c r="I358" s="2" t="s">
        <v>410</v>
      </c>
      <c r="J358" s="2" t="s">
        <v>411</v>
      </c>
      <c r="M358" s="2" t="s">
        <v>505</v>
      </c>
      <c r="N358" s="2">
        <v>37</v>
      </c>
      <c r="O358" s="2">
        <v>37</v>
      </c>
    </row>
    <row r="359" spans="6:15" ht="15" customHeight="1" x14ac:dyDescent="0.25">
      <c r="F359" s="3" t="s">
        <v>2220</v>
      </c>
      <c r="G359" s="2">
        <v>12418</v>
      </c>
      <c r="H359" s="2" t="s">
        <v>399</v>
      </c>
      <c r="I359" s="2" t="s">
        <v>412</v>
      </c>
      <c r="J359" s="2" t="s">
        <v>413</v>
      </c>
      <c r="M359" s="2" t="s">
        <v>503</v>
      </c>
      <c r="N359" s="2">
        <v>37</v>
      </c>
      <c r="O359" s="2">
        <v>37</v>
      </c>
    </row>
    <row r="360" spans="6:15" ht="15" customHeight="1" x14ac:dyDescent="0.25">
      <c r="F360" s="3" t="s">
        <v>2221</v>
      </c>
      <c r="G360" s="2">
        <v>22416</v>
      </c>
      <c r="H360" s="2" t="s">
        <v>399</v>
      </c>
      <c r="I360" s="2" t="s">
        <v>414</v>
      </c>
      <c r="J360" s="2" t="s">
        <v>415</v>
      </c>
      <c r="M360" s="2" t="s">
        <v>515</v>
      </c>
      <c r="N360" s="2">
        <v>37</v>
      </c>
      <c r="O360" s="2">
        <v>36</v>
      </c>
    </row>
    <row r="361" spans="6:15" ht="15" customHeight="1" x14ac:dyDescent="0.25">
      <c r="F361" s="3" t="s">
        <v>2222</v>
      </c>
      <c r="G361" s="2">
        <v>743</v>
      </c>
      <c r="H361" s="2" t="s">
        <v>399</v>
      </c>
      <c r="I361" s="2" t="s">
        <v>416</v>
      </c>
      <c r="J361" s="2" t="s">
        <v>417</v>
      </c>
      <c r="M361" s="2" t="s">
        <v>483</v>
      </c>
      <c r="N361" s="2">
        <v>37</v>
      </c>
      <c r="O361" s="2">
        <v>37</v>
      </c>
    </row>
    <row r="362" spans="6:15" ht="15" customHeight="1" x14ac:dyDescent="0.25">
      <c r="F362" s="3" t="s">
        <v>2223</v>
      </c>
      <c r="G362" s="2">
        <v>12401</v>
      </c>
      <c r="H362" s="2" t="s">
        <v>399</v>
      </c>
      <c r="I362" s="2" t="s">
        <v>418</v>
      </c>
      <c r="J362" s="2" t="s">
        <v>419</v>
      </c>
      <c r="M362" s="2" t="s">
        <v>523</v>
      </c>
      <c r="N362" s="2">
        <v>37</v>
      </c>
      <c r="O362" s="2">
        <v>37</v>
      </c>
    </row>
    <row r="363" spans="6:15" ht="15" customHeight="1" x14ac:dyDescent="0.25">
      <c r="F363" s="3" t="s">
        <v>2224</v>
      </c>
      <c r="G363" s="2">
        <v>737</v>
      </c>
      <c r="H363" s="2" t="s">
        <v>399</v>
      </c>
      <c r="I363" s="2" t="s">
        <v>420</v>
      </c>
      <c r="J363" s="2" t="s">
        <v>421</v>
      </c>
      <c r="M363" s="2" t="s">
        <v>1801</v>
      </c>
      <c r="N363" s="2">
        <v>37</v>
      </c>
      <c r="O363" s="2">
        <v>35</v>
      </c>
    </row>
    <row r="364" spans="6:15" ht="15" customHeight="1" x14ac:dyDescent="0.25">
      <c r="F364" s="3" t="s">
        <v>2225</v>
      </c>
      <c r="G364" s="2">
        <v>12411</v>
      </c>
      <c r="H364" s="2" t="s">
        <v>399</v>
      </c>
      <c r="I364" s="2" t="s">
        <v>422</v>
      </c>
      <c r="J364" s="2" t="s">
        <v>423</v>
      </c>
      <c r="M364" s="2" t="s">
        <v>1785</v>
      </c>
      <c r="N364" s="2">
        <v>37</v>
      </c>
      <c r="O364" s="2">
        <v>37</v>
      </c>
    </row>
    <row r="365" spans="6:15" ht="15" customHeight="1" x14ac:dyDescent="0.25">
      <c r="F365" s="3" t="s">
        <v>2226</v>
      </c>
      <c r="G365" s="2">
        <v>12396</v>
      </c>
      <c r="H365" s="2" t="s">
        <v>399</v>
      </c>
      <c r="I365" s="2" t="s">
        <v>424</v>
      </c>
      <c r="J365" s="2" t="s">
        <v>425</v>
      </c>
      <c r="M365" s="2" t="s">
        <v>525</v>
      </c>
      <c r="N365" s="2">
        <v>37</v>
      </c>
      <c r="O365" s="2">
        <v>37</v>
      </c>
    </row>
    <row r="366" spans="6:15" ht="15" customHeight="1" x14ac:dyDescent="0.25">
      <c r="F366" s="3" t="s">
        <v>2227</v>
      </c>
      <c r="G366" s="2">
        <v>12412</v>
      </c>
      <c r="H366" s="2" t="s">
        <v>399</v>
      </c>
      <c r="I366" s="2" t="s">
        <v>426</v>
      </c>
      <c r="J366" s="2" t="s">
        <v>427</v>
      </c>
      <c r="M366" s="2" t="s">
        <v>529</v>
      </c>
      <c r="N366" s="2">
        <v>37</v>
      </c>
      <c r="O366" s="2">
        <v>37</v>
      </c>
    </row>
    <row r="367" spans="6:15" ht="15" customHeight="1" x14ac:dyDescent="0.25">
      <c r="F367" s="3" t="s">
        <v>2228</v>
      </c>
      <c r="G367" s="2">
        <v>736</v>
      </c>
      <c r="H367" s="2" t="s">
        <v>399</v>
      </c>
      <c r="I367" s="2" t="s">
        <v>428</v>
      </c>
      <c r="J367" s="2" t="s">
        <v>429</v>
      </c>
      <c r="M367" s="2" t="s">
        <v>1787</v>
      </c>
      <c r="N367" s="2">
        <v>37</v>
      </c>
      <c r="O367" s="2">
        <v>37</v>
      </c>
    </row>
    <row r="368" spans="6:15" ht="15" customHeight="1" x14ac:dyDescent="0.25">
      <c r="F368" s="3" t="s">
        <v>2229</v>
      </c>
      <c r="G368" s="2">
        <v>12408</v>
      </c>
      <c r="H368" s="2" t="s">
        <v>399</v>
      </c>
      <c r="I368" s="2" t="s">
        <v>430</v>
      </c>
      <c r="J368" s="2" t="s">
        <v>431</v>
      </c>
      <c r="M368" s="2" t="s">
        <v>1791</v>
      </c>
      <c r="N368" s="2">
        <v>37</v>
      </c>
      <c r="O368" s="2">
        <v>37</v>
      </c>
    </row>
    <row r="369" spans="6:15" ht="15" customHeight="1" x14ac:dyDescent="0.25">
      <c r="F369" s="3" t="s">
        <v>2230</v>
      </c>
      <c r="G369" s="2">
        <v>12415</v>
      </c>
      <c r="H369" s="2" t="s">
        <v>399</v>
      </c>
      <c r="I369" s="2" t="s">
        <v>432</v>
      </c>
      <c r="J369" s="2" t="s">
        <v>433</v>
      </c>
      <c r="M369" s="2" t="s">
        <v>499</v>
      </c>
      <c r="N369" s="2">
        <v>37</v>
      </c>
      <c r="O369" s="2">
        <v>37</v>
      </c>
    </row>
    <row r="370" spans="6:15" ht="15" customHeight="1" x14ac:dyDescent="0.25">
      <c r="F370" s="3" t="s">
        <v>2231</v>
      </c>
      <c r="G370" s="2">
        <v>12400</v>
      </c>
      <c r="H370" s="2" t="s">
        <v>399</v>
      </c>
      <c r="I370" s="2" t="s">
        <v>434</v>
      </c>
      <c r="J370" s="2" t="s">
        <v>435</v>
      </c>
      <c r="M370" s="2" t="s">
        <v>501</v>
      </c>
      <c r="N370" s="2">
        <v>37</v>
      </c>
      <c r="O370" s="2">
        <v>37</v>
      </c>
    </row>
    <row r="371" spans="6:15" ht="15" customHeight="1" x14ac:dyDescent="0.25">
      <c r="F371" s="3" t="s">
        <v>2232</v>
      </c>
      <c r="G371" s="2">
        <v>12407</v>
      </c>
      <c r="H371" s="2" t="s">
        <v>399</v>
      </c>
      <c r="I371" s="2" t="s">
        <v>436</v>
      </c>
      <c r="J371" s="2" t="s">
        <v>437</v>
      </c>
      <c r="M371" s="2" t="s">
        <v>517</v>
      </c>
      <c r="N371" s="2">
        <v>37</v>
      </c>
      <c r="O371" s="2">
        <v>34</v>
      </c>
    </row>
    <row r="372" spans="6:15" ht="15" customHeight="1" x14ac:dyDescent="0.25">
      <c r="F372" s="3" t="s">
        <v>2233</v>
      </c>
      <c r="G372" s="2">
        <v>12402</v>
      </c>
      <c r="H372" s="2" t="s">
        <v>399</v>
      </c>
      <c r="I372" s="2" t="s">
        <v>438</v>
      </c>
      <c r="J372" s="2" t="s">
        <v>439</v>
      </c>
      <c r="M372" s="2" t="s">
        <v>1793</v>
      </c>
      <c r="N372" s="2">
        <v>37</v>
      </c>
      <c r="O372" s="2">
        <v>36</v>
      </c>
    </row>
    <row r="373" spans="6:15" ht="15" customHeight="1" x14ac:dyDescent="0.25">
      <c r="F373" s="3" t="s">
        <v>2234</v>
      </c>
      <c r="G373" s="2">
        <v>738</v>
      </c>
      <c r="H373" s="2" t="s">
        <v>399</v>
      </c>
      <c r="I373" s="2" t="s">
        <v>440</v>
      </c>
      <c r="J373" s="2" t="s">
        <v>441</v>
      </c>
      <c r="M373" s="2" t="s">
        <v>493</v>
      </c>
      <c r="N373" s="2">
        <v>35</v>
      </c>
      <c r="O373" s="2">
        <v>35</v>
      </c>
    </row>
    <row r="374" spans="6:15" ht="15" customHeight="1" x14ac:dyDescent="0.25">
      <c r="F374" s="3" t="s">
        <v>2235</v>
      </c>
      <c r="G374" s="2">
        <v>12399</v>
      </c>
      <c r="H374" s="2" t="s">
        <v>399</v>
      </c>
      <c r="I374" s="2" t="s">
        <v>442</v>
      </c>
      <c r="J374" s="2" t="s">
        <v>443</v>
      </c>
      <c r="M374" s="2" t="s">
        <v>513</v>
      </c>
      <c r="N374" s="2">
        <v>37</v>
      </c>
      <c r="O374" s="2">
        <v>37</v>
      </c>
    </row>
    <row r="375" spans="6:15" ht="15" customHeight="1" x14ac:dyDescent="0.25">
      <c r="F375" s="3" t="s">
        <v>2236</v>
      </c>
      <c r="G375" s="2">
        <v>99000005</v>
      </c>
      <c r="H375" s="2" t="s">
        <v>50</v>
      </c>
      <c r="I375" s="2" t="s">
        <v>295</v>
      </c>
      <c r="J375" s="2" t="s">
        <v>296</v>
      </c>
      <c r="M375" s="2" t="s">
        <v>491</v>
      </c>
      <c r="N375" s="2">
        <v>37</v>
      </c>
      <c r="O375" s="2">
        <v>37</v>
      </c>
    </row>
    <row r="376" spans="6:15" ht="15" customHeight="1" x14ac:dyDescent="0.25">
      <c r="F376" s="3" t="s">
        <v>2237</v>
      </c>
      <c r="G376" s="2">
        <v>99000006</v>
      </c>
      <c r="H376" s="2" t="s">
        <v>54</v>
      </c>
      <c r="I376" s="2" t="s">
        <v>295</v>
      </c>
      <c r="J376" s="2" t="s">
        <v>298</v>
      </c>
      <c r="M376" s="2" t="s">
        <v>533</v>
      </c>
      <c r="N376" s="2">
        <v>37</v>
      </c>
      <c r="O376" s="2">
        <v>37</v>
      </c>
    </row>
    <row r="377" spans="6:15" ht="15" customHeight="1" x14ac:dyDescent="0.25">
      <c r="F377" s="3" t="s">
        <v>2238</v>
      </c>
      <c r="G377" s="2">
        <v>99000008</v>
      </c>
      <c r="H377" s="2" t="s">
        <v>140</v>
      </c>
      <c r="I377" s="2" t="s">
        <v>295</v>
      </c>
      <c r="J377" s="2" t="s">
        <v>302</v>
      </c>
      <c r="M377" s="2" t="s">
        <v>487</v>
      </c>
      <c r="N377" s="2">
        <v>37</v>
      </c>
      <c r="O377" s="2">
        <v>37</v>
      </c>
    </row>
    <row r="378" spans="6:15" ht="15" customHeight="1" x14ac:dyDescent="0.25">
      <c r="F378" s="3" t="s">
        <v>2239</v>
      </c>
      <c r="G378" s="2">
        <v>99000009</v>
      </c>
      <c r="H378" s="2" t="s">
        <v>189</v>
      </c>
      <c r="I378" s="2" t="s">
        <v>295</v>
      </c>
      <c r="J378" s="2" t="s">
        <v>304</v>
      </c>
      <c r="M378" s="2" t="s">
        <v>1418</v>
      </c>
      <c r="N378" s="2">
        <v>37</v>
      </c>
      <c r="O378" s="2">
        <v>36</v>
      </c>
    </row>
    <row r="379" spans="6:15" ht="15" customHeight="1" x14ac:dyDescent="0.25">
      <c r="F379" s="3" t="s">
        <v>2240</v>
      </c>
      <c r="G379" s="2">
        <v>99000010</v>
      </c>
      <c r="H379" s="2" t="s">
        <v>214</v>
      </c>
      <c r="I379" s="2" t="s">
        <v>295</v>
      </c>
      <c r="J379" s="2" t="s">
        <v>306</v>
      </c>
      <c r="M379" s="2" t="s">
        <v>1424</v>
      </c>
      <c r="N379" s="2">
        <v>36</v>
      </c>
      <c r="O379" s="2">
        <v>35</v>
      </c>
    </row>
    <row r="380" spans="6:15" ht="15" customHeight="1" x14ac:dyDescent="0.25">
      <c r="F380" s="3" t="s">
        <v>2241</v>
      </c>
      <c r="G380" s="2">
        <v>99000011</v>
      </c>
      <c r="H380" s="2" t="s">
        <v>241</v>
      </c>
      <c r="I380" s="2" t="s">
        <v>295</v>
      </c>
      <c r="J380" s="2" t="s">
        <v>308</v>
      </c>
      <c r="M380" s="2" t="s">
        <v>1422</v>
      </c>
      <c r="N380" s="2">
        <v>36</v>
      </c>
      <c r="O380" s="2">
        <v>34</v>
      </c>
    </row>
    <row r="381" spans="6:15" ht="15" customHeight="1" x14ac:dyDescent="0.25">
      <c r="F381" s="3" t="s">
        <v>2242</v>
      </c>
      <c r="G381" s="2">
        <v>99000012</v>
      </c>
      <c r="H381" s="2" t="s">
        <v>254</v>
      </c>
      <c r="I381" s="2" t="s">
        <v>295</v>
      </c>
      <c r="J381" s="2" t="s">
        <v>310</v>
      </c>
      <c r="M381" s="2" t="s">
        <v>519</v>
      </c>
      <c r="N381" s="2">
        <v>37</v>
      </c>
      <c r="O381" s="2">
        <v>37</v>
      </c>
    </row>
    <row r="382" spans="6:15" ht="15" customHeight="1" x14ac:dyDescent="0.25">
      <c r="F382" s="3" t="s">
        <v>2243</v>
      </c>
      <c r="G382" s="2">
        <v>99000013</v>
      </c>
      <c r="H382" s="2" t="s">
        <v>276</v>
      </c>
      <c r="I382" s="2" t="s">
        <v>295</v>
      </c>
      <c r="J382" s="2" t="s">
        <v>312</v>
      </c>
      <c r="M382" s="2" t="s">
        <v>531</v>
      </c>
      <c r="N382" s="2">
        <v>37</v>
      </c>
      <c r="O382" s="2">
        <v>34</v>
      </c>
    </row>
    <row r="383" spans="6:15" ht="15" customHeight="1" x14ac:dyDescent="0.25">
      <c r="F383" s="3" t="s">
        <v>2244</v>
      </c>
      <c r="G383" s="2">
        <v>99000014</v>
      </c>
      <c r="H383" s="2" t="s">
        <v>399</v>
      </c>
      <c r="I383" s="2" t="s">
        <v>295</v>
      </c>
      <c r="J383" s="2" t="s">
        <v>444</v>
      </c>
      <c r="M383" s="2" t="s">
        <v>495</v>
      </c>
      <c r="N383" s="2">
        <v>37</v>
      </c>
      <c r="O383" s="2">
        <v>37</v>
      </c>
    </row>
    <row r="384" spans="6:15" ht="15" customHeight="1" x14ac:dyDescent="0.25">
      <c r="F384" s="3" t="s">
        <v>2245</v>
      </c>
      <c r="G384" s="2">
        <v>99000017</v>
      </c>
      <c r="H384" s="2" t="s">
        <v>314</v>
      </c>
      <c r="I384" s="2" t="s">
        <v>315</v>
      </c>
      <c r="J384" s="2" t="s">
        <v>316</v>
      </c>
      <c r="M384" s="2" t="s">
        <v>1789</v>
      </c>
      <c r="N384" s="2">
        <v>37</v>
      </c>
      <c r="O384" s="2">
        <v>37</v>
      </c>
    </row>
    <row r="385" spans="6:15" ht="15" customHeight="1" x14ac:dyDescent="0.25">
      <c r="F385" s="3" t="s">
        <v>2246</v>
      </c>
      <c r="G385" s="2">
        <v>99000017</v>
      </c>
      <c r="H385" s="2" t="s">
        <v>314</v>
      </c>
      <c r="I385" s="2" t="s">
        <v>315</v>
      </c>
      <c r="J385" s="2" t="s">
        <v>316</v>
      </c>
      <c r="M385" s="2" t="s">
        <v>1803</v>
      </c>
      <c r="N385" s="2">
        <v>37</v>
      </c>
      <c r="O385" s="2">
        <v>37</v>
      </c>
    </row>
    <row r="386" spans="6:15" ht="15" customHeight="1" x14ac:dyDescent="0.25">
      <c r="F386" s="3" t="s">
        <v>2247</v>
      </c>
      <c r="G386" s="2">
        <v>33765</v>
      </c>
      <c r="H386" s="2" t="s">
        <v>50</v>
      </c>
      <c r="I386" s="2" t="s">
        <v>51</v>
      </c>
      <c r="J386" s="2" t="s">
        <v>52</v>
      </c>
      <c r="M386" s="2" t="s">
        <v>1420</v>
      </c>
      <c r="N386" s="2">
        <v>36</v>
      </c>
      <c r="O386" s="2">
        <v>34</v>
      </c>
    </row>
    <row r="387" spans="6:15" ht="15" customHeight="1" x14ac:dyDescent="0.25">
      <c r="F387" s="3" t="s">
        <v>2248</v>
      </c>
      <c r="G387" s="2">
        <v>450</v>
      </c>
      <c r="H387" s="2" t="s">
        <v>54</v>
      </c>
      <c r="I387" s="2" t="s">
        <v>55</v>
      </c>
      <c r="J387" s="2" t="s">
        <v>56</v>
      </c>
      <c r="M387" s="2" t="s">
        <v>1795</v>
      </c>
      <c r="N387" s="2">
        <v>37</v>
      </c>
      <c r="O387" s="2">
        <v>37</v>
      </c>
    </row>
    <row r="388" spans="6:15" ht="15" customHeight="1" x14ac:dyDescent="0.25">
      <c r="F388" s="3" t="s">
        <v>2249</v>
      </c>
      <c r="G388" s="2">
        <v>451</v>
      </c>
      <c r="H388" s="2" t="s">
        <v>54</v>
      </c>
      <c r="I388" s="2" t="s">
        <v>58</v>
      </c>
      <c r="J388" s="2" t="s">
        <v>59</v>
      </c>
      <c r="M388" s="2" t="s">
        <v>497</v>
      </c>
      <c r="N388" s="2">
        <v>37</v>
      </c>
      <c r="O388" s="2">
        <v>37</v>
      </c>
    </row>
    <row r="389" spans="6:15" ht="15" customHeight="1" x14ac:dyDescent="0.25">
      <c r="F389" s="3" t="s">
        <v>2250</v>
      </c>
      <c r="G389" s="2">
        <v>460</v>
      </c>
      <c r="H389" s="2" t="s">
        <v>54</v>
      </c>
      <c r="I389" s="2" t="s">
        <v>61</v>
      </c>
      <c r="J389" s="2" t="s">
        <v>62</v>
      </c>
      <c r="M389" s="2" t="s">
        <v>485</v>
      </c>
      <c r="N389" s="2">
        <v>37</v>
      </c>
      <c r="O389" s="2">
        <v>35</v>
      </c>
    </row>
    <row r="390" spans="6:15" ht="15" customHeight="1" x14ac:dyDescent="0.25">
      <c r="F390" s="3" t="s">
        <v>2251</v>
      </c>
      <c r="G390" s="2">
        <v>470</v>
      </c>
      <c r="H390" s="2" t="s">
        <v>54</v>
      </c>
      <c r="I390" s="2" t="s">
        <v>64</v>
      </c>
      <c r="J390" s="2" t="s">
        <v>65</v>
      </c>
      <c r="M390" s="2" t="s">
        <v>1797</v>
      </c>
      <c r="N390" s="2">
        <v>37</v>
      </c>
      <c r="O390" s="2">
        <v>37</v>
      </c>
    </row>
    <row r="391" spans="6:15" ht="15" customHeight="1" x14ac:dyDescent="0.25">
      <c r="F391" s="3" t="s">
        <v>2252</v>
      </c>
      <c r="G391" s="2">
        <v>1125</v>
      </c>
      <c r="H391" s="2" t="s">
        <v>54</v>
      </c>
      <c r="I391" s="2" t="s">
        <v>318</v>
      </c>
      <c r="J391" s="2" t="s">
        <v>319</v>
      </c>
      <c r="M391" s="2" t="s">
        <v>1805</v>
      </c>
      <c r="N391" s="2">
        <v>37</v>
      </c>
      <c r="O391" s="2">
        <v>37</v>
      </c>
    </row>
    <row r="392" spans="6:15" ht="15" customHeight="1" x14ac:dyDescent="0.25">
      <c r="F392" s="3" t="s">
        <v>2253</v>
      </c>
      <c r="G392" s="2">
        <v>1130</v>
      </c>
      <c r="H392" s="2" t="s">
        <v>54</v>
      </c>
      <c r="I392" s="2" t="s">
        <v>67</v>
      </c>
      <c r="J392" s="2" t="s">
        <v>68</v>
      </c>
      <c r="M392" s="2" t="s">
        <v>489</v>
      </c>
      <c r="N392" s="2">
        <v>37</v>
      </c>
      <c r="O392" s="2">
        <v>37</v>
      </c>
    </row>
    <row r="393" spans="6:15" ht="15" customHeight="1" x14ac:dyDescent="0.25">
      <c r="F393" s="3" t="s">
        <v>2254</v>
      </c>
      <c r="G393" s="2">
        <v>476</v>
      </c>
      <c r="H393" s="2" t="s">
        <v>54</v>
      </c>
      <c r="I393" s="2" t="s">
        <v>70</v>
      </c>
      <c r="J393" s="2" t="s">
        <v>71</v>
      </c>
      <c r="M393" s="2" t="s">
        <v>1807</v>
      </c>
      <c r="N393" s="2">
        <v>37</v>
      </c>
      <c r="O393" s="2">
        <v>37</v>
      </c>
    </row>
    <row r="394" spans="6:15" ht="15" customHeight="1" x14ac:dyDescent="0.25">
      <c r="F394" s="3" t="s">
        <v>2255</v>
      </c>
      <c r="G394" s="2">
        <v>18443</v>
      </c>
      <c r="H394" s="2" t="s">
        <v>54</v>
      </c>
      <c r="I394" s="2" t="s">
        <v>73</v>
      </c>
      <c r="J394" s="2" t="s">
        <v>74</v>
      </c>
      <c r="M394" s="2" t="s">
        <v>521</v>
      </c>
      <c r="N394" s="2">
        <v>37</v>
      </c>
      <c r="O394" s="2">
        <v>37</v>
      </c>
    </row>
    <row r="395" spans="6:15" ht="15" customHeight="1" x14ac:dyDescent="0.25">
      <c r="F395" s="3" t="s">
        <v>2256</v>
      </c>
      <c r="G395" s="2">
        <v>6137</v>
      </c>
      <c r="H395" s="2" t="s">
        <v>54</v>
      </c>
      <c r="I395" s="2" t="s">
        <v>76</v>
      </c>
      <c r="J395" s="2" t="s">
        <v>77</v>
      </c>
      <c r="M395" s="2" t="s">
        <v>1809</v>
      </c>
      <c r="N395" s="2">
        <v>37</v>
      </c>
      <c r="O395" s="2">
        <v>37</v>
      </c>
    </row>
    <row r="396" spans="6:15" ht="15" customHeight="1" x14ac:dyDescent="0.25">
      <c r="F396" s="3" t="s">
        <v>2257</v>
      </c>
      <c r="G396" s="2">
        <v>601</v>
      </c>
      <c r="H396" s="2" t="s">
        <v>445</v>
      </c>
      <c r="I396" s="2" t="s">
        <v>446</v>
      </c>
      <c r="J396" s="2" t="s">
        <v>447</v>
      </c>
      <c r="M396" s="2" t="s">
        <v>160</v>
      </c>
      <c r="N396" s="2">
        <v>36</v>
      </c>
      <c r="O396" s="2">
        <v>36</v>
      </c>
    </row>
    <row r="397" spans="6:15" ht="15" customHeight="1" x14ac:dyDescent="0.25">
      <c r="F397" s="3" t="s">
        <v>2258</v>
      </c>
      <c r="G397" s="2">
        <v>12834</v>
      </c>
      <c r="H397" s="2" t="s">
        <v>445</v>
      </c>
      <c r="I397" s="2" t="s">
        <v>448</v>
      </c>
      <c r="J397" s="2" t="s">
        <v>449</v>
      </c>
      <c r="M397" s="2" t="s">
        <v>151</v>
      </c>
      <c r="N397" s="2">
        <v>36</v>
      </c>
      <c r="O397" s="2">
        <v>36</v>
      </c>
    </row>
    <row r="398" spans="6:15" ht="15" customHeight="1" x14ac:dyDescent="0.25">
      <c r="F398" s="3" t="s">
        <v>2259</v>
      </c>
      <c r="G398" s="2">
        <v>36903</v>
      </c>
      <c r="H398" s="2" t="s">
        <v>450</v>
      </c>
      <c r="I398" s="2" t="s">
        <v>451</v>
      </c>
      <c r="J398" s="2" t="s">
        <v>452</v>
      </c>
      <c r="M398" s="2" t="s">
        <v>154</v>
      </c>
      <c r="N398" s="2">
        <v>35</v>
      </c>
      <c r="O398" s="2">
        <v>33</v>
      </c>
    </row>
    <row r="399" spans="6:15" ht="15" customHeight="1" x14ac:dyDescent="0.25">
      <c r="F399" s="3" t="s">
        <v>2260</v>
      </c>
      <c r="G399" s="2">
        <v>36902</v>
      </c>
      <c r="H399" s="2" t="s">
        <v>450</v>
      </c>
      <c r="I399" s="2" t="s">
        <v>453</v>
      </c>
      <c r="J399" s="2" t="s">
        <v>454</v>
      </c>
      <c r="M399" s="2" t="s">
        <v>157</v>
      </c>
      <c r="N399" s="2">
        <v>35</v>
      </c>
      <c r="O399" s="2">
        <v>35</v>
      </c>
    </row>
    <row r="400" spans="6:15" ht="15" customHeight="1" x14ac:dyDescent="0.25">
      <c r="F400" s="3" t="s">
        <v>2261</v>
      </c>
      <c r="G400" s="2">
        <v>714</v>
      </c>
      <c r="H400" s="2" t="s">
        <v>455</v>
      </c>
      <c r="I400" s="2" t="s">
        <v>456</v>
      </c>
      <c r="J400" s="2" t="s">
        <v>457</v>
      </c>
      <c r="M400" s="2" t="s">
        <v>163</v>
      </c>
      <c r="N400" s="2">
        <v>35</v>
      </c>
      <c r="O400" s="2">
        <v>35</v>
      </c>
    </row>
    <row r="401" spans="6:15" ht="15" customHeight="1" x14ac:dyDescent="0.25">
      <c r="F401" s="3" t="s">
        <v>2262</v>
      </c>
      <c r="G401" s="2">
        <v>716</v>
      </c>
      <c r="H401" s="2" t="s">
        <v>455</v>
      </c>
      <c r="I401" s="2" t="s">
        <v>458</v>
      </c>
      <c r="J401" s="2" t="s">
        <v>459</v>
      </c>
      <c r="M401" s="2" t="s">
        <v>166</v>
      </c>
      <c r="N401" s="2">
        <v>36</v>
      </c>
      <c r="O401" s="2">
        <v>36</v>
      </c>
    </row>
    <row r="402" spans="6:15" ht="15" customHeight="1" x14ac:dyDescent="0.25">
      <c r="F402" s="3" t="s">
        <v>2263</v>
      </c>
      <c r="G402" s="2">
        <v>17461</v>
      </c>
      <c r="H402" s="2" t="s">
        <v>455</v>
      </c>
      <c r="I402" s="2" t="s">
        <v>460</v>
      </c>
      <c r="J402" s="2" t="s">
        <v>461</v>
      </c>
      <c r="M402" s="2" t="s">
        <v>178</v>
      </c>
      <c r="N402" s="2">
        <v>35</v>
      </c>
      <c r="O402" s="2">
        <v>35</v>
      </c>
    </row>
    <row r="403" spans="6:15" ht="15" customHeight="1" x14ac:dyDescent="0.25">
      <c r="F403" s="3" t="s">
        <v>2264</v>
      </c>
      <c r="G403" s="2">
        <v>718</v>
      </c>
      <c r="H403" s="2" t="s">
        <v>455</v>
      </c>
      <c r="I403" s="2" t="s">
        <v>462</v>
      </c>
      <c r="J403" s="2" t="s">
        <v>463</v>
      </c>
      <c r="M403" s="2" t="s">
        <v>1175</v>
      </c>
      <c r="N403" s="2">
        <v>37</v>
      </c>
      <c r="O403" s="2">
        <v>36</v>
      </c>
    </row>
    <row r="404" spans="6:15" ht="15" customHeight="1" x14ac:dyDescent="0.25">
      <c r="F404" s="3" t="s">
        <v>2265</v>
      </c>
      <c r="G404" s="2">
        <v>24842</v>
      </c>
      <c r="H404" s="2" t="s">
        <v>455</v>
      </c>
      <c r="I404" s="2" t="s">
        <v>464</v>
      </c>
      <c r="J404" s="2" t="s">
        <v>465</v>
      </c>
      <c r="M404" s="2" t="s">
        <v>175</v>
      </c>
      <c r="N404" s="2">
        <v>35</v>
      </c>
      <c r="O404" s="2">
        <v>35</v>
      </c>
    </row>
    <row r="405" spans="6:15" ht="15" customHeight="1" x14ac:dyDescent="0.25">
      <c r="F405" s="3" t="s">
        <v>2266</v>
      </c>
      <c r="G405" s="2">
        <v>29438</v>
      </c>
      <c r="H405" s="2" t="s">
        <v>455</v>
      </c>
      <c r="I405" s="2" t="s">
        <v>466</v>
      </c>
      <c r="J405" s="2" t="s">
        <v>467</v>
      </c>
      <c r="M405" s="2" t="s">
        <v>181</v>
      </c>
      <c r="N405" s="2">
        <v>35</v>
      </c>
      <c r="O405" s="2">
        <v>35</v>
      </c>
    </row>
    <row r="406" spans="6:15" ht="15" customHeight="1" x14ac:dyDescent="0.25">
      <c r="F406" s="3" t="s">
        <v>2267</v>
      </c>
      <c r="G406" s="2">
        <v>726</v>
      </c>
      <c r="H406" s="2" t="s">
        <v>455</v>
      </c>
      <c r="I406" s="2" t="s">
        <v>468</v>
      </c>
      <c r="J406" s="2" t="s">
        <v>469</v>
      </c>
      <c r="M406" s="2" t="s">
        <v>169</v>
      </c>
      <c r="N406" s="2">
        <v>35</v>
      </c>
      <c r="O406" s="2">
        <v>35</v>
      </c>
    </row>
    <row r="407" spans="6:15" ht="15" customHeight="1" x14ac:dyDescent="0.25">
      <c r="F407" s="3" t="s">
        <v>2268</v>
      </c>
      <c r="G407" s="2">
        <v>719</v>
      </c>
      <c r="H407" s="2" t="s">
        <v>455</v>
      </c>
      <c r="I407" s="2" t="s">
        <v>470</v>
      </c>
      <c r="J407" s="2" t="s">
        <v>471</v>
      </c>
      <c r="M407" s="2" t="s">
        <v>145</v>
      </c>
      <c r="N407" s="2">
        <v>35</v>
      </c>
      <c r="O407" s="2">
        <v>35</v>
      </c>
    </row>
    <row r="408" spans="6:15" ht="15" customHeight="1" x14ac:dyDescent="0.25">
      <c r="F408" s="3" t="s">
        <v>2269</v>
      </c>
      <c r="G408" s="2">
        <v>731</v>
      </c>
      <c r="H408" s="2" t="s">
        <v>455</v>
      </c>
      <c r="I408" s="2" t="s">
        <v>472</v>
      </c>
      <c r="J408" s="2" t="s">
        <v>473</v>
      </c>
      <c r="M408" s="2" t="s">
        <v>184</v>
      </c>
      <c r="N408" s="2">
        <v>36</v>
      </c>
      <c r="O408" s="2">
        <v>36</v>
      </c>
    </row>
    <row r="409" spans="6:15" ht="15" customHeight="1" x14ac:dyDescent="0.25">
      <c r="F409" s="3" t="s">
        <v>2270</v>
      </c>
      <c r="G409" s="2">
        <v>720</v>
      </c>
      <c r="H409" s="2" t="s">
        <v>455</v>
      </c>
      <c r="I409" s="2" t="s">
        <v>474</v>
      </c>
      <c r="J409" s="2" t="s">
        <v>475</v>
      </c>
      <c r="M409" s="2" t="s">
        <v>148</v>
      </c>
      <c r="N409" s="2">
        <v>35</v>
      </c>
      <c r="O409" s="2">
        <v>35</v>
      </c>
    </row>
    <row r="410" spans="6:15" ht="15" customHeight="1" x14ac:dyDescent="0.25">
      <c r="F410" s="3" t="s">
        <v>2271</v>
      </c>
      <c r="G410" s="2">
        <v>24802</v>
      </c>
      <c r="H410" s="2" t="s">
        <v>455</v>
      </c>
      <c r="I410" s="2" t="s">
        <v>476</v>
      </c>
      <c r="J410" s="2" t="s">
        <v>477</v>
      </c>
      <c r="M410" s="2" t="s">
        <v>172</v>
      </c>
      <c r="N410" s="2">
        <v>35</v>
      </c>
      <c r="O410" s="2">
        <v>35</v>
      </c>
    </row>
    <row r="411" spans="6:15" ht="15" customHeight="1" x14ac:dyDescent="0.25">
      <c r="F411" s="3" t="s">
        <v>2272</v>
      </c>
      <c r="G411" s="2">
        <v>552</v>
      </c>
      <c r="H411" s="2" t="s">
        <v>140</v>
      </c>
      <c r="I411" s="2" t="s">
        <v>141</v>
      </c>
      <c r="J411" s="2" t="s">
        <v>142</v>
      </c>
      <c r="M411" s="2" t="s">
        <v>1306</v>
      </c>
      <c r="N411" s="2">
        <v>37</v>
      </c>
      <c r="O411" s="2">
        <v>37</v>
      </c>
    </row>
    <row r="412" spans="6:15" ht="15" customHeight="1" x14ac:dyDescent="0.25">
      <c r="F412" s="3" t="s">
        <v>2273</v>
      </c>
      <c r="G412" s="2">
        <v>553</v>
      </c>
      <c r="H412" s="2" t="s">
        <v>140</v>
      </c>
      <c r="I412" s="2" t="s">
        <v>144</v>
      </c>
      <c r="J412" s="2" t="s">
        <v>145</v>
      </c>
      <c r="M412" s="2" t="s">
        <v>142</v>
      </c>
      <c r="N412" s="2">
        <v>35</v>
      </c>
      <c r="O412" s="2">
        <v>35</v>
      </c>
    </row>
    <row r="413" spans="6:15" ht="15" customHeight="1" x14ac:dyDescent="0.25">
      <c r="F413" s="3" t="s">
        <v>2274</v>
      </c>
      <c r="G413" s="2">
        <v>555</v>
      </c>
      <c r="H413" s="2" t="s">
        <v>140</v>
      </c>
      <c r="I413" s="2" t="s">
        <v>147</v>
      </c>
      <c r="J413" s="2" t="s">
        <v>148</v>
      </c>
      <c r="M413" s="2" t="s">
        <v>1179</v>
      </c>
      <c r="N413" s="2">
        <v>37</v>
      </c>
      <c r="O413" s="2">
        <v>37</v>
      </c>
    </row>
    <row r="414" spans="6:15" ht="15" customHeight="1" x14ac:dyDescent="0.25">
      <c r="F414" s="3" t="s">
        <v>2275</v>
      </c>
      <c r="G414" s="2">
        <v>517</v>
      </c>
      <c r="H414" s="2" t="s">
        <v>140</v>
      </c>
      <c r="I414" s="2" t="s">
        <v>150</v>
      </c>
      <c r="J414" s="2" t="s">
        <v>151</v>
      </c>
      <c r="M414" s="2" t="s">
        <v>1548</v>
      </c>
      <c r="N414" s="2">
        <v>37</v>
      </c>
      <c r="O414" s="2">
        <v>37</v>
      </c>
    </row>
    <row r="415" spans="6:15" ht="15" customHeight="1" x14ac:dyDescent="0.25">
      <c r="F415" s="3" t="s">
        <v>2276</v>
      </c>
      <c r="G415" s="2">
        <v>518</v>
      </c>
      <c r="H415" s="2" t="s">
        <v>140</v>
      </c>
      <c r="I415" s="2" t="s">
        <v>153</v>
      </c>
      <c r="J415" s="2" t="s">
        <v>154</v>
      </c>
      <c r="M415" s="2" t="s">
        <v>187</v>
      </c>
      <c r="N415" s="2">
        <v>36</v>
      </c>
      <c r="O415" s="2">
        <v>36</v>
      </c>
    </row>
    <row r="416" spans="6:15" ht="15" customHeight="1" x14ac:dyDescent="0.25">
      <c r="F416" s="3" t="s">
        <v>2277</v>
      </c>
      <c r="G416" s="2">
        <v>516</v>
      </c>
      <c r="H416" s="2" t="s">
        <v>140</v>
      </c>
      <c r="I416" s="2" t="s">
        <v>156</v>
      </c>
      <c r="J416" s="2" t="s">
        <v>157</v>
      </c>
      <c r="M416" s="2" t="s">
        <v>321</v>
      </c>
      <c r="N416" s="2">
        <v>36</v>
      </c>
      <c r="O416" s="2">
        <v>36</v>
      </c>
    </row>
    <row r="417" spans="6:15" ht="15" customHeight="1" x14ac:dyDescent="0.25">
      <c r="F417" s="3" t="s">
        <v>2278</v>
      </c>
      <c r="G417" s="2">
        <v>521</v>
      </c>
      <c r="H417" s="2" t="s">
        <v>140</v>
      </c>
      <c r="I417" s="2" t="s">
        <v>159</v>
      </c>
      <c r="J417" s="2" t="s">
        <v>160</v>
      </c>
      <c r="M417" s="2" t="s">
        <v>1177</v>
      </c>
      <c r="N417" s="2">
        <v>37</v>
      </c>
      <c r="O417" s="2">
        <v>37</v>
      </c>
    </row>
    <row r="418" spans="6:15" ht="15" customHeight="1" x14ac:dyDescent="0.25">
      <c r="F418" s="3" t="s">
        <v>2279</v>
      </c>
      <c r="G418" s="2">
        <v>522</v>
      </c>
      <c r="H418" s="2" t="s">
        <v>140</v>
      </c>
      <c r="I418" s="2" t="s">
        <v>162</v>
      </c>
      <c r="J418" s="2" t="s">
        <v>163</v>
      </c>
      <c r="M418" s="2" t="s">
        <v>1656</v>
      </c>
      <c r="N418" s="2">
        <v>37</v>
      </c>
      <c r="O418" s="2">
        <v>37</v>
      </c>
    </row>
    <row r="419" spans="6:15" ht="15" customHeight="1" x14ac:dyDescent="0.25">
      <c r="F419" s="3" t="s">
        <v>2280</v>
      </c>
      <c r="G419" s="2">
        <v>520</v>
      </c>
      <c r="H419" s="2" t="s">
        <v>140</v>
      </c>
      <c r="I419" s="2" t="s">
        <v>165</v>
      </c>
      <c r="J419" s="2" t="s">
        <v>166</v>
      </c>
      <c r="M419" s="2" t="s">
        <v>1362</v>
      </c>
      <c r="N419" s="2">
        <v>37</v>
      </c>
      <c r="O419" s="2">
        <v>37</v>
      </c>
    </row>
    <row r="420" spans="6:15" ht="15" customHeight="1" x14ac:dyDescent="0.25">
      <c r="F420" s="3" t="s">
        <v>2281</v>
      </c>
      <c r="G420" s="2">
        <v>528</v>
      </c>
      <c r="H420" s="2" t="s">
        <v>140</v>
      </c>
      <c r="I420" s="2" t="s">
        <v>168</v>
      </c>
      <c r="J420" s="2" t="s">
        <v>169</v>
      </c>
      <c r="M420" s="2" t="s">
        <v>541</v>
      </c>
      <c r="N420" s="2">
        <v>36</v>
      </c>
      <c r="O420" s="2">
        <v>36</v>
      </c>
    </row>
    <row r="421" spans="6:15" ht="15" customHeight="1" x14ac:dyDescent="0.25">
      <c r="F421" s="3" t="s">
        <v>2282</v>
      </c>
      <c r="G421" s="2">
        <v>529</v>
      </c>
      <c r="H421" s="2" t="s">
        <v>140</v>
      </c>
      <c r="I421" s="2" t="s">
        <v>171</v>
      </c>
      <c r="J421" s="2" t="s">
        <v>172</v>
      </c>
      <c r="M421" s="2" t="s">
        <v>553</v>
      </c>
      <c r="N421" s="2">
        <v>34</v>
      </c>
      <c r="O421" s="2">
        <v>35</v>
      </c>
    </row>
    <row r="422" spans="6:15" ht="15" customHeight="1" x14ac:dyDescent="0.25">
      <c r="F422" s="3" t="s">
        <v>2283</v>
      </c>
      <c r="G422" s="2">
        <v>527</v>
      </c>
      <c r="H422" s="2" t="s">
        <v>140</v>
      </c>
      <c r="I422" s="2" t="s">
        <v>174</v>
      </c>
      <c r="J422" s="2" t="s">
        <v>175</v>
      </c>
      <c r="M422" s="2" t="s">
        <v>545</v>
      </c>
      <c r="N422" s="2">
        <v>37</v>
      </c>
      <c r="O422" s="2">
        <v>37</v>
      </c>
    </row>
    <row r="423" spans="6:15" ht="15" customHeight="1" x14ac:dyDescent="0.25">
      <c r="F423" s="3" t="s">
        <v>2284</v>
      </c>
      <c r="G423" s="2">
        <v>532</v>
      </c>
      <c r="H423" s="2" t="s">
        <v>140</v>
      </c>
      <c r="I423" s="2" t="s">
        <v>177</v>
      </c>
      <c r="J423" s="2" t="s">
        <v>178</v>
      </c>
      <c r="M423" s="2" t="s">
        <v>551</v>
      </c>
      <c r="N423" s="2">
        <v>37</v>
      </c>
      <c r="O423" s="2">
        <v>35</v>
      </c>
    </row>
    <row r="424" spans="6:15" ht="15" customHeight="1" x14ac:dyDescent="0.25">
      <c r="F424" s="3" t="s">
        <v>2285</v>
      </c>
      <c r="G424" s="2">
        <v>533</v>
      </c>
      <c r="H424" s="2" t="s">
        <v>140</v>
      </c>
      <c r="I424" s="2" t="s">
        <v>180</v>
      </c>
      <c r="J424" s="2" t="s">
        <v>181</v>
      </c>
      <c r="M424" s="2" t="s">
        <v>547</v>
      </c>
      <c r="N424" s="2">
        <v>37</v>
      </c>
      <c r="O424" s="2">
        <v>37</v>
      </c>
    </row>
    <row r="425" spans="6:15" ht="15" customHeight="1" x14ac:dyDescent="0.25">
      <c r="F425" s="3" t="s">
        <v>2286</v>
      </c>
      <c r="G425" s="2">
        <v>534</v>
      </c>
      <c r="H425" s="2" t="s">
        <v>140</v>
      </c>
      <c r="I425" s="2" t="s">
        <v>183</v>
      </c>
      <c r="J425" s="2" t="s">
        <v>184</v>
      </c>
      <c r="M425" s="2" t="s">
        <v>549</v>
      </c>
      <c r="N425" s="2">
        <v>35</v>
      </c>
      <c r="O425" s="2">
        <v>35</v>
      </c>
    </row>
    <row r="426" spans="6:15" ht="15" customHeight="1" x14ac:dyDescent="0.25">
      <c r="F426" s="3" t="s">
        <v>2287</v>
      </c>
      <c r="G426" s="2">
        <v>543</v>
      </c>
      <c r="H426" s="2" t="s">
        <v>140</v>
      </c>
      <c r="I426" s="2" t="s">
        <v>186</v>
      </c>
      <c r="J426" s="2" t="s">
        <v>187</v>
      </c>
      <c r="M426" s="2" t="s">
        <v>543</v>
      </c>
      <c r="N426" s="2">
        <v>37</v>
      </c>
      <c r="O426" s="2">
        <v>37</v>
      </c>
    </row>
    <row r="427" spans="6:15" ht="15" customHeight="1" x14ac:dyDescent="0.25">
      <c r="F427" s="3" t="s">
        <v>2288</v>
      </c>
      <c r="G427" s="2">
        <v>496</v>
      </c>
      <c r="H427" s="2" t="s">
        <v>189</v>
      </c>
      <c r="I427" s="2" t="s">
        <v>190</v>
      </c>
      <c r="J427" s="2" t="s">
        <v>191</v>
      </c>
      <c r="M427" s="2" t="s">
        <v>555</v>
      </c>
      <c r="N427" s="2">
        <v>37</v>
      </c>
      <c r="O427" s="2">
        <v>37</v>
      </c>
    </row>
    <row r="428" spans="6:15" ht="15" customHeight="1" x14ac:dyDescent="0.25">
      <c r="F428" s="3" t="s">
        <v>2289</v>
      </c>
      <c r="G428" s="2">
        <v>499</v>
      </c>
      <c r="H428" s="2" t="s">
        <v>189</v>
      </c>
      <c r="I428" s="2" t="s">
        <v>141</v>
      </c>
      <c r="J428" s="2" t="s">
        <v>193</v>
      </c>
      <c r="M428" s="2" t="s">
        <v>539</v>
      </c>
      <c r="N428" s="2">
        <v>37</v>
      </c>
      <c r="O428" s="2">
        <v>37</v>
      </c>
    </row>
    <row r="429" spans="6:15" ht="15" customHeight="1" x14ac:dyDescent="0.25">
      <c r="F429" s="3" t="s">
        <v>2290</v>
      </c>
      <c r="G429" s="2">
        <v>498</v>
      </c>
      <c r="H429" s="2" t="s">
        <v>189</v>
      </c>
      <c r="I429" s="2" t="s">
        <v>144</v>
      </c>
      <c r="J429" s="2" t="s">
        <v>195</v>
      </c>
      <c r="M429" s="2" t="s">
        <v>1249</v>
      </c>
      <c r="N429" s="2">
        <v>37</v>
      </c>
      <c r="O429" s="2">
        <v>37</v>
      </c>
    </row>
    <row r="430" spans="6:15" ht="15" customHeight="1" x14ac:dyDescent="0.25">
      <c r="F430" s="3" t="s">
        <v>2291</v>
      </c>
      <c r="G430" s="2">
        <v>503</v>
      </c>
      <c r="H430" s="2" t="s">
        <v>189</v>
      </c>
      <c r="I430" s="2" t="s">
        <v>322</v>
      </c>
      <c r="J430" s="2" t="s">
        <v>323</v>
      </c>
      <c r="M430" s="2" t="s">
        <v>1251</v>
      </c>
      <c r="N430" s="2">
        <v>37</v>
      </c>
      <c r="O430" s="2">
        <v>35</v>
      </c>
    </row>
    <row r="431" spans="6:15" ht="15" customHeight="1" x14ac:dyDescent="0.25">
      <c r="F431" s="3" t="s">
        <v>2292</v>
      </c>
      <c r="G431" s="2">
        <v>502</v>
      </c>
      <c r="H431" s="2" t="s">
        <v>189</v>
      </c>
      <c r="I431" s="2" t="s">
        <v>197</v>
      </c>
      <c r="J431" s="2" t="s">
        <v>198</v>
      </c>
      <c r="M431" s="2" t="s">
        <v>1247</v>
      </c>
      <c r="N431" s="2">
        <v>35</v>
      </c>
      <c r="O431" s="2">
        <v>35</v>
      </c>
    </row>
    <row r="432" spans="6:15" ht="15" customHeight="1" x14ac:dyDescent="0.25">
      <c r="F432" s="3" t="s">
        <v>2293</v>
      </c>
      <c r="G432" s="2">
        <v>480</v>
      </c>
      <c r="H432" s="2" t="s">
        <v>189</v>
      </c>
      <c r="I432" s="2" t="s">
        <v>150</v>
      </c>
      <c r="J432" s="2" t="s">
        <v>200</v>
      </c>
      <c r="M432" s="2" t="s">
        <v>6469</v>
      </c>
      <c r="N432" s="2">
        <v>37</v>
      </c>
      <c r="O432" s="2">
        <v>35</v>
      </c>
    </row>
    <row r="433" spans="6:15" ht="15" customHeight="1" x14ac:dyDescent="0.25">
      <c r="F433" s="3" t="s">
        <v>2294</v>
      </c>
      <c r="G433" s="2">
        <v>482</v>
      </c>
      <c r="H433" s="2" t="s">
        <v>189</v>
      </c>
      <c r="I433" s="2" t="s">
        <v>153</v>
      </c>
      <c r="J433" s="2" t="s">
        <v>202</v>
      </c>
      <c r="M433" s="2" t="s">
        <v>1428</v>
      </c>
      <c r="N433" s="2">
        <v>36</v>
      </c>
      <c r="O433" s="2">
        <v>36</v>
      </c>
    </row>
    <row r="434" spans="6:15" ht="15" customHeight="1" x14ac:dyDescent="0.25">
      <c r="F434" s="3" t="s">
        <v>2295</v>
      </c>
      <c r="G434" s="2">
        <v>481</v>
      </c>
      <c r="H434" s="2" t="s">
        <v>189</v>
      </c>
      <c r="I434" s="2" t="s">
        <v>156</v>
      </c>
      <c r="J434" s="2" t="s">
        <v>204</v>
      </c>
      <c r="M434" s="2" t="s">
        <v>1434</v>
      </c>
      <c r="N434" s="2">
        <v>37</v>
      </c>
      <c r="O434" s="2">
        <v>37</v>
      </c>
    </row>
    <row r="435" spans="6:15" ht="15" customHeight="1" x14ac:dyDescent="0.25">
      <c r="F435" s="3" t="s">
        <v>2296</v>
      </c>
      <c r="G435" s="2">
        <v>484</v>
      </c>
      <c r="H435" s="2" t="s">
        <v>189</v>
      </c>
      <c r="I435" s="2" t="s">
        <v>159</v>
      </c>
      <c r="J435" s="2" t="s">
        <v>206</v>
      </c>
      <c r="M435" s="2" t="s">
        <v>6470</v>
      </c>
      <c r="N435" s="2">
        <v>37</v>
      </c>
      <c r="O435" s="2">
        <v>37</v>
      </c>
    </row>
    <row r="436" spans="6:15" ht="15" customHeight="1" x14ac:dyDescent="0.25">
      <c r="F436" s="3" t="s">
        <v>2297</v>
      </c>
      <c r="G436" s="2">
        <v>483</v>
      </c>
      <c r="H436" s="2" t="s">
        <v>189</v>
      </c>
      <c r="I436" s="2" t="s">
        <v>165</v>
      </c>
      <c r="J436" s="2" t="s">
        <v>208</v>
      </c>
      <c r="M436" s="2" t="s">
        <v>6471</v>
      </c>
      <c r="N436" s="2">
        <v>36</v>
      </c>
      <c r="O436" s="2">
        <v>36</v>
      </c>
    </row>
    <row r="437" spans="6:15" ht="15" customHeight="1" x14ac:dyDescent="0.25">
      <c r="F437" s="3" t="s">
        <v>2298</v>
      </c>
      <c r="G437" s="2">
        <v>487</v>
      </c>
      <c r="H437" s="2" t="s">
        <v>189</v>
      </c>
      <c r="I437" s="2" t="s">
        <v>168</v>
      </c>
      <c r="J437" s="2" t="s">
        <v>324</v>
      </c>
      <c r="M437" s="2" t="s">
        <v>1426</v>
      </c>
      <c r="N437" s="2">
        <v>34</v>
      </c>
      <c r="O437" s="2">
        <v>34</v>
      </c>
    </row>
    <row r="438" spans="6:15" ht="15" customHeight="1" x14ac:dyDescent="0.25">
      <c r="F438" s="3" t="s">
        <v>2299</v>
      </c>
      <c r="G438" s="2">
        <v>486</v>
      </c>
      <c r="H438" s="2" t="s">
        <v>189</v>
      </c>
      <c r="I438" s="2" t="s">
        <v>171</v>
      </c>
      <c r="J438" s="2" t="s">
        <v>210</v>
      </c>
      <c r="M438" s="2" t="s">
        <v>6472</v>
      </c>
      <c r="N438" s="2">
        <v>35</v>
      </c>
      <c r="O438" s="2">
        <v>35</v>
      </c>
    </row>
    <row r="439" spans="6:15" ht="15" customHeight="1" x14ac:dyDescent="0.25">
      <c r="F439" s="3" t="s">
        <v>2300</v>
      </c>
      <c r="G439" s="2">
        <v>488</v>
      </c>
      <c r="H439" s="2" t="s">
        <v>189</v>
      </c>
      <c r="I439" s="2" t="s">
        <v>174</v>
      </c>
      <c r="J439" s="2" t="s">
        <v>212</v>
      </c>
      <c r="M439" s="2" t="s">
        <v>6473</v>
      </c>
      <c r="N439" s="2">
        <v>37</v>
      </c>
      <c r="O439" s="2">
        <v>37</v>
      </c>
    </row>
    <row r="440" spans="6:15" ht="15" customHeight="1" x14ac:dyDescent="0.25">
      <c r="F440" s="3" t="s">
        <v>2301</v>
      </c>
      <c r="G440" s="2">
        <v>580</v>
      </c>
      <c r="H440" s="2" t="s">
        <v>214</v>
      </c>
      <c r="I440" s="2" t="s">
        <v>190</v>
      </c>
      <c r="J440" s="2" t="s">
        <v>215</v>
      </c>
      <c r="M440" s="2" t="s">
        <v>1430</v>
      </c>
      <c r="N440" s="2">
        <v>37</v>
      </c>
      <c r="O440" s="2">
        <v>37</v>
      </c>
    </row>
    <row r="441" spans="6:15" ht="15" customHeight="1" x14ac:dyDescent="0.25">
      <c r="F441" s="3" t="s">
        <v>2302</v>
      </c>
      <c r="G441" s="2">
        <v>582</v>
      </c>
      <c r="H441" s="2" t="s">
        <v>214</v>
      </c>
      <c r="I441" s="2" t="s">
        <v>217</v>
      </c>
      <c r="J441" s="2" t="s">
        <v>218</v>
      </c>
      <c r="M441" s="2" t="s">
        <v>1432</v>
      </c>
      <c r="N441" s="2">
        <v>35</v>
      </c>
      <c r="O441" s="2">
        <v>34</v>
      </c>
    </row>
    <row r="442" spans="6:15" ht="15" customHeight="1" x14ac:dyDescent="0.25">
      <c r="F442" s="3" t="s">
        <v>2303</v>
      </c>
      <c r="G442" s="2">
        <v>584</v>
      </c>
      <c r="H442" s="2" t="s">
        <v>214</v>
      </c>
      <c r="I442" s="2" t="s">
        <v>141</v>
      </c>
      <c r="J442" s="2" t="s">
        <v>220</v>
      </c>
      <c r="M442" s="2" t="s">
        <v>1365</v>
      </c>
      <c r="N442" s="2">
        <v>36</v>
      </c>
      <c r="O442" s="2">
        <v>36</v>
      </c>
    </row>
    <row r="443" spans="6:15" ht="15" customHeight="1" x14ac:dyDescent="0.25">
      <c r="F443" s="3" t="s">
        <v>2304</v>
      </c>
      <c r="G443" s="2">
        <v>583</v>
      </c>
      <c r="H443" s="2" t="s">
        <v>214</v>
      </c>
      <c r="I443" s="2" t="s">
        <v>144</v>
      </c>
      <c r="J443" s="2" t="s">
        <v>222</v>
      </c>
      <c r="M443" s="2" t="s">
        <v>1399</v>
      </c>
      <c r="N443" s="2">
        <v>34</v>
      </c>
      <c r="O443" s="2">
        <v>34</v>
      </c>
    </row>
    <row r="444" spans="6:15" ht="15" customHeight="1" x14ac:dyDescent="0.25">
      <c r="F444" s="3" t="s">
        <v>2305</v>
      </c>
      <c r="G444" s="2">
        <v>563</v>
      </c>
      <c r="H444" s="2" t="s">
        <v>214</v>
      </c>
      <c r="I444" s="2" t="s">
        <v>150</v>
      </c>
      <c r="J444" s="2" t="s">
        <v>224</v>
      </c>
      <c r="M444" s="2" t="s">
        <v>1397</v>
      </c>
      <c r="N444" s="2">
        <v>37</v>
      </c>
      <c r="O444" s="2">
        <v>36</v>
      </c>
    </row>
    <row r="445" spans="6:15" ht="15" customHeight="1" x14ac:dyDescent="0.25">
      <c r="F445" s="3" t="s">
        <v>2306</v>
      </c>
      <c r="G445" s="2">
        <v>564</v>
      </c>
      <c r="H445" s="2" t="s">
        <v>214</v>
      </c>
      <c r="I445" s="2" t="s">
        <v>159</v>
      </c>
      <c r="J445" s="2" t="s">
        <v>226</v>
      </c>
      <c r="M445" s="2" t="s">
        <v>1401</v>
      </c>
      <c r="N445" s="2">
        <v>37</v>
      </c>
      <c r="O445" s="2">
        <v>37</v>
      </c>
    </row>
    <row r="446" spans="6:15" ht="15" customHeight="1" x14ac:dyDescent="0.25">
      <c r="F446" s="3" t="s">
        <v>2307</v>
      </c>
      <c r="G446" s="2">
        <v>565</v>
      </c>
      <c r="H446" s="2" t="s">
        <v>214</v>
      </c>
      <c r="I446" s="2" t="s">
        <v>162</v>
      </c>
      <c r="J446" s="2" t="s">
        <v>228</v>
      </c>
      <c r="M446" s="2" t="s">
        <v>1403</v>
      </c>
      <c r="N446" s="2">
        <v>37</v>
      </c>
      <c r="O446" s="2">
        <v>37</v>
      </c>
    </row>
    <row r="447" spans="6:15" ht="15" customHeight="1" x14ac:dyDescent="0.25">
      <c r="F447" s="3" t="s">
        <v>2308</v>
      </c>
      <c r="G447" s="2">
        <v>569</v>
      </c>
      <c r="H447" s="2" t="s">
        <v>214</v>
      </c>
      <c r="I447" s="2" t="s">
        <v>171</v>
      </c>
      <c r="J447" s="2" t="s">
        <v>230</v>
      </c>
      <c r="M447" s="2" t="s">
        <v>1405</v>
      </c>
      <c r="N447" s="2">
        <v>37</v>
      </c>
      <c r="O447" s="2">
        <v>37</v>
      </c>
    </row>
    <row r="448" spans="6:15" ht="15" customHeight="1" x14ac:dyDescent="0.25">
      <c r="F448" s="3" t="s">
        <v>2309</v>
      </c>
      <c r="G448" s="2">
        <v>573</v>
      </c>
      <c r="H448" s="2" t="s">
        <v>214</v>
      </c>
      <c r="I448" s="2" t="s">
        <v>177</v>
      </c>
      <c r="J448" s="2" t="s">
        <v>232</v>
      </c>
      <c r="M448" s="2" t="s">
        <v>1407</v>
      </c>
      <c r="N448" s="2">
        <v>36</v>
      </c>
      <c r="O448" s="2">
        <v>36</v>
      </c>
    </row>
    <row r="449" spans="6:15" ht="15" customHeight="1" x14ac:dyDescent="0.25">
      <c r="F449" s="3" t="s">
        <v>2310</v>
      </c>
      <c r="G449" s="2">
        <v>575</v>
      </c>
      <c r="H449" s="2" t="s">
        <v>214</v>
      </c>
      <c r="I449" s="2" t="s">
        <v>180</v>
      </c>
      <c r="J449" s="2" t="s">
        <v>234</v>
      </c>
      <c r="M449" s="2" t="s">
        <v>1409</v>
      </c>
      <c r="N449" s="2">
        <v>37</v>
      </c>
      <c r="O449" s="2">
        <v>37</v>
      </c>
    </row>
    <row r="450" spans="6:15" ht="15" customHeight="1" x14ac:dyDescent="0.25">
      <c r="F450" s="3" t="s">
        <v>2311</v>
      </c>
      <c r="G450" s="2">
        <v>574</v>
      </c>
      <c r="H450" s="2" t="s">
        <v>214</v>
      </c>
      <c r="I450" s="2" t="s">
        <v>183</v>
      </c>
      <c r="J450" s="2" t="s">
        <v>236</v>
      </c>
      <c r="M450" s="2" t="s">
        <v>1411</v>
      </c>
      <c r="N450" s="2">
        <v>37</v>
      </c>
      <c r="O450" s="2">
        <v>37</v>
      </c>
    </row>
    <row r="451" spans="6:15" ht="15" customHeight="1" x14ac:dyDescent="0.25">
      <c r="F451" s="3" t="s">
        <v>2312</v>
      </c>
      <c r="G451" s="2">
        <v>577</v>
      </c>
      <c r="H451" s="2" t="s">
        <v>214</v>
      </c>
      <c r="I451" s="2" t="s">
        <v>238</v>
      </c>
      <c r="J451" s="2" t="s">
        <v>239</v>
      </c>
      <c r="M451" s="2" t="s">
        <v>6474</v>
      </c>
      <c r="N451" s="2">
        <v>37</v>
      </c>
      <c r="O451" s="2">
        <v>37</v>
      </c>
    </row>
    <row r="452" spans="6:15" ht="15" customHeight="1" x14ac:dyDescent="0.25">
      <c r="F452" s="3" t="s">
        <v>2313</v>
      </c>
      <c r="G452" s="2">
        <v>99000002</v>
      </c>
      <c r="H452" s="2" t="s">
        <v>241</v>
      </c>
      <c r="I452" s="2" t="s">
        <v>242</v>
      </c>
      <c r="J452" s="2" t="s">
        <v>243</v>
      </c>
      <c r="M452" s="2" t="s">
        <v>1262</v>
      </c>
      <c r="N452" s="2">
        <v>37</v>
      </c>
      <c r="O452" s="2">
        <v>37</v>
      </c>
    </row>
    <row r="453" spans="6:15" ht="15" customHeight="1" x14ac:dyDescent="0.25">
      <c r="F453" s="3" t="s">
        <v>2314</v>
      </c>
      <c r="G453" s="2">
        <v>99000004</v>
      </c>
      <c r="H453" s="2" t="s">
        <v>241</v>
      </c>
      <c r="I453" s="2" t="s">
        <v>245</v>
      </c>
      <c r="J453" s="2" t="s">
        <v>246</v>
      </c>
      <c r="M453" s="2" t="s">
        <v>1254</v>
      </c>
      <c r="N453" s="2">
        <v>37</v>
      </c>
      <c r="O453" s="2">
        <v>37</v>
      </c>
    </row>
    <row r="454" spans="6:15" ht="15" customHeight="1" x14ac:dyDescent="0.25">
      <c r="F454" s="3" t="s">
        <v>2315</v>
      </c>
      <c r="G454" s="2">
        <v>99000001</v>
      </c>
      <c r="H454" s="2" t="s">
        <v>241</v>
      </c>
      <c r="I454" s="2" t="s">
        <v>248</v>
      </c>
      <c r="J454" s="2" t="s">
        <v>249</v>
      </c>
      <c r="M454" s="2" t="s">
        <v>1258</v>
      </c>
      <c r="N454" s="2">
        <v>37</v>
      </c>
      <c r="O454" s="2">
        <v>37</v>
      </c>
    </row>
    <row r="455" spans="6:15" ht="15" customHeight="1" x14ac:dyDescent="0.25">
      <c r="F455" s="3" t="s">
        <v>2316</v>
      </c>
      <c r="G455" s="2">
        <v>99000003</v>
      </c>
      <c r="H455" s="2" t="s">
        <v>241</v>
      </c>
      <c r="I455" s="2" t="s">
        <v>251</v>
      </c>
      <c r="J455" s="2" t="s">
        <v>252</v>
      </c>
      <c r="M455" s="2" t="s">
        <v>1256</v>
      </c>
      <c r="N455" s="2">
        <v>37</v>
      </c>
      <c r="O455" s="2">
        <v>37</v>
      </c>
    </row>
    <row r="456" spans="6:15" ht="15" customHeight="1" x14ac:dyDescent="0.25">
      <c r="F456" s="3" t="s">
        <v>2317</v>
      </c>
      <c r="G456" s="2">
        <v>759</v>
      </c>
      <c r="H456" s="2" t="s">
        <v>254</v>
      </c>
      <c r="I456" s="2" t="s">
        <v>255</v>
      </c>
      <c r="J456" s="2" t="s">
        <v>256</v>
      </c>
      <c r="M456" s="2" t="s">
        <v>6475</v>
      </c>
      <c r="N456" s="2">
        <v>37</v>
      </c>
      <c r="O456" s="2">
        <v>37</v>
      </c>
    </row>
    <row r="457" spans="6:15" ht="15" customHeight="1" x14ac:dyDescent="0.25">
      <c r="F457" s="3" t="s">
        <v>2318</v>
      </c>
      <c r="G457" s="2">
        <v>760</v>
      </c>
      <c r="H457" s="2" t="s">
        <v>254</v>
      </c>
      <c r="I457" s="2" t="s">
        <v>258</v>
      </c>
      <c r="J457" s="2" t="s">
        <v>259</v>
      </c>
      <c r="M457" s="2" t="s">
        <v>6476</v>
      </c>
      <c r="N457" s="2">
        <v>37</v>
      </c>
      <c r="O457" s="2">
        <v>37</v>
      </c>
    </row>
    <row r="458" spans="6:15" ht="15" customHeight="1" x14ac:dyDescent="0.25">
      <c r="F458" s="3" t="s">
        <v>2319</v>
      </c>
      <c r="G458" s="2">
        <v>763</v>
      </c>
      <c r="H458" s="2" t="s">
        <v>254</v>
      </c>
      <c r="I458" s="2" t="s">
        <v>261</v>
      </c>
      <c r="J458" s="2" t="s">
        <v>262</v>
      </c>
      <c r="M458" s="2" t="s">
        <v>1260</v>
      </c>
      <c r="N458" s="2">
        <v>37</v>
      </c>
      <c r="O458" s="2">
        <v>37</v>
      </c>
    </row>
    <row r="459" spans="6:15" ht="15" customHeight="1" x14ac:dyDescent="0.25">
      <c r="F459" s="3" t="s">
        <v>2320</v>
      </c>
      <c r="G459" s="2">
        <v>764</v>
      </c>
      <c r="H459" s="2" t="s">
        <v>254</v>
      </c>
      <c r="I459" s="2" t="s">
        <v>264</v>
      </c>
      <c r="J459" s="2" t="s">
        <v>265</v>
      </c>
      <c r="M459" s="2" t="s">
        <v>228</v>
      </c>
      <c r="N459" s="2">
        <v>35</v>
      </c>
      <c r="O459" s="2">
        <v>35</v>
      </c>
    </row>
    <row r="460" spans="6:15" ht="15" customHeight="1" x14ac:dyDescent="0.25">
      <c r="F460" s="3" t="s">
        <v>2321</v>
      </c>
      <c r="G460" s="2">
        <v>765</v>
      </c>
      <c r="H460" s="2" t="s">
        <v>254</v>
      </c>
      <c r="I460" s="2" t="s">
        <v>267</v>
      </c>
      <c r="J460" s="2" t="s">
        <v>268</v>
      </c>
      <c r="M460" s="2" t="s">
        <v>1265</v>
      </c>
      <c r="N460" s="2">
        <v>37</v>
      </c>
      <c r="O460" s="2">
        <v>37</v>
      </c>
    </row>
    <row r="461" spans="6:15" ht="15" customHeight="1" x14ac:dyDescent="0.25">
      <c r="F461" s="3" t="s">
        <v>2322</v>
      </c>
      <c r="G461" s="2">
        <v>775</v>
      </c>
      <c r="H461" s="2" t="s">
        <v>254</v>
      </c>
      <c r="I461" s="2" t="s">
        <v>270</v>
      </c>
      <c r="J461" s="2" t="s">
        <v>271</v>
      </c>
      <c r="M461" s="2" t="s">
        <v>1264</v>
      </c>
      <c r="N461" s="2">
        <v>35</v>
      </c>
      <c r="O461" s="2">
        <v>35</v>
      </c>
    </row>
    <row r="462" spans="6:15" ht="15" customHeight="1" x14ac:dyDescent="0.25">
      <c r="F462" s="3" t="s">
        <v>2323</v>
      </c>
      <c r="G462" s="2">
        <v>776</v>
      </c>
      <c r="H462" s="2" t="s">
        <v>254</v>
      </c>
      <c r="I462" s="2" t="s">
        <v>273</v>
      </c>
      <c r="J462" s="2" t="s">
        <v>274</v>
      </c>
      <c r="M462" s="2" t="s">
        <v>220</v>
      </c>
      <c r="N462" s="2">
        <v>36</v>
      </c>
      <c r="O462" s="2">
        <v>36</v>
      </c>
    </row>
    <row r="463" spans="6:15" ht="15" customHeight="1" x14ac:dyDescent="0.25">
      <c r="F463" s="3" t="s">
        <v>2324</v>
      </c>
      <c r="G463" s="2">
        <v>5033</v>
      </c>
      <c r="H463" s="2" t="s">
        <v>276</v>
      </c>
      <c r="I463" s="2" t="s">
        <v>277</v>
      </c>
      <c r="J463" s="2" t="s">
        <v>278</v>
      </c>
      <c r="M463" s="2" t="s">
        <v>232</v>
      </c>
      <c r="N463" s="2">
        <v>35</v>
      </c>
      <c r="O463" s="2">
        <v>35</v>
      </c>
    </row>
    <row r="464" spans="6:15" ht="15" customHeight="1" x14ac:dyDescent="0.25">
      <c r="F464" s="3" t="s">
        <v>2325</v>
      </c>
      <c r="G464" s="2">
        <v>5219</v>
      </c>
      <c r="H464" s="2" t="s">
        <v>276</v>
      </c>
      <c r="I464" s="2" t="s">
        <v>280</v>
      </c>
      <c r="J464" s="2" t="s">
        <v>281</v>
      </c>
      <c r="M464" s="2" t="s">
        <v>226</v>
      </c>
      <c r="N464" s="2">
        <v>35</v>
      </c>
      <c r="O464" s="2">
        <v>35</v>
      </c>
    </row>
    <row r="465" spans="6:15" ht="15" customHeight="1" x14ac:dyDescent="0.25">
      <c r="F465" s="3" t="s">
        <v>2326</v>
      </c>
      <c r="G465" s="2">
        <v>5152</v>
      </c>
      <c r="H465" s="2" t="s">
        <v>276</v>
      </c>
      <c r="I465" s="2" t="s">
        <v>283</v>
      </c>
      <c r="J465" s="2" t="s">
        <v>284</v>
      </c>
      <c r="M465" s="2" t="s">
        <v>1263</v>
      </c>
      <c r="N465" s="2">
        <v>37</v>
      </c>
      <c r="O465" s="2">
        <v>37</v>
      </c>
    </row>
    <row r="466" spans="6:15" ht="15" customHeight="1" x14ac:dyDescent="0.25">
      <c r="F466" s="3" t="s">
        <v>2327</v>
      </c>
      <c r="G466" s="2">
        <v>5089</v>
      </c>
      <c r="H466" s="2" t="s">
        <v>276</v>
      </c>
      <c r="I466" s="2" t="s">
        <v>286</v>
      </c>
      <c r="J466" s="2" t="s">
        <v>287</v>
      </c>
      <c r="M466" s="2" t="s">
        <v>215</v>
      </c>
      <c r="N466" s="2">
        <v>35</v>
      </c>
      <c r="O466" s="2">
        <v>35</v>
      </c>
    </row>
    <row r="467" spans="6:15" ht="15" customHeight="1" x14ac:dyDescent="0.25">
      <c r="F467" s="3" t="s">
        <v>2328</v>
      </c>
      <c r="G467" s="2">
        <v>5039</v>
      </c>
      <c r="H467" s="2" t="s">
        <v>276</v>
      </c>
      <c r="I467" s="2" t="s">
        <v>289</v>
      </c>
      <c r="J467" s="2" t="s">
        <v>290</v>
      </c>
      <c r="M467" s="2" t="s">
        <v>230</v>
      </c>
      <c r="N467" s="2">
        <v>35</v>
      </c>
      <c r="O467" s="2">
        <v>35</v>
      </c>
    </row>
    <row r="468" spans="6:15" ht="15" customHeight="1" x14ac:dyDescent="0.25">
      <c r="F468" s="3" t="s">
        <v>2329</v>
      </c>
      <c r="G468" s="2">
        <v>5154</v>
      </c>
      <c r="H468" s="2" t="s">
        <v>276</v>
      </c>
      <c r="I468" s="2" t="s">
        <v>292</v>
      </c>
      <c r="J468" s="2" t="s">
        <v>293</v>
      </c>
      <c r="M468" s="2" t="s">
        <v>224</v>
      </c>
      <c r="N468" s="2">
        <v>35</v>
      </c>
      <c r="O468" s="2">
        <v>35</v>
      </c>
    </row>
    <row r="469" spans="6:15" ht="15" customHeight="1" x14ac:dyDescent="0.25">
      <c r="F469" s="3" t="s">
        <v>2330</v>
      </c>
      <c r="G469" s="2">
        <v>99000005</v>
      </c>
      <c r="H469" s="2" t="s">
        <v>50</v>
      </c>
      <c r="I469" s="2" t="s">
        <v>295</v>
      </c>
      <c r="J469" s="2" t="s">
        <v>296</v>
      </c>
      <c r="M469" s="2" t="s">
        <v>222</v>
      </c>
      <c r="N469" s="2">
        <v>35</v>
      </c>
      <c r="O469" s="2">
        <v>33</v>
      </c>
    </row>
    <row r="470" spans="6:15" ht="15" customHeight="1" x14ac:dyDescent="0.25">
      <c r="F470" s="3" t="s">
        <v>2331</v>
      </c>
      <c r="G470" s="2">
        <v>99000006</v>
      </c>
      <c r="H470" s="2" t="s">
        <v>54</v>
      </c>
      <c r="I470" s="2" t="s">
        <v>295</v>
      </c>
      <c r="J470" s="2" t="s">
        <v>298</v>
      </c>
      <c r="M470" s="2" t="s">
        <v>634</v>
      </c>
      <c r="N470" s="2">
        <v>37</v>
      </c>
      <c r="O470" s="2">
        <v>37</v>
      </c>
    </row>
    <row r="471" spans="6:15" ht="15" customHeight="1" x14ac:dyDescent="0.25">
      <c r="F471" s="3" t="s">
        <v>2332</v>
      </c>
      <c r="G471" s="2">
        <v>99000018</v>
      </c>
      <c r="H471" s="2" t="s">
        <v>445</v>
      </c>
      <c r="I471" s="2" t="s">
        <v>295</v>
      </c>
      <c r="J471" s="2" t="s">
        <v>478</v>
      </c>
      <c r="M471" s="2" t="s">
        <v>1266</v>
      </c>
      <c r="N471" s="2">
        <v>34</v>
      </c>
      <c r="O471" s="2">
        <v>34</v>
      </c>
    </row>
    <row r="472" spans="6:15" ht="15" customHeight="1" x14ac:dyDescent="0.25">
      <c r="F472" s="3" t="s">
        <v>2333</v>
      </c>
      <c r="G472" s="2">
        <v>99000019</v>
      </c>
      <c r="H472" s="2" t="s">
        <v>450</v>
      </c>
      <c r="I472" s="2" t="s">
        <v>295</v>
      </c>
      <c r="J472" s="2" t="s">
        <v>479</v>
      </c>
      <c r="M472" s="2" t="s">
        <v>236</v>
      </c>
      <c r="N472" s="2">
        <v>35</v>
      </c>
      <c r="O472" s="2">
        <v>35</v>
      </c>
    </row>
    <row r="473" spans="6:15" ht="15" customHeight="1" x14ac:dyDescent="0.25">
      <c r="F473" s="3" t="s">
        <v>2334</v>
      </c>
      <c r="G473" s="2">
        <v>99000020</v>
      </c>
      <c r="H473" s="2" t="s">
        <v>455</v>
      </c>
      <c r="I473" s="2" t="s">
        <v>295</v>
      </c>
      <c r="J473" s="2" t="s">
        <v>480</v>
      </c>
      <c r="M473" s="2" t="s">
        <v>234</v>
      </c>
      <c r="N473" s="2">
        <v>36</v>
      </c>
      <c r="O473" s="2">
        <v>36</v>
      </c>
    </row>
    <row r="474" spans="6:15" ht="15" customHeight="1" x14ac:dyDescent="0.25">
      <c r="F474" s="3" t="s">
        <v>2335</v>
      </c>
      <c r="G474" s="2">
        <v>99000008</v>
      </c>
      <c r="H474" s="2" t="s">
        <v>140</v>
      </c>
      <c r="I474" s="2" t="s">
        <v>295</v>
      </c>
      <c r="J474" s="2" t="s">
        <v>302</v>
      </c>
      <c r="M474" s="2" t="s">
        <v>218</v>
      </c>
      <c r="N474" s="2">
        <v>35</v>
      </c>
      <c r="O474" s="2">
        <v>35</v>
      </c>
    </row>
    <row r="475" spans="6:15" ht="15" customHeight="1" x14ac:dyDescent="0.25">
      <c r="F475" s="3" t="s">
        <v>2336</v>
      </c>
      <c r="G475" s="2">
        <v>99000009</v>
      </c>
      <c r="H475" s="2" t="s">
        <v>189</v>
      </c>
      <c r="I475" s="2" t="s">
        <v>295</v>
      </c>
      <c r="J475" s="2" t="s">
        <v>304</v>
      </c>
      <c r="M475" s="2" t="s">
        <v>239</v>
      </c>
      <c r="N475" s="2">
        <v>35</v>
      </c>
      <c r="O475" s="2">
        <v>33</v>
      </c>
    </row>
    <row r="476" spans="6:15" ht="15" customHeight="1" x14ac:dyDescent="0.25">
      <c r="F476" s="3" t="s">
        <v>2337</v>
      </c>
      <c r="G476" s="2">
        <v>99000010</v>
      </c>
      <c r="H476" s="2" t="s">
        <v>214</v>
      </c>
      <c r="I476" s="2" t="s">
        <v>295</v>
      </c>
      <c r="J476" s="2" t="s">
        <v>306</v>
      </c>
      <c r="M476" s="2" t="s">
        <v>405</v>
      </c>
      <c r="N476" s="2">
        <v>37</v>
      </c>
      <c r="O476" s="2">
        <v>37</v>
      </c>
    </row>
    <row r="477" spans="6:15" ht="15" customHeight="1" x14ac:dyDescent="0.25">
      <c r="F477" s="3" t="s">
        <v>2338</v>
      </c>
      <c r="G477" s="2">
        <v>99000011</v>
      </c>
      <c r="H477" s="2" t="s">
        <v>241</v>
      </c>
      <c r="I477" s="2" t="s">
        <v>295</v>
      </c>
      <c r="J477" s="2" t="s">
        <v>308</v>
      </c>
      <c r="M477" s="2" t="s">
        <v>429</v>
      </c>
      <c r="N477" s="2">
        <v>35</v>
      </c>
      <c r="O477" s="2">
        <v>35</v>
      </c>
    </row>
    <row r="478" spans="6:15" ht="15" customHeight="1" x14ac:dyDescent="0.25">
      <c r="F478" s="3" t="s">
        <v>2339</v>
      </c>
      <c r="G478" s="2">
        <v>99000012</v>
      </c>
      <c r="H478" s="2" t="s">
        <v>254</v>
      </c>
      <c r="I478" s="2" t="s">
        <v>295</v>
      </c>
      <c r="J478" s="2" t="s">
        <v>310</v>
      </c>
      <c r="M478" s="2" t="s">
        <v>401</v>
      </c>
      <c r="N478" s="2">
        <v>35</v>
      </c>
      <c r="O478" s="2">
        <v>35</v>
      </c>
    </row>
    <row r="479" spans="6:15" ht="15" customHeight="1" x14ac:dyDescent="0.25">
      <c r="F479" s="3" t="s">
        <v>2340</v>
      </c>
      <c r="G479" s="2">
        <v>99000013</v>
      </c>
      <c r="H479" s="2" t="s">
        <v>276</v>
      </c>
      <c r="I479" s="2" t="s">
        <v>295</v>
      </c>
      <c r="J479" s="2" t="s">
        <v>312</v>
      </c>
      <c r="M479" s="2" t="s">
        <v>415</v>
      </c>
      <c r="N479" s="2">
        <v>37</v>
      </c>
      <c r="O479" s="2">
        <v>37</v>
      </c>
    </row>
    <row r="480" spans="6:15" ht="15" customHeight="1" x14ac:dyDescent="0.25">
      <c r="F480" s="3" t="s">
        <v>2341</v>
      </c>
      <c r="G480" s="2">
        <v>99000017</v>
      </c>
      <c r="H480" s="2" t="s">
        <v>314</v>
      </c>
      <c r="I480" s="2" t="s">
        <v>315</v>
      </c>
      <c r="J480" s="2" t="s">
        <v>316</v>
      </c>
      <c r="M480" s="2" t="s">
        <v>417</v>
      </c>
      <c r="N480" s="2">
        <v>35</v>
      </c>
      <c r="O480" s="2">
        <v>35</v>
      </c>
    </row>
    <row r="481" spans="6:15" ht="15" customHeight="1" x14ac:dyDescent="0.25">
      <c r="F481" s="3" t="s">
        <v>2342</v>
      </c>
      <c r="G481" s="2">
        <v>99000017</v>
      </c>
      <c r="H481" s="2" t="s">
        <v>314</v>
      </c>
      <c r="I481" s="2" t="s">
        <v>315</v>
      </c>
      <c r="J481" s="2" t="s">
        <v>316</v>
      </c>
      <c r="M481" s="2" t="s">
        <v>439</v>
      </c>
      <c r="N481" s="2">
        <v>36</v>
      </c>
      <c r="O481" s="2">
        <v>36</v>
      </c>
    </row>
    <row r="482" spans="6:15" ht="15" customHeight="1" x14ac:dyDescent="0.25">
      <c r="F482" s="3" t="s">
        <v>2343</v>
      </c>
      <c r="G482" s="2">
        <v>33765</v>
      </c>
      <c r="H482" s="2" t="s">
        <v>50</v>
      </c>
      <c r="I482" s="2" t="s">
        <v>51</v>
      </c>
      <c r="J482" s="2" t="s">
        <v>52</v>
      </c>
      <c r="M482" s="2" t="s">
        <v>407</v>
      </c>
      <c r="N482" s="2">
        <v>37</v>
      </c>
      <c r="O482" s="2">
        <v>37</v>
      </c>
    </row>
    <row r="483" spans="6:15" ht="15" customHeight="1" x14ac:dyDescent="0.25">
      <c r="F483" s="3" t="s">
        <v>2344</v>
      </c>
      <c r="G483" s="2">
        <v>450</v>
      </c>
      <c r="H483" s="2" t="s">
        <v>54</v>
      </c>
      <c r="I483" s="2" t="s">
        <v>55</v>
      </c>
      <c r="J483" s="2" t="s">
        <v>56</v>
      </c>
      <c r="M483" s="2" t="s">
        <v>413</v>
      </c>
      <c r="N483" s="2">
        <v>37</v>
      </c>
      <c r="O483" s="2">
        <v>37</v>
      </c>
    </row>
    <row r="484" spans="6:15" ht="15" customHeight="1" x14ac:dyDescent="0.25">
      <c r="F484" s="3" t="s">
        <v>2345</v>
      </c>
      <c r="G484" s="2">
        <v>451</v>
      </c>
      <c r="H484" s="2" t="s">
        <v>54</v>
      </c>
      <c r="I484" s="2" t="s">
        <v>58</v>
      </c>
      <c r="J484" s="2" t="s">
        <v>59</v>
      </c>
      <c r="M484" s="2" t="s">
        <v>411</v>
      </c>
      <c r="N484" s="2">
        <v>36</v>
      </c>
      <c r="O484" s="2">
        <v>36</v>
      </c>
    </row>
    <row r="485" spans="6:15" ht="15" customHeight="1" x14ac:dyDescent="0.25">
      <c r="F485" s="3" t="s">
        <v>2346</v>
      </c>
      <c r="G485" s="2">
        <v>460</v>
      </c>
      <c r="H485" s="2" t="s">
        <v>54</v>
      </c>
      <c r="I485" s="2" t="s">
        <v>61</v>
      </c>
      <c r="J485" s="2" t="s">
        <v>62</v>
      </c>
      <c r="M485" s="2" t="s">
        <v>409</v>
      </c>
      <c r="N485" s="2">
        <v>36</v>
      </c>
      <c r="O485" s="2">
        <v>36</v>
      </c>
    </row>
    <row r="486" spans="6:15" ht="15" customHeight="1" x14ac:dyDescent="0.25">
      <c r="F486" s="3" t="s">
        <v>2347</v>
      </c>
      <c r="G486" s="2">
        <v>470</v>
      </c>
      <c r="H486" s="2" t="s">
        <v>54</v>
      </c>
      <c r="I486" s="2" t="s">
        <v>64</v>
      </c>
      <c r="J486" s="2" t="s">
        <v>65</v>
      </c>
      <c r="M486" s="2" t="s">
        <v>421</v>
      </c>
      <c r="N486" s="2">
        <v>35</v>
      </c>
      <c r="O486" s="2">
        <v>35</v>
      </c>
    </row>
    <row r="487" spans="6:15" ht="15" customHeight="1" x14ac:dyDescent="0.25">
      <c r="F487" s="3" t="s">
        <v>2348</v>
      </c>
      <c r="G487" s="2">
        <v>1130</v>
      </c>
      <c r="H487" s="2" t="s">
        <v>54</v>
      </c>
      <c r="I487" s="2" t="s">
        <v>67</v>
      </c>
      <c r="J487" s="2" t="s">
        <v>68</v>
      </c>
      <c r="M487" s="2" t="s">
        <v>425</v>
      </c>
      <c r="N487" s="2">
        <v>37</v>
      </c>
      <c r="O487" s="2">
        <v>37</v>
      </c>
    </row>
    <row r="488" spans="6:15" ht="15" customHeight="1" x14ac:dyDescent="0.25">
      <c r="F488" s="3" t="s">
        <v>2349</v>
      </c>
      <c r="G488" s="2">
        <v>476</v>
      </c>
      <c r="H488" s="2" t="s">
        <v>54</v>
      </c>
      <c r="I488" s="2" t="s">
        <v>70</v>
      </c>
      <c r="J488" s="2" t="s">
        <v>71</v>
      </c>
      <c r="M488" s="2" t="s">
        <v>443</v>
      </c>
      <c r="N488" s="2">
        <v>35</v>
      </c>
      <c r="O488" s="2">
        <v>35</v>
      </c>
    </row>
    <row r="489" spans="6:15" ht="15" customHeight="1" x14ac:dyDescent="0.25">
      <c r="F489" s="3" t="s">
        <v>2350</v>
      </c>
      <c r="G489" s="2">
        <v>18443</v>
      </c>
      <c r="H489" s="2" t="s">
        <v>54</v>
      </c>
      <c r="I489" s="2" t="s">
        <v>73</v>
      </c>
      <c r="J489" s="2" t="s">
        <v>74</v>
      </c>
      <c r="M489" s="2" t="s">
        <v>435</v>
      </c>
      <c r="N489" s="2">
        <v>37</v>
      </c>
      <c r="O489" s="2">
        <v>37</v>
      </c>
    </row>
    <row r="490" spans="6:15" ht="15" customHeight="1" x14ac:dyDescent="0.25">
      <c r="F490" s="3" t="s">
        <v>2351</v>
      </c>
      <c r="G490" s="2">
        <v>6137</v>
      </c>
      <c r="H490" s="2" t="s">
        <v>54</v>
      </c>
      <c r="I490" s="2" t="s">
        <v>76</v>
      </c>
      <c r="J490" s="2" t="s">
        <v>77</v>
      </c>
      <c r="M490" s="2" t="s">
        <v>419</v>
      </c>
      <c r="N490" s="2">
        <v>37</v>
      </c>
      <c r="O490" s="2">
        <v>37</v>
      </c>
    </row>
    <row r="491" spans="6:15" ht="15" customHeight="1" x14ac:dyDescent="0.25">
      <c r="F491" s="3" t="s">
        <v>2352</v>
      </c>
      <c r="G491" s="2">
        <v>1326</v>
      </c>
      <c r="H491" s="2" t="s">
        <v>481</v>
      </c>
      <c r="I491" s="2" t="s">
        <v>482</v>
      </c>
      <c r="J491" s="2" t="s">
        <v>483</v>
      </c>
      <c r="M491" s="2" t="s">
        <v>437</v>
      </c>
      <c r="N491" s="2">
        <v>36</v>
      </c>
      <c r="O491" s="2">
        <v>36</v>
      </c>
    </row>
    <row r="492" spans="6:15" ht="15" customHeight="1" x14ac:dyDescent="0.25">
      <c r="F492" s="3" t="s">
        <v>2353</v>
      </c>
      <c r="G492" s="2">
        <v>1146</v>
      </c>
      <c r="H492" s="2" t="s">
        <v>481</v>
      </c>
      <c r="I492" s="2" t="s">
        <v>484</v>
      </c>
      <c r="J492" s="2" t="s">
        <v>485</v>
      </c>
      <c r="M492" s="2" t="s">
        <v>431</v>
      </c>
      <c r="N492" s="2">
        <v>37</v>
      </c>
      <c r="O492" s="2">
        <v>37</v>
      </c>
    </row>
    <row r="493" spans="6:15" ht="15" customHeight="1" x14ac:dyDescent="0.25">
      <c r="F493" s="3" t="s">
        <v>2354</v>
      </c>
      <c r="G493" s="2">
        <v>28026</v>
      </c>
      <c r="H493" s="2" t="s">
        <v>481</v>
      </c>
      <c r="I493" s="2" t="s">
        <v>486</v>
      </c>
      <c r="J493" s="2" t="s">
        <v>487</v>
      </c>
      <c r="M493" s="2" t="s">
        <v>423</v>
      </c>
      <c r="N493" s="2">
        <v>37</v>
      </c>
      <c r="O493" s="2">
        <v>37</v>
      </c>
    </row>
    <row r="494" spans="6:15" ht="15" customHeight="1" x14ac:dyDescent="0.25">
      <c r="F494" s="3" t="s">
        <v>2355</v>
      </c>
      <c r="G494" s="2">
        <v>1169</v>
      </c>
      <c r="H494" s="2" t="s">
        <v>481</v>
      </c>
      <c r="I494" s="2" t="s">
        <v>488</v>
      </c>
      <c r="J494" s="2" t="s">
        <v>489</v>
      </c>
      <c r="M494" s="2" t="s">
        <v>427</v>
      </c>
      <c r="N494" s="2">
        <v>35</v>
      </c>
      <c r="O494" s="2">
        <v>34</v>
      </c>
    </row>
    <row r="495" spans="6:15" ht="15" customHeight="1" x14ac:dyDescent="0.25">
      <c r="F495" s="3" t="s">
        <v>2356</v>
      </c>
      <c r="G495" s="2">
        <v>27909</v>
      </c>
      <c r="H495" s="2" t="s">
        <v>481</v>
      </c>
      <c r="I495" s="2" t="s">
        <v>490</v>
      </c>
      <c r="J495" s="2" t="s">
        <v>491</v>
      </c>
      <c r="M495" s="2" t="s">
        <v>433</v>
      </c>
      <c r="N495" s="2">
        <v>37</v>
      </c>
      <c r="O495" s="2">
        <v>37</v>
      </c>
    </row>
    <row r="496" spans="6:15" ht="15" customHeight="1" x14ac:dyDescent="0.25">
      <c r="F496" s="3" t="s">
        <v>2357</v>
      </c>
      <c r="G496" s="2">
        <v>1210</v>
      </c>
      <c r="H496" s="2" t="s">
        <v>481</v>
      </c>
      <c r="I496" s="2" t="s">
        <v>492</v>
      </c>
      <c r="J496" s="2" t="s">
        <v>493</v>
      </c>
      <c r="M496" s="2" t="s">
        <v>403</v>
      </c>
      <c r="N496" s="2">
        <v>37</v>
      </c>
      <c r="O496" s="2">
        <v>37</v>
      </c>
    </row>
    <row r="497" spans="6:15" ht="15" customHeight="1" x14ac:dyDescent="0.25">
      <c r="F497" s="3" t="s">
        <v>2358</v>
      </c>
      <c r="G497" s="2">
        <v>1332</v>
      </c>
      <c r="H497" s="2" t="s">
        <v>481</v>
      </c>
      <c r="I497" s="2" t="s">
        <v>494</v>
      </c>
      <c r="J497" s="2" t="s">
        <v>495</v>
      </c>
      <c r="M497" s="2" t="s">
        <v>441</v>
      </c>
      <c r="N497" s="2">
        <v>36</v>
      </c>
      <c r="O497" s="2">
        <v>36</v>
      </c>
    </row>
    <row r="498" spans="6:15" ht="15" customHeight="1" x14ac:dyDescent="0.25">
      <c r="F498" s="3" t="s">
        <v>2359</v>
      </c>
      <c r="G498" s="2">
        <v>1216</v>
      </c>
      <c r="H498" s="2" t="s">
        <v>481</v>
      </c>
      <c r="I498" s="2" t="s">
        <v>496</v>
      </c>
      <c r="J498" s="2" t="s">
        <v>497</v>
      </c>
      <c r="M498" s="2" t="s">
        <v>262</v>
      </c>
      <c r="N498" s="2">
        <v>36</v>
      </c>
      <c r="O498" s="2">
        <v>36</v>
      </c>
    </row>
    <row r="499" spans="6:15" ht="15" customHeight="1" x14ac:dyDescent="0.25">
      <c r="F499" s="3" t="s">
        <v>2360</v>
      </c>
      <c r="G499" s="2">
        <v>1219</v>
      </c>
      <c r="H499" s="2" t="s">
        <v>481</v>
      </c>
      <c r="I499" s="2" t="s">
        <v>498</v>
      </c>
      <c r="J499" s="2" t="s">
        <v>499</v>
      </c>
      <c r="M499" s="2" t="s">
        <v>617</v>
      </c>
      <c r="N499" s="2">
        <v>37</v>
      </c>
      <c r="O499" s="2">
        <v>37</v>
      </c>
    </row>
    <row r="500" spans="6:15" ht="15" customHeight="1" x14ac:dyDescent="0.25">
      <c r="F500" s="3" t="s">
        <v>2361</v>
      </c>
      <c r="G500" s="2">
        <v>1221</v>
      </c>
      <c r="H500" s="2" t="s">
        <v>481</v>
      </c>
      <c r="I500" s="2" t="s">
        <v>500</v>
      </c>
      <c r="J500" s="2" t="s">
        <v>501</v>
      </c>
      <c r="M500" s="2" t="s">
        <v>259</v>
      </c>
      <c r="N500" s="2">
        <v>35</v>
      </c>
      <c r="O500" s="2">
        <v>35</v>
      </c>
    </row>
    <row r="501" spans="6:15" ht="15" customHeight="1" x14ac:dyDescent="0.25">
      <c r="F501" s="3" t="s">
        <v>2362</v>
      </c>
      <c r="G501" s="2">
        <v>1247</v>
      </c>
      <c r="H501" s="2" t="s">
        <v>481</v>
      </c>
      <c r="I501" s="2" t="s">
        <v>502</v>
      </c>
      <c r="J501" s="2" t="s">
        <v>503</v>
      </c>
      <c r="M501" s="2" t="s">
        <v>271</v>
      </c>
      <c r="N501" s="2">
        <v>35</v>
      </c>
      <c r="O501" s="2">
        <v>35</v>
      </c>
    </row>
    <row r="502" spans="6:15" ht="15" customHeight="1" x14ac:dyDescent="0.25">
      <c r="F502" s="3" t="s">
        <v>2363</v>
      </c>
      <c r="G502" s="2">
        <v>1252</v>
      </c>
      <c r="H502" s="2" t="s">
        <v>481</v>
      </c>
      <c r="I502" s="2" t="s">
        <v>504</v>
      </c>
      <c r="J502" s="2" t="s">
        <v>505</v>
      </c>
      <c r="M502" s="2" t="s">
        <v>1812</v>
      </c>
      <c r="N502" s="2">
        <v>37</v>
      </c>
      <c r="O502" s="2">
        <v>37</v>
      </c>
    </row>
    <row r="503" spans="6:15" ht="15" customHeight="1" x14ac:dyDescent="0.25">
      <c r="F503" s="3" t="s">
        <v>2364</v>
      </c>
      <c r="G503" s="2">
        <v>1253</v>
      </c>
      <c r="H503" s="2" t="s">
        <v>481</v>
      </c>
      <c r="I503" s="2" t="s">
        <v>506</v>
      </c>
      <c r="J503" s="2" t="s">
        <v>507</v>
      </c>
      <c r="M503" s="2" t="s">
        <v>274</v>
      </c>
      <c r="N503" s="2">
        <v>37</v>
      </c>
      <c r="O503" s="2">
        <v>37</v>
      </c>
    </row>
    <row r="504" spans="6:15" ht="15" customHeight="1" x14ac:dyDescent="0.25">
      <c r="F504" s="3" t="s">
        <v>2365</v>
      </c>
      <c r="G504" s="2">
        <v>1257</v>
      </c>
      <c r="H504" s="2" t="s">
        <v>481</v>
      </c>
      <c r="I504" s="2" t="s">
        <v>508</v>
      </c>
      <c r="J504" s="2" t="s">
        <v>509</v>
      </c>
      <c r="M504" s="2" t="s">
        <v>265</v>
      </c>
      <c r="N504" s="2">
        <v>37</v>
      </c>
      <c r="O504" s="2">
        <v>37</v>
      </c>
    </row>
    <row r="505" spans="6:15" ht="15" customHeight="1" x14ac:dyDescent="0.25">
      <c r="F505" s="3" t="s">
        <v>2366</v>
      </c>
      <c r="G505" s="2">
        <v>1290</v>
      </c>
      <c r="H505" s="2" t="s">
        <v>481</v>
      </c>
      <c r="I505" s="2" t="s">
        <v>510</v>
      </c>
      <c r="J505" s="2" t="s">
        <v>511</v>
      </c>
      <c r="M505" s="2" t="s">
        <v>1527</v>
      </c>
      <c r="N505" s="2">
        <v>37</v>
      </c>
      <c r="O505" s="2">
        <v>37</v>
      </c>
    </row>
    <row r="506" spans="6:15" ht="15" customHeight="1" x14ac:dyDescent="0.25">
      <c r="F506" s="3" t="s">
        <v>2367</v>
      </c>
      <c r="G506" s="2">
        <v>1294</v>
      </c>
      <c r="H506" s="2" t="s">
        <v>481</v>
      </c>
      <c r="I506" s="2" t="s">
        <v>512</v>
      </c>
      <c r="J506" s="2" t="s">
        <v>513</v>
      </c>
      <c r="M506" s="2" t="s">
        <v>1818</v>
      </c>
      <c r="N506" s="2">
        <v>37</v>
      </c>
      <c r="O506" s="2">
        <v>36</v>
      </c>
    </row>
    <row r="507" spans="6:15" ht="15" customHeight="1" x14ac:dyDescent="0.25">
      <c r="F507" s="3" t="s">
        <v>2368</v>
      </c>
      <c r="G507" s="2">
        <v>1304</v>
      </c>
      <c r="H507" s="2" t="s">
        <v>481</v>
      </c>
      <c r="I507" s="2" t="s">
        <v>514</v>
      </c>
      <c r="J507" s="2" t="s">
        <v>515</v>
      </c>
      <c r="M507" s="2" t="s">
        <v>256</v>
      </c>
      <c r="N507" s="2">
        <v>35</v>
      </c>
      <c r="O507" s="2">
        <v>35</v>
      </c>
    </row>
    <row r="508" spans="6:15" ht="15" customHeight="1" x14ac:dyDescent="0.25">
      <c r="F508" s="3" t="s">
        <v>2369</v>
      </c>
      <c r="G508" s="2">
        <v>12706</v>
      </c>
      <c r="H508" s="2" t="s">
        <v>481</v>
      </c>
      <c r="I508" s="2" t="s">
        <v>516</v>
      </c>
      <c r="J508" s="2" t="s">
        <v>517</v>
      </c>
      <c r="M508" s="2" t="s">
        <v>268</v>
      </c>
      <c r="N508" s="2">
        <v>35</v>
      </c>
      <c r="O508" s="2">
        <v>35</v>
      </c>
    </row>
    <row r="509" spans="6:15" ht="15" customHeight="1" x14ac:dyDescent="0.25">
      <c r="F509" s="3" t="s">
        <v>2370</v>
      </c>
      <c r="G509" s="2">
        <v>12708</v>
      </c>
      <c r="H509" s="2" t="s">
        <v>481</v>
      </c>
      <c r="I509" s="2" t="s">
        <v>518</v>
      </c>
      <c r="J509" s="2" t="s">
        <v>519</v>
      </c>
      <c r="M509" s="2" t="s">
        <v>1026</v>
      </c>
      <c r="N509" s="2">
        <v>37</v>
      </c>
      <c r="O509" s="2">
        <v>37</v>
      </c>
    </row>
    <row r="510" spans="6:15" ht="15" customHeight="1" x14ac:dyDescent="0.25">
      <c r="F510" s="3" t="s">
        <v>2371</v>
      </c>
      <c r="G510" s="2">
        <v>1306</v>
      </c>
      <c r="H510" s="2" t="s">
        <v>481</v>
      </c>
      <c r="I510" s="2" t="s">
        <v>520</v>
      </c>
      <c r="J510" s="2" t="s">
        <v>521</v>
      </c>
      <c r="M510" s="2" t="s">
        <v>621</v>
      </c>
      <c r="N510" s="2">
        <v>37</v>
      </c>
      <c r="O510" s="2">
        <v>37</v>
      </c>
    </row>
    <row r="511" spans="6:15" ht="15" customHeight="1" x14ac:dyDescent="0.25">
      <c r="F511" s="3" t="s">
        <v>2372</v>
      </c>
      <c r="G511" s="2">
        <v>1311</v>
      </c>
      <c r="H511" s="2" t="s">
        <v>481</v>
      </c>
      <c r="I511" s="2" t="s">
        <v>522</v>
      </c>
      <c r="J511" s="2" t="s">
        <v>523</v>
      </c>
      <c r="M511" s="2" t="s">
        <v>6477</v>
      </c>
      <c r="N511" s="2">
        <v>36</v>
      </c>
      <c r="O511" s="2">
        <v>34</v>
      </c>
    </row>
    <row r="512" spans="6:15" ht="15" customHeight="1" x14ac:dyDescent="0.25">
      <c r="F512" s="3" t="s">
        <v>2373</v>
      </c>
      <c r="G512" s="2">
        <v>1310</v>
      </c>
      <c r="H512" s="2" t="s">
        <v>481</v>
      </c>
      <c r="I512" s="2" t="s">
        <v>524</v>
      </c>
      <c r="J512" s="2" t="s">
        <v>525</v>
      </c>
      <c r="M512" s="2" t="s">
        <v>1042</v>
      </c>
      <c r="N512" s="2">
        <v>37</v>
      </c>
      <c r="O512" s="2">
        <v>35</v>
      </c>
    </row>
    <row r="513" spans="6:15" ht="15" customHeight="1" x14ac:dyDescent="0.25">
      <c r="F513" s="3" t="s">
        <v>2374</v>
      </c>
      <c r="G513" s="2">
        <v>1314</v>
      </c>
      <c r="H513" s="2" t="s">
        <v>481</v>
      </c>
      <c r="I513" s="2" t="s">
        <v>526</v>
      </c>
      <c r="J513" s="2" t="s">
        <v>527</v>
      </c>
      <c r="M513" s="2" t="s">
        <v>1142</v>
      </c>
      <c r="N513" s="2">
        <v>37</v>
      </c>
      <c r="O513" s="2">
        <v>37</v>
      </c>
    </row>
    <row r="514" spans="6:15" ht="15" customHeight="1" x14ac:dyDescent="0.25">
      <c r="F514" s="3" t="s">
        <v>2375</v>
      </c>
      <c r="G514" s="2">
        <v>1321</v>
      </c>
      <c r="H514" s="2" t="s">
        <v>481</v>
      </c>
      <c r="I514" s="2" t="s">
        <v>528</v>
      </c>
      <c r="J514" s="2" t="s">
        <v>529</v>
      </c>
      <c r="M514" s="2" t="s">
        <v>1030</v>
      </c>
      <c r="N514" s="2">
        <v>37</v>
      </c>
      <c r="O514" s="2">
        <v>36</v>
      </c>
    </row>
    <row r="515" spans="6:15" ht="15" customHeight="1" x14ac:dyDescent="0.25">
      <c r="F515" s="3" t="s">
        <v>2376</v>
      </c>
      <c r="G515" s="2">
        <v>1322</v>
      </c>
      <c r="H515" s="2" t="s">
        <v>481</v>
      </c>
      <c r="I515" s="2" t="s">
        <v>530</v>
      </c>
      <c r="J515" s="2" t="s">
        <v>531</v>
      </c>
      <c r="M515" s="2" t="s">
        <v>1614</v>
      </c>
      <c r="N515" s="2">
        <v>37</v>
      </c>
      <c r="O515" s="2">
        <v>37</v>
      </c>
    </row>
    <row r="516" spans="6:15" ht="15" customHeight="1" x14ac:dyDescent="0.25">
      <c r="F516" s="3" t="s">
        <v>2377</v>
      </c>
      <c r="G516" s="2">
        <v>18681</v>
      </c>
      <c r="H516" s="2" t="s">
        <v>481</v>
      </c>
      <c r="I516" s="2" t="s">
        <v>532</v>
      </c>
      <c r="J516" s="2" t="s">
        <v>533</v>
      </c>
      <c r="M516" s="2" t="s">
        <v>1038</v>
      </c>
      <c r="N516" s="2">
        <v>37</v>
      </c>
      <c r="O516" s="2">
        <v>33</v>
      </c>
    </row>
    <row r="517" spans="6:15" ht="15" customHeight="1" x14ac:dyDescent="0.25">
      <c r="F517" s="3" t="s">
        <v>2378</v>
      </c>
      <c r="G517" s="2">
        <v>1323</v>
      </c>
      <c r="H517" s="2" t="s">
        <v>481</v>
      </c>
      <c r="I517" s="2" t="s">
        <v>534</v>
      </c>
      <c r="J517" s="2" t="s">
        <v>535</v>
      </c>
      <c r="M517" s="2" t="s">
        <v>1022</v>
      </c>
      <c r="N517" s="2">
        <v>37</v>
      </c>
      <c r="O517" s="2">
        <v>37</v>
      </c>
    </row>
    <row r="518" spans="6:15" ht="15" customHeight="1" x14ac:dyDescent="0.25">
      <c r="F518" s="3" t="s">
        <v>2379</v>
      </c>
      <c r="G518" s="2">
        <v>553</v>
      </c>
      <c r="H518" s="2" t="s">
        <v>140</v>
      </c>
      <c r="I518" s="2" t="s">
        <v>144</v>
      </c>
      <c r="J518" s="2" t="s">
        <v>145</v>
      </c>
      <c r="M518" s="2" t="s">
        <v>1044</v>
      </c>
      <c r="N518" s="2">
        <v>37</v>
      </c>
      <c r="O518" s="2">
        <v>36</v>
      </c>
    </row>
    <row r="519" spans="6:15" ht="15" customHeight="1" x14ac:dyDescent="0.25">
      <c r="F519" s="3" t="s">
        <v>2380</v>
      </c>
      <c r="G519" s="2">
        <v>555</v>
      </c>
      <c r="H519" s="2" t="s">
        <v>140</v>
      </c>
      <c r="I519" s="2" t="s">
        <v>147</v>
      </c>
      <c r="J519" s="2" t="s">
        <v>148</v>
      </c>
      <c r="M519" s="2" t="s">
        <v>1032</v>
      </c>
      <c r="N519" s="2">
        <v>37</v>
      </c>
      <c r="O519" s="2">
        <v>37</v>
      </c>
    </row>
    <row r="520" spans="6:15" ht="15" customHeight="1" x14ac:dyDescent="0.25">
      <c r="F520" s="3" t="s">
        <v>2381</v>
      </c>
      <c r="G520" s="2">
        <v>517</v>
      </c>
      <c r="H520" s="2" t="s">
        <v>140</v>
      </c>
      <c r="I520" s="2" t="s">
        <v>150</v>
      </c>
      <c r="J520" s="2" t="s">
        <v>151</v>
      </c>
      <c r="M520" s="2" t="s">
        <v>627</v>
      </c>
      <c r="N520" s="2">
        <v>37</v>
      </c>
      <c r="O520" s="2">
        <v>37</v>
      </c>
    </row>
    <row r="521" spans="6:15" ht="15" customHeight="1" x14ac:dyDescent="0.25">
      <c r="F521" s="3" t="s">
        <v>2382</v>
      </c>
      <c r="G521" s="2">
        <v>518</v>
      </c>
      <c r="H521" s="2" t="s">
        <v>140</v>
      </c>
      <c r="I521" s="2" t="s">
        <v>153</v>
      </c>
      <c r="J521" s="2" t="s">
        <v>154</v>
      </c>
      <c r="M521" s="2" t="s">
        <v>1036</v>
      </c>
      <c r="N521" s="2">
        <v>37</v>
      </c>
      <c r="O521" s="2">
        <v>37</v>
      </c>
    </row>
    <row r="522" spans="6:15" ht="15" customHeight="1" x14ac:dyDescent="0.25">
      <c r="F522" s="3" t="s">
        <v>2383</v>
      </c>
      <c r="G522" s="2">
        <v>516</v>
      </c>
      <c r="H522" s="2" t="s">
        <v>140</v>
      </c>
      <c r="I522" s="2" t="s">
        <v>156</v>
      </c>
      <c r="J522" s="2" t="s">
        <v>157</v>
      </c>
      <c r="M522" s="2" t="s">
        <v>1048</v>
      </c>
      <c r="N522" s="2">
        <v>37</v>
      </c>
      <c r="O522" s="2">
        <v>37</v>
      </c>
    </row>
    <row r="523" spans="6:15" ht="15" customHeight="1" x14ac:dyDescent="0.25">
      <c r="F523" s="3" t="s">
        <v>2384</v>
      </c>
      <c r="G523" s="2">
        <v>521</v>
      </c>
      <c r="H523" s="2" t="s">
        <v>140</v>
      </c>
      <c r="I523" s="2" t="s">
        <v>159</v>
      </c>
      <c r="J523" s="2" t="s">
        <v>160</v>
      </c>
      <c r="M523" s="2" t="s">
        <v>1052</v>
      </c>
      <c r="N523" s="2">
        <v>37</v>
      </c>
      <c r="O523" s="2">
        <v>37</v>
      </c>
    </row>
    <row r="524" spans="6:15" ht="15" customHeight="1" x14ac:dyDescent="0.25">
      <c r="F524" s="3" t="s">
        <v>2385</v>
      </c>
      <c r="G524" s="2">
        <v>522</v>
      </c>
      <c r="H524" s="2" t="s">
        <v>140</v>
      </c>
      <c r="I524" s="2" t="s">
        <v>162</v>
      </c>
      <c r="J524" s="2" t="s">
        <v>163</v>
      </c>
      <c r="M524" s="2" t="s">
        <v>1458</v>
      </c>
      <c r="N524" s="2">
        <v>37</v>
      </c>
      <c r="O524" s="2">
        <v>37</v>
      </c>
    </row>
    <row r="525" spans="6:15" ht="15" customHeight="1" x14ac:dyDescent="0.25">
      <c r="F525" s="3" t="s">
        <v>2386</v>
      </c>
      <c r="G525" s="2">
        <v>520</v>
      </c>
      <c r="H525" s="2" t="s">
        <v>140</v>
      </c>
      <c r="I525" s="2" t="s">
        <v>165</v>
      </c>
      <c r="J525" s="2" t="s">
        <v>166</v>
      </c>
      <c r="M525" s="2" t="s">
        <v>1040</v>
      </c>
      <c r="N525" s="2">
        <v>35</v>
      </c>
      <c r="O525" s="2">
        <v>35</v>
      </c>
    </row>
    <row r="526" spans="6:15" ht="15" customHeight="1" x14ac:dyDescent="0.25">
      <c r="F526" s="3" t="s">
        <v>2387</v>
      </c>
      <c r="G526" s="2">
        <v>528</v>
      </c>
      <c r="H526" s="2" t="s">
        <v>140</v>
      </c>
      <c r="I526" s="2" t="s">
        <v>168</v>
      </c>
      <c r="J526" s="2" t="s">
        <v>169</v>
      </c>
      <c r="M526" s="2" t="s">
        <v>623</v>
      </c>
      <c r="N526" s="2">
        <v>37</v>
      </c>
      <c r="O526" s="2">
        <v>37</v>
      </c>
    </row>
    <row r="527" spans="6:15" ht="15" customHeight="1" x14ac:dyDescent="0.25">
      <c r="F527" s="3" t="s">
        <v>2388</v>
      </c>
      <c r="G527" s="2">
        <v>529</v>
      </c>
      <c r="H527" s="2" t="s">
        <v>140</v>
      </c>
      <c r="I527" s="2" t="s">
        <v>171</v>
      </c>
      <c r="J527" s="2" t="s">
        <v>172</v>
      </c>
      <c r="M527" s="2" t="s">
        <v>1054</v>
      </c>
      <c r="N527" s="2">
        <v>37</v>
      </c>
      <c r="O527" s="2">
        <v>35</v>
      </c>
    </row>
    <row r="528" spans="6:15" ht="15" customHeight="1" x14ac:dyDescent="0.25">
      <c r="F528" s="3" t="s">
        <v>2389</v>
      </c>
      <c r="G528" s="2">
        <v>527</v>
      </c>
      <c r="H528" s="2" t="s">
        <v>140</v>
      </c>
      <c r="I528" s="2" t="s">
        <v>174</v>
      </c>
      <c r="J528" s="2" t="s">
        <v>175</v>
      </c>
      <c r="M528" s="2" t="s">
        <v>1050</v>
      </c>
      <c r="N528" s="2">
        <v>37</v>
      </c>
      <c r="O528" s="2">
        <v>37</v>
      </c>
    </row>
    <row r="529" spans="6:15" ht="15" customHeight="1" x14ac:dyDescent="0.25">
      <c r="F529" s="3" t="s">
        <v>2390</v>
      </c>
      <c r="G529" s="2">
        <v>532</v>
      </c>
      <c r="H529" s="2" t="s">
        <v>140</v>
      </c>
      <c r="I529" s="2" t="s">
        <v>177</v>
      </c>
      <c r="J529" s="2" t="s">
        <v>178</v>
      </c>
      <c r="M529" s="2" t="s">
        <v>625</v>
      </c>
      <c r="N529" s="2">
        <v>37</v>
      </c>
      <c r="O529" s="2">
        <v>37</v>
      </c>
    </row>
    <row r="530" spans="6:15" ht="15" customHeight="1" x14ac:dyDescent="0.25">
      <c r="F530" s="3" t="s">
        <v>2391</v>
      </c>
      <c r="G530" s="2">
        <v>496</v>
      </c>
      <c r="H530" s="2" t="s">
        <v>189</v>
      </c>
      <c r="I530" s="2" t="s">
        <v>190</v>
      </c>
      <c r="J530" s="2" t="s">
        <v>191</v>
      </c>
      <c r="M530" s="2" t="s">
        <v>631</v>
      </c>
      <c r="N530" s="2">
        <v>37</v>
      </c>
      <c r="O530" s="2">
        <v>33</v>
      </c>
    </row>
    <row r="531" spans="6:15" ht="15" customHeight="1" x14ac:dyDescent="0.25">
      <c r="F531" s="3" t="s">
        <v>2392</v>
      </c>
      <c r="G531" s="2">
        <v>499</v>
      </c>
      <c r="H531" s="2" t="s">
        <v>189</v>
      </c>
      <c r="I531" s="2" t="s">
        <v>141</v>
      </c>
      <c r="J531" s="2" t="s">
        <v>193</v>
      </c>
      <c r="M531" s="2" t="s">
        <v>1529</v>
      </c>
      <c r="N531" s="2">
        <v>37</v>
      </c>
      <c r="O531" s="2">
        <v>37</v>
      </c>
    </row>
    <row r="532" spans="6:15" ht="15" customHeight="1" x14ac:dyDescent="0.25">
      <c r="F532" s="3" t="s">
        <v>2393</v>
      </c>
      <c r="G532" s="2">
        <v>498</v>
      </c>
      <c r="H532" s="2" t="s">
        <v>189</v>
      </c>
      <c r="I532" s="2" t="s">
        <v>144</v>
      </c>
      <c r="J532" s="2" t="s">
        <v>195</v>
      </c>
      <c r="M532" s="2" t="s">
        <v>1814</v>
      </c>
      <c r="N532" s="2">
        <v>37</v>
      </c>
      <c r="O532" s="2">
        <v>37</v>
      </c>
    </row>
    <row r="533" spans="6:15" ht="15" customHeight="1" x14ac:dyDescent="0.25">
      <c r="F533" s="3" t="s">
        <v>2394</v>
      </c>
      <c r="G533" s="2">
        <v>502</v>
      </c>
      <c r="H533" s="2" t="s">
        <v>189</v>
      </c>
      <c r="I533" s="2" t="s">
        <v>197</v>
      </c>
      <c r="J533" s="2" t="s">
        <v>198</v>
      </c>
      <c r="M533" s="2" t="s">
        <v>6478</v>
      </c>
      <c r="N533" s="2">
        <v>37</v>
      </c>
      <c r="O533" s="2">
        <v>37</v>
      </c>
    </row>
    <row r="534" spans="6:15" ht="15" customHeight="1" x14ac:dyDescent="0.25">
      <c r="F534" s="3" t="s">
        <v>2395</v>
      </c>
      <c r="G534" s="2">
        <v>480</v>
      </c>
      <c r="H534" s="2" t="s">
        <v>189</v>
      </c>
      <c r="I534" s="2" t="s">
        <v>150</v>
      </c>
      <c r="J534" s="2" t="s">
        <v>200</v>
      </c>
      <c r="M534" s="2" t="s">
        <v>619</v>
      </c>
      <c r="N534" s="2">
        <v>37</v>
      </c>
      <c r="O534" s="2">
        <v>37</v>
      </c>
    </row>
    <row r="535" spans="6:15" ht="15" customHeight="1" x14ac:dyDescent="0.25">
      <c r="F535" s="3" t="s">
        <v>2396</v>
      </c>
      <c r="G535" s="2">
        <v>482</v>
      </c>
      <c r="H535" s="2" t="s">
        <v>189</v>
      </c>
      <c r="I535" s="2" t="s">
        <v>153</v>
      </c>
      <c r="J535" s="2" t="s">
        <v>202</v>
      </c>
      <c r="M535" s="2" t="s">
        <v>1028</v>
      </c>
      <c r="N535" s="2">
        <v>37</v>
      </c>
      <c r="O535" s="2">
        <v>37</v>
      </c>
    </row>
    <row r="536" spans="6:15" ht="15" customHeight="1" x14ac:dyDescent="0.25">
      <c r="F536" s="3" t="s">
        <v>2397</v>
      </c>
      <c r="G536" s="2">
        <v>481</v>
      </c>
      <c r="H536" s="2" t="s">
        <v>189</v>
      </c>
      <c r="I536" s="2" t="s">
        <v>156</v>
      </c>
      <c r="J536" s="2" t="s">
        <v>204</v>
      </c>
      <c r="M536" s="2" t="s">
        <v>1034</v>
      </c>
      <c r="N536" s="2">
        <v>37</v>
      </c>
      <c r="O536" s="2">
        <v>37</v>
      </c>
    </row>
    <row r="537" spans="6:15" ht="15" customHeight="1" x14ac:dyDescent="0.25">
      <c r="F537" s="3" t="s">
        <v>2398</v>
      </c>
      <c r="G537" s="2">
        <v>484</v>
      </c>
      <c r="H537" s="2" t="s">
        <v>189</v>
      </c>
      <c r="I537" s="2" t="s">
        <v>159</v>
      </c>
      <c r="J537" s="2" t="s">
        <v>206</v>
      </c>
      <c r="M537" s="2" t="s">
        <v>1810</v>
      </c>
      <c r="N537" s="2">
        <v>37</v>
      </c>
      <c r="O537" s="2">
        <v>37</v>
      </c>
    </row>
    <row r="538" spans="6:15" ht="15" customHeight="1" x14ac:dyDescent="0.25">
      <c r="F538" s="3" t="s">
        <v>2399</v>
      </c>
      <c r="G538" s="2">
        <v>483</v>
      </c>
      <c r="H538" s="2" t="s">
        <v>189</v>
      </c>
      <c r="I538" s="2" t="s">
        <v>165</v>
      </c>
      <c r="J538" s="2" t="s">
        <v>208</v>
      </c>
      <c r="M538" s="2" t="s">
        <v>1024</v>
      </c>
      <c r="N538" s="2">
        <v>37</v>
      </c>
      <c r="O538" s="2">
        <v>37</v>
      </c>
    </row>
    <row r="539" spans="6:15" ht="15" customHeight="1" x14ac:dyDescent="0.25">
      <c r="F539" s="3" t="s">
        <v>2400</v>
      </c>
      <c r="G539" s="2">
        <v>486</v>
      </c>
      <c r="H539" s="2" t="s">
        <v>189</v>
      </c>
      <c r="I539" s="2" t="s">
        <v>171</v>
      </c>
      <c r="J539" s="2" t="s">
        <v>210</v>
      </c>
      <c r="M539" s="2" t="s">
        <v>1046</v>
      </c>
      <c r="N539" s="2">
        <v>37</v>
      </c>
      <c r="O539" s="2">
        <v>37</v>
      </c>
    </row>
    <row r="540" spans="6:15" ht="15" customHeight="1" x14ac:dyDescent="0.25">
      <c r="F540" s="3" t="s">
        <v>2401</v>
      </c>
      <c r="G540" s="2">
        <v>580</v>
      </c>
      <c r="H540" s="2" t="s">
        <v>214</v>
      </c>
      <c r="I540" s="2" t="s">
        <v>190</v>
      </c>
      <c r="J540" s="2" t="s">
        <v>215</v>
      </c>
      <c r="M540" s="2" t="s">
        <v>629</v>
      </c>
      <c r="N540" s="2">
        <v>37</v>
      </c>
      <c r="O540" s="2">
        <v>37</v>
      </c>
    </row>
    <row r="541" spans="6:15" ht="15" customHeight="1" x14ac:dyDescent="0.25">
      <c r="F541" s="3" t="s">
        <v>2402</v>
      </c>
      <c r="G541" s="2">
        <v>582</v>
      </c>
      <c r="H541" s="2" t="s">
        <v>214</v>
      </c>
      <c r="I541" s="2" t="s">
        <v>217</v>
      </c>
      <c r="J541" s="2" t="s">
        <v>218</v>
      </c>
      <c r="M541" s="2" t="s">
        <v>6479</v>
      </c>
      <c r="N541" s="2">
        <v>37</v>
      </c>
      <c r="O541" s="2">
        <v>36</v>
      </c>
    </row>
    <row r="542" spans="6:15" ht="15" customHeight="1" x14ac:dyDescent="0.25">
      <c r="F542" s="3" t="s">
        <v>2403</v>
      </c>
      <c r="G542" s="2">
        <v>584</v>
      </c>
      <c r="H542" s="2" t="s">
        <v>214</v>
      </c>
      <c r="I542" s="2" t="s">
        <v>141</v>
      </c>
      <c r="J542" s="2" t="s">
        <v>220</v>
      </c>
      <c r="M542" s="2" t="s">
        <v>1456</v>
      </c>
      <c r="N542" s="2">
        <v>37</v>
      </c>
      <c r="O542" s="2">
        <v>37</v>
      </c>
    </row>
    <row r="543" spans="6:15" ht="15" customHeight="1" x14ac:dyDescent="0.25">
      <c r="F543" s="3" t="s">
        <v>2404</v>
      </c>
      <c r="G543" s="2">
        <v>583</v>
      </c>
      <c r="H543" s="2" t="s">
        <v>214</v>
      </c>
      <c r="I543" s="2" t="s">
        <v>144</v>
      </c>
      <c r="J543" s="2" t="s">
        <v>222</v>
      </c>
      <c r="M543" s="2" t="s">
        <v>1816</v>
      </c>
      <c r="N543" s="2">
        <v>37</v>
      </c>
      <c r="O543" s="2">
        <v>33</v>
      </c>
    </row>
    <row r="544" spans="6:15" ht="15" customHeight="1" x14ac:dyDescent="0.25">
      <c r="F544" s="3" t="s">
        <v>2405</v>
      </c>
      <c r="G544" s="2">
        <v>563</v>
      </c>
      <c r="H544" s="2" t="s">
        <v>214</v>
      </c>
      <c r="I544" s="2" t="s">
        <v>150</v>
      </c>
      <c r="J544" s="2" t="s">
        <v>224</v>
      </c>
      <c r="M544" s="2" t="s">
        <v>1056</v>
      </c>
      <c r="N544" s="2">
        <v>37</v>
      </c>
      <c r="O544" s="2">
        <v>37</v>
      </c>
    </row>
    <row r="545" spans="6:15" ht="15" customHeight="1" x14ac:dyDescent="0.25">
      <c r="F545" s="3" t="s">
        <v>2406</v>
      </c>
      <c r="G545" s="2">
        <v>564</v>
      </c>
      <c r="H545" s="2" t="s">
        <v>214</v>
      </c>
      <c r="I545" s="2" t="s">
        <v>159</v>
      </c>
      <c r="J545" s="2" t="s">
        <v>226</v>
      </c>
      <c r="M545" s="2" t="s">
        <v>1557</v>
      </c>
      <c r="N545" s="2">
        <v>37</v>
      </c>
      <c r="O545" s="2">
        <v>37</v>
      </c>
    </row>
    <row r="546" spans="6:15" ht="15" customHeight="1" x14ac:dyDescent="0.25">
      <c r="F546" s="3" t="s">
        <v>2407</v>
      </c>
      <c r="G546" s="2">
        <v>565</v>
      </c>
      <c r="H546" s="2" t="s">
        <v>214</v>
      </c>
      <c r="I546" s="2" t="s">
        <v>162</v>
      </c>
      <c r="J546" s="2" t="s">
        <v>228</v>
      </c>
      <c r="M546" s="2" t="s">
        <v>326</v>
      </c>
      <c r="N546" s="2">
        <v>36</v>
      </c>
      <c r="O546" s="2">
        <v>36</v>
      </c>
    </row>
    <row r="547" spans="6:15" ht="15" customHeight="1" x14ac:dyDescent="0.25">
      <c r="F547" s="3" t="s">
        <v>2408</v>
      </c>
      <c r="G547" s="2">
        <v>569</v>
      </c>
      <c r="H547" s="2" t="s">
        <v>214</v>
      </c>
      <c r="I547" s="2" t="s">
        <v>171</v>
      </c>
      <c r="J547" s="2" t="s">
        <v>230</v>
      </c>
      <c r="M547" s="2" t="s">
        <v>1020</v>
      </c>
      <c r="N547" s="2">
        <v>37</v>
      </c>
      <c r="O547" s="2">
        <v>37</v>
      </c>
    </row>
    <row r="548" spans="6:15" ht="15" customHeight="1" x14ac:dyDescent="0.25">
      <c r="F548" s="3" t="s">
        <v>2409</v>
      </c>
      <c r="G548" s="2">
        <v>573</v>
      </c>
      <c r="H548" s="2" t="s">
        <v>214</v>
      </c>
      <c r="I548" s="2" t="s">
        <v>177</v>
      </c>
      <c r="J548" s="2" t="s">
        <v>232</v>
      </c>
      <c r="M548" s="2" t="s">
        <v>633</v>
      </c>
      <c r="N548" s="2">
        <v>37</v>
      </c>
      <c r="O548" s="2">
        <v>37</v>
      </c>
    </row>
    <row r="549" spans="6:15" ht="15" customHeight="1" x14ac:dyDescent="0.25">
      <c r="F549" s="3" t="s">
        <v>2410</v>
      </c>
      <c r="G549" s="2">
        <v>574</v>
      </c>
      <c r="H549" s="2" t="s">
        <v>214</v>
      </c>
      <c r="I549" s="2" t="s">
        <v>183</v>
      </c>
      <c r="J549" s="2" t="s">
        <v>236</v>
      </c>
      <c r="M549" s="2" t="s">
        <v>1144</v>
      </c>
      <c r="N549" s="2">
        <v>37</v>
      </c>
      <c r="O549" s="2">
        <v>37</v>
      </c>
    </row>
    <row r="550" spans="6:15" ht="15" customHeight="1" x14ac:dyDescent="0.25">
      <c r="F550" s="3" t="s">
        <v>2411</v>
      </c>
      <c r="G550" s="2">
        <v>99000002</v>
      </c>
      <c r="H550" s="2" t="s">
        <v>241</v>
      </c>
      <c r="I550" s="2" t="s">
        <v>242</v>
      </c>
      <c r="J550" s="2" t="s">
        <v>243</v>
      </c>
      <c r="M550" s="2" t="s">
        <v>1018</v>
      </c>
      <c r="N550" s="2">
        <v>37</v>
      </c>
      <c r="O550" s="2">
        <v>37</v>
      </c>
    </row>
    <row r="551" spans="6:15" ht="15" customHeight="1" x14ac:dyDescent="0.25">
      <c r="F551" s="3" t="s">
        <v>2412</v>
      </c>
      <c r="G551" s="2">
        <v>99000004</v>
      </c>
      <c r="H551" s="2" t="s">
        <v>241</v>
      </c>
      <c r="I551" s="2" t="s">
        <v>245</v>
      </c>
      <c r="J551" s="2" t="s">
        <v>246</v>
      </c>
      <c r="M551" s="2" t="s">
        <v>6480</v>
      </c>
      <c r="N551" s="2">
        <v>37</v>
      </c>
      <c r="O551" s="2">
        <v>35</v>
      </c>
    </row>
    <row r="552" spans="6:15" ht="15" customHeight="1" x14ac:dyDescent="0.25">
      <c r="F552" s="3" t="s">
        <v>2413</v>
      </c>
      <c r="G552" s="2">
        <v>99000001</v>
      </c>
      <c r="H552" s="2" t="s">
        <v>241</v>
      </c>
      <c r="I552" s="2" t="s">
        <v>248</v>
      </c>
      <c r="J552" s="2" t="s">
        <v>249</v>
      </c>
      <c r="M552" s="2" t="s">
        <v>1059</v>
      </c>
      <c r="N552" s="2">
        <v>35</v>
      </c>
      <c r="O552" s="2">
        <v>35</v>
      </c>
    </row>
    <row r="553" spans="6:15" ht="15" customHeight="1" x14ac:dyDescent="0.25">
      <c r="F553" s="3" t="s">
        <v>2414</v>
      </c>
      <c r="G553" s="2">
        <v>99000003</v>
      </c>
      <c r="H553" s="2" t="s">
        <v>241</v>
      </c>
      <c r="I553" s="2" t="s">
        <v>251</v>
      </c>
      <c r="J553" s="2" t="s">
        <v>252</v>
      </c>
      <c r="M553" s="2" t="s">
        <v>1064</v>
      </c>
      <c r="N553" s="2">
        <v>37</v>
      </c>
      <c r="O553" s="2">
        <v>34</v>
      </c>
    </row>
    <row r="554" spans="6:15" ht="15" customHeight="1" x14ac:dyDescent="0.25">
      <c r="F554" s="3" t="s">
        <v>2415</v>
      </c>
      <c r="G554" s="2">
        <v>759</v>
      </c>
      <c r="H554" s="2" t="s">
        <v>254</v>
      </c>
      <c r="I554" s="2" t="s">
        <v>255</v>
      </c>
      <c r="J554" s="2" t="s">
        <v>256</v>
      </c>
      <c r="M554" s="2" t="s">
        <v>1340</v>
      </c>
      <c r="N554" s="2">
        <v>36</v>
      </c>
      <c r="O554" s="2">
        <v>36</v>
      </c>
    </row>
    <row r="555" spans="6:15" ht="15" customHeight="1" x14ac:dyDescent="0.25">
      <c r="F555" s="3" t="s">
        <v>2416</v>
      </c>
      <c r="G555" s="2">
        <v>760</v>
      </c>
      <c r="H555" s="2" t="s">
        <v>254</v>
      </c>
      <c r="I555" s="2" t="s">
        <v>258</v>
      </c>
      <c r="J555" s="2" t="s">
        <v>259</v>
      </c>
      <c r="M555" s="2" t="s">
        <v>1342</v>
      </c>
      <c r="N555" s="2">
        <v>37</v>
      </c>
      <c r="O555" s="2">
        <v>37</v>
      </c>
    </row>
    <row r="556" spans="6:15" ht="15" customHeight="1" x14ac:dyDescent="0.25">
      <c r="F556" s="3" t="s">
        <v>2417</v>
      </c>
      <c r="G556" s="2">
        <v>763</v>
      </c>
      <c r="H556" s="2" t="s">
        <v>254</v>
      </c>
      <c r="I556" s="2" t="s">
        <v>261</v>
      </c>
      <c r="J556" s="2" t="s">
        <v>262</v>
      </c>
      <c r="M556" s="2" t="s">
        <v>6481</v>
      </c>
      <c r="N556" s="2">
        <v>37</v>
      </c>
      <c r="O556" s="2">
        <v>37</v>
      </c>
    </row>
    <row r="557" spans="6:15" ht="15" customHeight="1" x14ac:dyDescent="0.25">
      <c r="F557" s="3" t="s">
        <v>2418</v>
      </c>
      <c r="G557" s="2">
        <v>764</v>
      </c>
      <c r="H557" s="2" t="s">
        <v>254</v>
      </c>
      <c r="I557" s="2" t="s">
        <v>264</v>
      </c>
      <c r="J557" s="2" t="s">
        <v>265</v>
      </c>
      <c r="M557" s="2" t="s">
        <v>1338</v>
      </c>
      <c r="N557" s="2">
        <v>37</v>
      </c>
      <c r="O557" s="2">
        <v>33</v>
      </c>
    </row>
    <row r="558" spans="6:15" ht="15" customHeight="1" x14ac:dyDescent="0.25">
      <c r="F558" s="3" t="s">
        <v>2419</v>
      </c>
      <c r="G558" s="2">
        <v>765</v>
      </c>
      <c r="H558" s="2" t="s">
        <v>254</v>
      </c>
      <c r="I558" s="2" t="s">
        <v>267</v>
      </c>
      <c r="J558" s="2" t="s">
        <v>268</v>
      </c>
      <c r="M558" s="2" t="s">
        <v>1629</v>
      </c>
      <c r="N558" s="2">
        <v>37</v>
      </c>
      <c r="O558" s="2">
        <v>37</v>
      </c>
    </row>
    <row r="559" spans="6:15" ht="15" customHeight="1" x14ac:dyDescent="0.25">
      <c r="F559" s="3" t="s">
        <v>2420</v>
      </c>
      <c r="G559" s="2">
        <v>775</v>
      </c>
      <c r="H559" s="2" t="s">
        <v>254</v>
      </c>
      <c r="I559" s="2" t="s">
        <v>270</v>
      </c>
      <c r="J559" s="2" t="s">
        <v>271</v>
      </c>
      <c r="M559" s="2" t="s">
        <v>332</v>
      </c>
      <c r="N559" s="2">
        <v>36</v>
      </c>
      <c r="O559" s="2">
        <v>36</v>
      </c>
    </row>
    <row r="560" spans="6:15" ht="15" customHeight="1" x14ac:dyDescent="0.25">
      <c r="F560" s="3" t="s">
        <v>2421</v>
      </c>
      <c r="G560" s="2">
        <v>776</v>
      </c>
      <c r="H560" s="2" t="s">
        <v>254</v>
      </c>
      <c r="I560" s="2" t="s">
        <v>273</v>
      </c>
      <c r="J560" s="2" t="s">
        <v>274</v>
      </c>
      <c r="M560" s="2" t="s">
        <v>290</v>
      </c>
      <c r="N560" s="2">
        <v>35</v>
      </c>
      <c r="O560" s="2">
        <v>35</v>
      </c>
    </row>
    <row r="561" spans="6:15" ht="15" customHeight="1" x14ac:dyDescent="0.25">
      <c r="F561" s="3" t="s">
        <v>2422</v>
      </c>
      <c r="G561" s="2">
        <v>5033</v>
      </c>
      <c r="H561" s="2" t="s">
        <v>276</v>
      </c>
      <c r="I561" s="2" t="s">
        <v>277</v>
      </c>
      <c r="J561" s="2" t="s">
        <v>278</v>
      </c>
      <c r="M561" s="2" t="s">
        <v>284</v>
      </c>
      <c r="N561" s="2">
        <v>37</v>
      </c>
      <c r="O561" s="2">
        <v>37</v>
      </c>
    </row>
    <row r="562" spans="6:15" ht="15" customHeight="1" x14ac:dyDescent="0.25">
      <c r="F562" s="3" t="s">
        <v>2423</v>
      </c>
      <c r="G562" s="2">
        <v>5219</v>
      </c>
      <c r="H562" s="2" t="s">
        <v>276</v>
      </c>
      <c r="I562" s="2" t="s">
        <v>280</v>
      </c>
      <c r="J562" s="2" t="s">
        <v>281</v>
      </c>
      <c r="M562" s="2" t="s">
        <v>287</v>
      </c>
      <c r="N562" s="2">
        <v>37</v>
      </c>
      <c r="O562" s="2">
        <v>36</v>
      </c>
    </row>
    <row r="563" spans="6:15" ht="15" customHeight="1" x14ac:dyDescent="0.25">
      <c r="F563" s="3" t="s">
        <v>2424</v>
      </c>
      <c r="G563" s="2">
        <v>5152</v>
      </c>
      <c r="H563" s="2" t="s">
        <v>276</v>
      </c>
      <c r="I563" s="2" t="s">
        <v>283</v>
      </c>
      <c r="J563" s="2" t="s">
        <v>284</v>
      </c>
      <c r="M563" s="2" t="s">
        <v>281</v>
      </c>
      <c r="N563" s="2">
        <v>35</v>
      </c>
      <c r="O563" s="2">
        <v>35</v>
      </c>
    </row>
    <row r="564" spans="6:15" ht="15" customHeight="1" x14ac:dyDescent="0.25">
      <c r="F564" s="3" t="s">
        <v>2425</v>
      </c>
      <c r="G564" s="2">
        <v>5089</v>
      </c>
      <c r="H564" s="2" t="s">
        <v>276</v>
      </c>
      <c r="I564" s="2" t="s">
        <v>286</v>
      </c>
      <c r="J564" s="2" t="s">
        <v>287</v>
      </c>
      <c r="M564" s="2" t="s">
        <v>278</v>
      </c>
      <c r="N564" s="2">
        <v>35</v>
      </c>
      <c r="O564" s="2">
        <v>35</v>
      </c>
    </row>
    <row r="565" spans="6:15" ht="15" customHeight="1" x14ac:dyDescent="0.25">
      <c r="F565" s="3" t="s">
        <v>2426</v>
      </c>
      <c r="G565" s="2">
        <v>5039</v>
      </c>
      <c r="H565" s="2" t="s">
        <v>276</v>
      </c>
      <c r="I565" s="2" t="s">
        <v>289</v>
      </c>
      <c r="J565" s="2" t="s">
        <v>290</v>
      </c>
      <c r="M565" s="2" t="s">
        <v>6482</v>
      </c>
      <c r="N565" s="2">
        <v>36</v>
      </c>
      <c r="O565" s="2">
        <v>34</v>
      </c>
    </row>
    <row r="566" spans="6:15" ht="15" customHeight="1" x14ac:dyDescent="0.25">
      <c r="F566" s="3" t="s">
        <v>2427</v>
      </c>
      <c r="G566" s="2">
        <v>5154</v>
      </c>
      <c r="H566" s="2" t="s">
        <v>276</v>
      </c>
      <c r="I566" s="2" t="s">
        <v>292</v>
      </c>
      <c r="J566" s="2" t="s">
        <v>293</v>
      </c>
      <c r="M566" s="2" t="s">
        <v>1086</v>
      </c>
      <c r="N566" s="2">
        <v>35</v>
      </c>
      <c r="O566" s="2">
        <v>34</v>
      </c>
    </row>
    <row r="567" spans="6:15" ht="15" customHeight="1" x14ac:dyDescent="0.25">
      <c r="F567" s="3" t="s">
        <v>2428</v>
      </c>
      <c r="G567" s="2">
        <v>99000005</v>
      </c>
      <c r="H567" s="2" t="s">
        <v>50</v>
      </c>
      <c r="I567" s="2" t="s">
        <v>295</v>
      </c>
      <c r="J567" s="2" t="s">
        <v>296</v>
      </c>
      <c r="M567" s="2" t="s">
        <v>1078</v>
      </c>
      <c r="N567" s="2">
        <v>36</v>
      </c>
      <c r="O567" s="2">
        <v>35</v>
      </c>
    </row>
    <row r="568" spans="6:15" ht="15" customHeight="1" x14ac:dyDescent="0.25">
      <c r="F568" s="3" t="s">
        <v>2429</v>
      </c>
      <c r="G568" s="2">
        <v>99000006</v>
      </c>
      <c r="H568" s="2" t="s">
        <v>54</v>
      </c>
      <c r="I568" s="2" t="s">
        <v>295</v>
      </c>
      <c r="J568" s="2" t="s">
        <v>298</v>
      </c>
      <c r="M568" s="2" t="s">
        <v>330</v>
      </c>
      <c r="N568" s="2">
        <v>36</v>
      </c>
      <c r="O568" s="2">
        <v>36</v>
      </c>
    </row>
    <row r="569" spans="6:15" ht="15" customHeight="1" x14ac:dyDescent="0.25">
      <c r="F569" s="3" t="s">
        <v>2430</v>
      </c>
      <c r="G569" s="2">
        <v>99000021</v>
      </c>
      <c r="H569" s="2" t="s">
        <v>481</v>
      </c>
      <c r="I569" s="2" t="s">
        <v>295</v>
      </c>
      <c r="J569" s="2" t="s">
        <v>536</v>
      </c>
      <c r="M569" s="2" t="s">
        <v>1533</v>
      </c>
      <c r="N569" s="2">
        <v>37</v>
      </c>
      <c r="O569" s="2">
        <v>36</v>
      </c>
    </row>
    <row r="570" spans="6:15" ht="15" customHeight="1" x14ac:dyDescent="0.25">
      <c r="F570" s="3" t="s">
        <v>2431</v>
      </c>
      <c r="G570" s="2">
        <v>99000008</v>
      </c>
      <c r="H570" s="2" t="s">
        <v>140</v>
      </c>
      <c r="I570" s="2" t="s">
        <v>295</v>
      </c>
      <c r="J570" s="2" t="s">
        <v>302</v>
      </c>
      <c r="M570" s="2" t="s">
        <v>293</v>
      </c>
      <c r="N570" s="2">
        <v>37</v>
      </c>
      <c r="O570" s="2">
        <v>37</v>
      </c>
    </row>
    <row r="571" spans="6:15" ht="15" customHeight="1" x14ac:dyDescent="0.25">
      <c r="F571" s="3" t="s">
        <v>2432</v>
      </c>
      <c r="G571" s="2">
        <v>99000009</v>
      </c>
      <c r="H571" s="2" t="s">
        <v>189</v>
      </c>
      <c r="I571" s="2" t="s">
        <v>295</v>
      </c>
      <c r="J571" s="2" t="s">
        <v>304</v>
      </c>
      <c r="M571" s="2" t="s">
        <v>1106</v>
      </c>
      <c r="N571" s="2">
        <v>37</v>
      </c>
      <c r="O571" s="2">
        <v>37</v>
      </c>
    </row>
    <row r="572" spans="6:15" ht="15" customHeight="1" x14ac:dyDescent="0.25">
      <c r="F572" s="3" t="s">
        <v>2433</v>
      </c>
      <c r="G572" s="2">
        <v>99000010</v>
      </c>
      <c r="H572" s="2" t="s">
        <v>214</v>
      </c>
      <c r="I572" s="2" t="s">
        <v>295</v>
      </c>
      <c r="J572" s="2" t="s">
        <v>306</v>
      </c>
      <c r="M572" s="2" t="s">
        <v>334</v>
      </c>
      <c r="N572" s="2">
        <v>36</v>
      </c>
      <c r="O572" s="2">
        <v>36</v>
      </c>
    </row>
    <row r="573" spans="6:15" ht="15" customHeight="1" x14ac:dyDescent="0.25">
      <c r="F573" s="3" t="s">
        <v>2434</v>
      </c>
      <c r="G573" s="2">
        <v>99000011</v>
      </c>
      <c r="H573" s="2" t="s">
        <v>241</v>
      </c>
      <c r="I573" s="2" t="s">
        <v>295</v>
      </c>
      <c r="J573" s="2" t="s">
        <v>308</v>
      </c>
      <c r="M573" s="2" t="s">
        <v>328</v>
      </c>
      <c r="N573" s="2">
        <v>36</v>
      </c>
      <c r="O573" s="2">
        <v>36</v>
      </c>
    </row>
    <row r="574" spans="6:15" ht="15" customHeight="1" x14ac:dyDescent="0.25">
      <c r="F574" s="3" t="s">
        <v>2435</v>
      </c>
      <c r="G574" s="2">
        <v>99000012</v>
      </c>
      <c r="H574" s="2" t="s">
        <v>254</v>
      </c>
      <c r="I574" s="2" t="s">
        <v>295</v>
      </c>
      <c r="J574" s="2" t="s">
        <v>310</v>
      </c>
      <c r="M574" s="2" t="s">
        <v>1104</v>
      </c>
      <c r="N574" s="2">
        <v>37</v>
      </c>
      <c r="O574" s="2">
        <v>37</v>
      </c>
    </row>
    <row r="575" spans="6:15" ht="15" customHeight="1" x14ac:dyDescent="0.25">
      <c r="F575" s="3" t="s">
        <v>2436</v>
      </c>
      <c r="G575" s="2">
        <v>99000013</v>
      </c>
      <c r="H575" s="2" t="s">
        <v>276</v>
      </c>
      <c r="I575" s="2" t="s">
        <v>295</v>
      </c>
      <c r="J575" s="2" t="s">
        <v>312</v>
      </c>
      <c r="M575" s="2" t="s">
        <v>1074</v>
      </c>
      <c r="N575" s="2">
        <v>37</v>
      </c>
      <c r="O575" s="2">
        <v>37</v>
      </c>
    </row>
    <row r="576" spans="6:15" ht="15" customHeight="1" x14ac:dyDescent="0.25">
      <c r="F576" s="3" t="s">
        <v>2437</v>
      </c>
      <c r="G576" s="2">
        <v>99000017</v>
      </c>
      <c r="H576" s="2" t="s">
        <v>314</v>
      </c>
      <c r="I576" s="2" t="s">
        <v>315</v>
      </c>
      <c r="J576" s="2" t="s">
        <v>316</v>
      </c>
      <c r="M576" s="2" t="s">
        <v>1072</v>
      </c>
      <c r="N576" s="2">
        <v>36</v>
      </c>
      <c r="O576" s="2">
        <v>33</v>
      </c>
    </row>
    <row r="577" spans="6:15" ht="15" customHeight="1" x14ac:dyDescent="0.25">
      <c r="F577" s="3" t="s">
        <v>2438</v>
      </c>
      <c r="G577" s="2">
        <v>99000017</v>
      </c>
      <c r="H577" s="2" t="s">
        <v>314</v>
      </c>
      <c r="I577" s="2" t="s">
        <v>315</v>
      </c>
      <c r="J577" s="2" t="s">
        <v>316</v>
      </c>
      <c r="M577" s="2" t="s">
        <v>1112</v>
      </c>
      <c r="N577" s="2">
        <v>37</v>
      </c>
      <c r="O577" s="2">
        <v>37</v>
      </c>
    </row>
    <row r="578" spans="6:15" ht="15" customHeight="1" x14ac:dyDescent="0.25">
      <c r="F578" s="3" t="s">
        <v>2439</v>
      </c>
      <c r="G578" s="2">
        <v>33765</v>
      </c>
      <c r="H578" s="2" t="s">
        <v>50</v>
      </c>
      <c r="I578" s="2" t="s">
        <v>51</v>
      </c>
      <c r="J578" s="2" t="s">
        <v>52</v>
      </c>
      <c r="M578" s="2" t="s">
        <v>1369</v>
      </c>
      <c r="N578" s="2">
        <v>37</v>
      </c>
      <c r="O578" s="2">
        <v>37</v>
      </c>
    </row>
    <row r="579" spans="6:15" ht="15" customHeight="1" x14ac:dyDescent="0.25">
      <c r="F579" s="3" t="s">
        <v>2440</v>
      </c>
      <c r="G579" s="2">
        <v>460</v>
      </c>
      <c r="H579" s="2" t="s">
        <v>54</v>
      </c>
      <c r="I579" s="2" t="s">
        <v>61</v>
      </c>
      <c r="J579" s="2" t="s">
        <v>62</v>
      </c>
      <c r="M579" s="2" t="s">
        <v>6483</v>
      </c>
      <c r="N579" s="2">
        <v>37</v>
      </c>
      <c r="O579" s="2">
        <v>34</v>
      </c>
    </row>
    <row r="580" spans="6:15" ht="15" customHeight="1" x14ac:dyDescent="0.25">
      <c r="F580" s="3" t="s">
        <v>2441</v>
      </c>
      <c r="G580" s="2">
        <v>470</v>
      </c>
      <c r="H580" s="2" t="s">
        <v>54</v>
      </c>
      <c r="I580" s="2" t="s">
        <v>64</v>
      </c>
      <c r="J580" s="2" t="s">
        <v>65</v>
      </c>
      <c r="M580" s="2" t="s">
        <v>6484</v>
      </c>
      <c r="N580" s="2">
        <v>37</v>
      </c>
      <c r="O580" s="2">
        <v>35</v>
      </c>
    </row>
    <row r="581" spans="6:15" ht="15" customHeight="1" x14ac:dyDescent="0.25">
      <c r="F581" s="3" t="s">
        <v>2442</v>
      </c>
      <c r="G581" s="2">
        <v>1130</v>
      </c>
      <c r="H581" s="2" t="s">
        <v>54</v>
      </c>
      <c r="I581" s="2" t="s">
        <v>67</v>
      </c>
      <c r="J581" s="2" t="s">
        <v>68</v>
      </c>
      <c r="M581" s="2" t="s">
        <v>1100</v>
      </c>
      <c r="N581" s="2">
        <v>37</v>
      </c>
      <c r="O581" s="2">
        <v>37</v>
      </c>
    </row>
    <row r="582" spans="6:15" ht="15" customHeight="1" x14ac:dyDescent="0.25">
      <c r="F582" s="3" t="s">
        <v>2443</v>
      </c>
      <c r="G582" s="2">
        <v>476</v>
      </c>
      <c r="H582" s="2" t="s">
        <v>54</v>
      </c>
      <c r="I582" s="2" t="s">
        <v>70</v>
      </c>
      <c r="J582" s="2" t="s">
        <v>71</v>
      </c>
      <c r="M582" s="2" t="s">
        <v>1090</v>
      </c>
      <c r="N582" s="2">
        <v>37</v>
      </c>
      <c r="O582" s="2">
        <v>37</v>
      </c>
    </row>
    <row r="583" spans="6:15" ht="15" customHeight="1" x14ac:dyDescent="0.25">
      <c r="F583" s="3" t="s">
        <v>2444</v>
      </c>
      <c r="G583" s="2">
        <v>18443</v>
      </c>
      <c r="H583" s="2" t="s">
        <v>54</v>
      </c>
      <c r="I583" s="2" t="s">
        <v>73</v>
      </c>
      <c r="J583" s="2" t="s">
        <v>74</v>
      </c>
      <c r="M583" s="2" t="s">
        <v>1076</v>
      </c>
      <c r="N583" s="2">
        <v>36</v>
      </c>
      <c r="O583" s="2">
        <v>33</v>
      </c>
    </row>
    <row r="584" spans="6:15" ht="15" customHeight="1" x14ac:dyDescent="0.25">
      <c r="F584" s="3" t="s">
        <v>2445</v>
      </c>
      <c r="G584" s="2">
        <v>6137</v>
      </c>
      <c r="H584" s="2" t="s">
        <v>54</v>
      </c>
      <c r="I584" s="2" t="s">
        <v>76</v>
      </c>
      <c r="J584" s="2" t="s">
        <v>77</v>
      </c>
      <c r="M584" s="2" t="s">
        <v>1082</v>
      </c>
      <c r="N584" s="2">
        <v>34</v>
      </c>
      <c r="O584" s="2">
        <v>34</v>
      </c>
    </row>
    <row r="585" spans="6:15" ht="15" customHeight="1" x14ac:dyDescent="0.25">
      <c r="F585" s="3" t="s">
        <v>2446</v>
      </c>
      <c r="G585" s="2">
        <v>710</v>
      </c>
      <c r="H585" s="2" t="s">
        <v>537</v>
      </c>
      <c r="I585" s="2" t="s">
        <v>538</v>
      </c>
      <c r="J585" s="2" t="s">
        <v>539</v>
      </c>
      <c r="M585" s="2" t="s">
        <v>1531</v>
      </c>
      <c r="N585" s="2">
        <v>37</v>
      </c>
      <c r="O585" s="2">
        <v>37</v>
      </c>
    </row>
    <row r="586" spans="6:15" ht="15" customHeight="1" x14ac:dyDescent="0.25">
      <c r="F586" s="3" t="s">
        <v>2447</v>
      </c>
      <c r="G586" s="2">
        <v>29632</v>
      </c>
      <c r="H586" s="2" t="s">
        <v>537</v>
      </c>
      <c r="I586" s="2" t="s">
        <v>540</v>
      </c>
      <c r="J586" s="2" t="s">
        <v>541</v>
      </c>
      <c r="M586" s="2" t="s">
        <v>1080</v>
      </c>
      <c r="N586" s="2">
        <v>37</v>
      </c>
      <c r="O586" s="2">
        <v>37</v>
      </c>
    </row>
    <row r="587" spans="6:15" ht="15" customHeight="1" x14ac:dyDescent="0.25">
      <c r="F587" s="3" t="s">
        <v>2448</v>
      </c>
      <c r="G587" s="2">
        <v>705</v>
      </c>
      <c r="H587" s="2" t="s">
        <v>537</v>
      </c>
      <c r="I587" s="2" t="s">
        <v>542</v>
      </c>
      <c r="J587" s="2" t="s">
        <v>543</v>
      </c>
      <c r="M587" s="2" t="s">
        <v>1070</v>
      </c>
      <c r="N587" s="2">
        <v>37</v>
      </c>
      <c r="O587" s="2">
        <v>36</v>
      </c>
    </row>
    <row r="588" spans="6:15" ht="15" customHeight="1" x14ac:dyDescent="0.25">
      <c r="F588" s="3" t="s">
        <v>2449</v>
      </c>
      <c r="G588" s="2">
        <v>707</v>
      </c>
      <c r="H588" s="2" t="s">
        <v>537</v>
      </c>
      <c r="I588" s="2" t="s">
        <v>544</v>
      </c>
      <c r="J588" s="2" t="s">
        <v>545</v>
      </c>
      <c r="M588" s="2" t="s">
        <v>1094</v>
      </c>
      <c r="N588" s="2">
        <v>37</v>
      </c>
      <c r="O588" s="2">
        <v>37</v>
      </c>
    </row>
    <row r="589" spans="6:15" ht="15" customHeight="1" x14ac:dyDescent="0.25">
      <c r="F589" s="3" t="s">
        <v>2450</v>
      </c>
      <c r="G589" s="2">
        <v>690</v>
      </c>
      <c r="H589" s="2" t="s">
        <v>537</v>
      </c>
      <c r="I589" s="2" t="s">
        <v>546</v>
      </c>
      <c r="J589" s="2" t="s">
        <v>547</v>
      </c>
      <c r="M589" s="2" t="s">
        <v>636</v>
      </c>
      <c r="N589" s="2">
        <v>37</v>
      </c>
      <c r="O589" s="2">
        <v>37</v>
      </c>
    </row>
    <row r="590" spans="6:15" ht="15" customHeight="1" x14ac:dyDescent="0.25">
      <c r="F590" s="3" t="s">
        <v>2451</v>
      </c>
      <c r="G590" s="2">
        <v>699</v>
      </c>
      <c r="H590" s="2" t="s">
        <v>537</v>
      </c>
      <c r="I590" s="2" t="s">
        <v>548</v>
      </c>
      <c r="J590" s="2" t="s">
        <v>549</v>
      </c>
      <c r="M590" s="2" t="s">
        <v>1110</v>
      </c>
      <c r="N590" s="2">
        <v>37</v>
      </c>
      <c r="O590" s="2">
        <v>37</v>
      </c>
    </row>
    <row r="591" spans="6:15" ht="15" customHeight="1" x14ac:dyDescent="0.25">
      <c r="F591" s="3" t="s">
        <v>2452</v>
      </c>
      <c r="G591" s="2">
        <v>700</v>
      </c>
      <c r="H591" s="2" t="s">
        <v>537</v>
      </c>
      <c r="I591" s="2" t="s">
        <v>550</v>
      </c>
      <c r="J591" s="2" t="s">
        <v>551</v>
      </c>
      <c r="M591" s="2" t="s">
        <v>1098</v>
      </c>
      <c r="N591" s="2">
        <v>37</v>
      </c>
      <c r="O591" s="2">
        <v>37</v>
      </c>
    </row>
    <row r="592" spans="6:15" ht="15" customHeight="1" x14ac:dyDescent="0.25">
      <c r="F592" s="3" t="s">
        <v>2453</v>
      </c>
      <c r="G592" s="2">
        <v>691</v>
      </c>
      <c r="H592" s="2" t="s">
        <v>537</v>
      </c>
      <c r="I592" s="2" t="s">
        <v>552</v>
      </c>
      <c r="J592" s="2" t="s">
        <v>553</v>
      </c>
      <c r="M592" s="2" t="s">
        <v>1108</v>
      </c>
      <c r="N592" s="2">
        <v>37</v>
      </c>
      <c r="O592" s="2">
        <v>37</v>
      </c>
    </row>
    <row r="593" spans="6:15" ht="15" customHeight="1" x14ac:dyDescent="0.25">
      <c r="F593" s="3" t="s">
        <v>2454</v>
      </c>
      <c r="G593" s="2">
        <v>706</v>
      </c>
      <c r="H593" s="2" t="s">
        <v>537</v>
      </c>
      <c r="I593" s="2" t="s">
        <v>554</v>
      </c>
      <c r="J593" s="2" t="s">
        <v>555</v>
      </c>
      <c r="M593" s="2" t="s">
        <v>1084</v>
      </c>
      <c r="N593" s="2">
        <v>37</v>
      </c>
      <c r="O593" s="2">
        <v>36</v>
      </c>
    </row>
    <row r="594" spans="6:15" ht="15" customHeight="1" x14ac:dyDescent="0.25">
      <c r="F594" s="3" t="s">
        <v>2455</v>
      </c>
      <c r="G594" s="2">
        <v>13020</v>
      </c>
      <c r="H594" s="2" t="s">
        <v>556</v>
      </c>
      <c r="I594" s="2" t="s">
        <v>557</v>
      </c>
      <c r="J594" s="2" t="s">
        <v>558</v>
      </c>
      <c r="M594" s="2" t="s">
        <v>1092</v>
      </c>
      <c r="N594" s="2">
        <v>37</v>
      </c>
      <c r="O594" s="2">
        <v>37</v>
      </c>
    </row>
    <row r="595" spans="6:15" ht="15" customHeight="1" x14ac:dyDescent="0.25">
      <c r="F595" s="3" t="s">
        <v>2456</v>
      </c>
      <c r="G595" s="2">
        <v>13027</v>
      </c>
      <c r="H595" s="2" t="s">
        <v>556</v>
      </c>
      <c r="I595" s="2" t="s">
        <v>559</v>
      </c>
      <c r="J595" s="2" t="s">
        <v>560</v>
      </c>
      <c r="M595" s="2" t="s">
        <v>1096</v>
      </c>
      <c r="N595" s="2">
        <v>37</v>
      </c>
      <c r="O595" s="2">
        <v>37</v>
      </c>
    </row>
    <row r="596" spans="6:15" ht="15" customHeight="1" x14ac:dyDescent="0.25">
      <c r="F596" s="3" t="s">
        <v>2457</v>
      </c>
      <c r="G596" s="2">
        <v>14271</v>
      </c>
      <c r="H596" s="2" t="s">
        <v>556</v>
      </c>
      <c r="I596" s="2" t="s">
        <v>561</v>
      </c>
      <c r="J596" s="2" t="s">
        <v>562</v>
      </c>
      <c r="M596" s="2" t="s">
        <v>1068</v>
      </c>
      <c r="N596" s="2">
        <v>37</v>
      </c>
      <c r="O596" s="2">
        <v>37</v>
      </c>
    </row>
    <row r="597" spans="6:15" ht="15" customHeight="1" x14ac:dyDescent="0.25">
      <c r="F597" s="3" t="s">
        <v>2458</v>
      </c>
      <c r="G597" s="2">
        <v>13028</v>
      </c>
      <c r="H597" s="2" t="s">
        <v>556</v>
      </c>
      <c r="I597" s="2" t="s">
        <v>563</v>
      </c>
      <c r="J597" s="2" t="s">
        <v>564</v>
      </c>
      <c r="M597" s="2" t="s">
        <v>1102</v>
      </c>
      <c r="N597" s="2">
        <v>37</v>
      </c>
      <c r="O597" s="2">
        <v>36</v>
      </c>
    </row>
    <row r="598" spans="6:15" ht="15" customHeight="1" x14ac:dyDescent="0.25">
      <c r="F598" s="3" t="s">
        <v>2459</v>
      </c>
      <c r="G598" s="2">
        <v>13011</v>
      </c>
      <c r="H598" s="2" t="s">
        <v>556</v>
      </c>
      <c r="I598" s="2" t="s">
        <v>565</v>
      </c>
      <c r="J598" s="2" t="s">
        <v>566</v>
      </c>
      <c r="M598" s="2" t="s">
        <v>1367</v>
      </c>
      <c r="N598" s="2">
        <v>37</v>
      </c>
      <c r="O598" s="2">
        <v>37</v>
      </c>
    </row>
    <row r="599" spans="6:15" ht="15" customHeight="1" x14ac:dyDescent="0.25">
      <c r="F599" s="3" t="s">
        <v>2460</v>
      </c>
      <c r="G599" s="2">
        <v>13022</v>
      </c>
      <c r="H599" s="2" t="s">
        <v>556</v>
      </c>
      <c r="I599" s="2" t="s">
        <v>144</v>
      </c>
      <c r="J599" s="2" t="s">
        <v>567</v>
      </c>
      <c r="M599" s="2" t="s">
        <v>1066</v>
      </c>
      <c r="N599" s="2">
        <v>37</v>
      </c>
      <c r="O599" s="2">
        <v>37</v>
      </c>
    </row>
    <row r="600" spans="6:15" ht="15" customHeight="1" x14ac:dyDescent="0.25">
      <c r="F600" s="3" t="s">
        <v>2461</v>
      </c>
      <c r="G600" s="2">
        <v>13013</v>
      </c>
      <c r="H600" s="2" t="s">
        <v>556</v>
      </c>
      <c r="I600" s="2" t="s">
        <v>568</v>
      </c>
      <c r="J600" s="2" t="s">
        <v>569</v>
      </c>
      <c r="M600" s="2" t="s">
        <v>1088</v>
      </c>
      <c r="N600" s="2">
        <v>36</v>
      </c>
      <c r="O600" s="2">
        <v>36</v>
      </c>
    </row>
    <row r="601" spans="6:15" ht="15" customHeight="1" x14ac:dyDescent="0.25">
      <c r="F601" s="3" t="s">
        <v>2462</v>
      </c>
      <c r="G601" s="2">
        <v>13014</v>
      </c>
      <c r="H601" s="2" t="s">
        <v>556</v>
      </c>
      <c r="I601" s="2" t="s">
        <v>570</v>
      </c>
      <c r="J601" s="2" t="s">
        <v>571</v>
      </c>
      <c r="M601" s="2" t="s">
        <v>566</v>
      </c>
      <c r="N601" s="2">
        <v>37</v>
      </c>
      <c r="O601" s="2">
        <v>37</v>
      </c>
    </row>
    <row r="602" spans="6:15" ht="15" customHeight="1" x14ac:dyDescent="0.25">
      <c r="F602" s="3" t="s">
        <v>2463</v>
      </c>
      <c r="G602" s="2">
        <v>13035</v>
      </c>
      <c r="H602" s="2" t="s">
        <v>556</v>
      </c>
      <c r="I602" s="2" t="s">
        <v>572</v>
      </c>
      <c r="J602" s="2" t="s">
        <v>573</v>
      </c>
      <c r="M602" s="2" t="s">
        <v>564</v>
      </c>
      <c r="N602" s="2">
        <v>37</v>
      </c>
      <c r="O602" s="2">
        <v>37</v>
      </c>
    </row>
    <row r="603" spans="6:15" ht="15" customHeight="1" x14ac:dyDescent="0.25">
      <c r="F603" s="3" t="s">
        <v>2464</v>
      </c>
      <c r="G603" s="2">
        <v>13019</v>
      </c>
      <c r="H603" s="2" t="s">
        <v>556</v>
      </c>
      <c r="I603" s="2" t="s">
        <v>574</v>
      </c>
      <c r="J603" s="2" t="s">
        <v>575</v>
      </c>
      <c r="M603" s="2" t="s">
        <v>569</v>
      </c>
      <c r="N603" s="2">
        <v>36</v>
      </c>
      <c r="O603" s="2">
        <v>34</v>
      </c>
    </row>
    <row r="604" spans="6:15" ht="15" customHeight="1" x14ac:dyDescent="0.25">
      <c r="F604" s="3" t="s">
        <v>2465</v>
      </c>
      <c r="G604" s="2">
        <v>13000</v>
      </c>
      <c r="H604" s="2" t="s">
        <v>556</v>
      </c>
      <c r="I604" s="2" t="s">
        <v>576</v>
      </c>
      <c r="J604" s="2" t="s">
        <v>577</v>
      </c>
      <c r="M604" s="2" t="s">
        <v>577</v>
      </c>
      <c r="N604" s="2">
        <v>37</v>
      </c>
      <c r="O604" s="2">
        <v>37</v>
      </c>
    </row>
    <row r="605" spans="6:15" ht="15" customHeight="1" x14ac:dyDescent="0.25">
      <c r="F605" s="3" t="s">
        <v>2466</v>
      </c>
      <c r="G605" s="2">
        <v>13016</v>
      </c>
      <c r="H605" s="2" t="s">
        <v>556</v>
      </c>
      <c r="I605" s="2" t="s">
        <v>578</v>
      </c>
      <c r="J605" s="2" t="s">
        <v>579</v>
      </c>
      <c r="M605" s="2" t="s">
        <v>571</v>
      </c>
      <c r="N605" s="2">
        <v>37</v>
      </c>
      <c r="O605" s="2">
        <v>37</v>
      </c>
    </row>
    <row r="606" spans="6:15" ht="15" customHeight="1" x14ac:dyDescent="0.25">
      <c r="F606" s="3" t="s">
        <v>2467</v>
      </c>
      <c r="G606" s="2">
        <v>13026</v>
      </c>
      <c r="H606" s="2" t="s">
        <v>556</v>
      </c>
      <c r="I606" s="2" t="s">
        <v>580</v>
      </c>
      <c r="J606" s="2" t="s">
        <v>581</v>
      </c>
      <c r="M606" s="2" t="s">
        <v>567</v>
      </c>
      <c r="N606" s="2">
        <v>37</v>
      </c>
      <c r="O606" s="2">
        <v>37</v>
      </c>
    </row>
    <row r="607" spans="6:15" ht="15" customHeight="1" x14ac:dyDescent="0.25">
      <c r="F607" s="3" t="s">
        <v>2468</v>
      </c>
      <c r="G607" s="2">
        <v>13017</v>
      </c>
      <c r="H607" s="2" t="s">
        <v>556</v>
      </c>
      <c r="I607" s="2" t="s">
        <v>582</v>
      </c>
      <c r="J607" s="2" t="s">
        <v>583</v>
      </c>
      <c r="M607" s="2" t="s">
        <v>573</v>
      </c>
      <c r="N607" s="2">
        <v>37</v>
      </c>
      <c r="O607" s="2">
        <v>37</v>
      </c>
    </row>
    <row r="608" spans="6:15" ht="15" customHeight="1" x14ac:dyDescent="0.25">
      <c r="F608" s="3" t="s">
        <v>2469</v>
      </c>
      <c r="G608" s="2">
        <v>13025</v>
      </c>
      <c r="H608" s="2" t="s">
        <v>556</v>
      </c>
      <c r="I608" s="2" t="s">
        <v>584</v>
      </c>
      <c r="J608" s="2" t="s">
        <v>585</v>
      </c>
      <c r="M608" s="2" t="s">
        <v>583</v>
      </c>
      <c r="N608" s="2">
        <v>37</v>
      </c>
      <c r="O608" s="2">
        <v>37</v>
      </c>
    </row>
    <row r="609" spans="6:15" ht="15" customHeight="1" x14ac:dyDescent="0.25">
      <c r="F609" s="3" t="s">
        <v>2470</v>
      </c>
      <c r="G609" s="2">
        <v>14290</v>
      </c>
      <c r="H609" s="2" t="s">
        <v>586</v>
      </c>
      <c r="I609" s="2" t="s">
        <v>587</v>
      </c>
      <c r="J609" s="2" t="s">
        <v>588</v>
      </c>
      <c r="M609" s="2" t="s">
        <v>579</v>
      </c>
      <c r="N609" s="2">
        <v>37</v>
      </c>
      <c r="O609" s="2">
        <v>37</v>
      </c>
    </row>
    <row r="610" spans="6:15" ht="15" customHeight="1" x14ac:dyDescent="0.25">
      <c r="F610" s="3" t="s">
        <v>2471</v>
      </c>
      <c r="G610" s="2">
        <v>17859</v>
      </c>
      <c r="H610" s="2" t="s">
        <v>586</v>
      </c>
      <c r="I610" s="2" t="s">
        <v>589</v>
      </c>
      <c r="J610" s="2" t="s">
        <v>590</v>
      </c>
      <c r="M610" s="2" t="s">
        <v>585</v>
      </c>
      <c r="N610" s="2">
        <v>37</v>
      </c>
      <c r="O610" s="2">
        <v>37</v>
      </c>
    </row>
    <row r="611" spans="6:15" ht="15" customHeight="1" x14ac:dyDescent="0.25">
      <c r="F611" s="3" t="s">
        <v>2472</v>
      </c>
      <c r="G611" s="2">
        <v>14305</v>
      </c>
      <c r="H611" s="2" t="s">
        <v>586</v>
      </c>
      <c r="I611" s="2" t="s">
        <v>591</v>
      </c>
      <c r="J611" s="2" t="s">
        <v>592</v>
      </c>
      <c r="M611" s="2" t="s">
        <v>1268</v>
      </c>
      <c r="N611" s="2">
        <v>36</v>
      </c>
      <c r="O611" s="2">
        <v>34</v>
      </c>
    </row>
    <row r="612" spans="6:15" ht="15" customHeight="1" x14ac:dyDescent="0.25">
      <c r="F612" s="3" t="s">
        <v>2473</v>
      </c>
      <c r="G612" s="2">
        <v>17658</v>
      </c>
      <c r="H612" s="2" t="s">
        <v>586</v>
      </c>
      <c r="I612" s="2" t="s">
        <v>593</v>
      </c>
      <c r="J612" s="2" t="s">
        <v>594</v>
      </c>
      <c r="M612" s="2" t="s">
        <v>581</v>
      </c>
      <c r="N612" s="2">
        <v>37</v>
      </c>
      <c r="O612" s="2">
        <v>37</v>
      </c>
    </row>
    <row r="613" spans="6:15" ht="15" customHeight="1" x14ac:dyDescent="0.25">
      <c r="F613" s="3" t="s">
        <v>2474</v>
      </c>
      <c r="G613" s="2">
        <v>14407</v>
      </c>
      <c r="H613" s="2" t="s">
        <v>586</v>
      </c>
      <c r="I613" s="2" t="s">
        <v>595</v>
      </c>
      <c r="J613" s="2" t="s">
        <v>596</v>
      </c>
      <c r="M613" s="2" t="s">
        <v>558</v>
      </c>
      <c r="N613" s="2">
        <v>37</v>
      </c>
      <c r="O613" s="2">
        <v>35</v>
      </c>
    </row>
    <row r="614" spans="6:15" ht="15" customHeight="1" x14ac:dyDescent="0.25">
      <c r="F614" s="3" t="s">
        <v>2475</v>
      </c>
      <c r="G614" s="2">
        <v>17735</v>
      </c>
      <c r="H614" s="2" t="s">
        <v>586</v>
      </c>
      <c r="I614" s="2" t="s">
        <v>597</v>
      </c>
      <c r="J614" s="2" t="s">
        <v>598</v>
      </c>
      <c r="M614" s="2" t="s">
        <v>575</v>
      </c>
      <c r="N614" s="2">
        <v>37</v>
      </c>
      <c r="O614" s="2">
        <v>37</v>
      </c>
    </row>
    <row r="615" spans="6:15" ht="15" customHeight="1" x14ac:dyDescent="0.25">
      <c r="F615" s="3" t="s">
        <v>2476</v>
      </c>
      <c r="G615" s="2">
        <v>553</v>
      </c>
      <c r="H615" s="2" t="s">
        <v>140</v>
      </c>
      <c r="I615" s="2" t="s">
        <v>144</v>
      </c>
      <c r="J615" s="2" t="s">
        <v>145</v>
      </c>
      <c r="M615" s="2" t="s">
        <v>560</v>
      </c>
      <c r="N615" s="2">
        <v>37</v>
      </c>
      <c r="O615" s="2">
        <v>37</v>
      </c>
    </row>
    <row r="616" spans="6:15" ht="15" customHeight="1" x14ac:dyDescent="0.25">
      <c r="F616" s="3" t="s">
        <v>2477</v>
      </c>
      <c r="G616" s="2">
        <v>555</v>
      </c>
      <c r="H616" s="2" t="s">
        <v>140</v>
      </c>
      <c r="I616" s="2" t="s">
        <v>147</v>
      </c>
      <c r="J616" s="2" t="s">
        <v>148</v>
      </c>
      <c r="M616" s="2" t="s">
        <v>562</v>
      </c>
      <c r="N616" s="2">
        <v>37</v>
      </c>
      <c r="O616" s="2">
        <v>37</v>
      </c>
    </row>
    <row r="617" spans="6:15" ht="15" customHeight="1" x14ac:dyDescent="0.25">
      <c r="F617" s="3" t="s">
        <v>2478</v>
      </c>
      <c r="G617" s="2">
        <v>517</v>
      </c>
      <c r="H617" s="2" t="s">
        <v>140</v>
      </c>
      <c r="I617" s="2" t="s">
        <v>150</v>
      </c>
      <c r="J617" s="2" t="s">
        <v>151</v>
      </c>
      <c r="M617" s="2" t="s">
        <v>861</v>
      </c>
      <c r="N617" s="2">
        <v>36</v>
      </c>
      <c r="O617" s="2">
        <v>35</v>
      </c>
    </row>
    <row r="618" spans="6:15" ht="15" customHeight="1" x14ac:dyDescent="0.25">
      <c r="F618" s="3" t="s">
        <v>2479</v>
      </c>
      <c r="G618" s="2">
        <v>518</v>
      </c>
      <c r="H618" s="2" t="s">
        <v>140</v>
      </c>
      <c r="I618" s="2" t="s">
        <v>153</v>
      </c>
      <c r="J618" s="2" t="s">
        <v>154</v>
      </c>
      <c r="M618" s="2" t="s">
        <v>863</v>
      </c>
      <c r="N618" s="2">
        <v>37</v>
      </c>
      <c r="O618" s="2">
        <v>37</v>
      </c>
    </row>
    <row r="619" spans="6:15" ht="15" customHeight="1" x14ac:dyDescent="0.25">
      <c r="F619" s="3" t="s">
        <v>2480</v>
      </c>
      <c r="G619" s="2">
        <v>516</v>
      </c>
      <c r="H619" s="2" t="s">
        <v>140</v>
      </c>
      <c r="I619" s="2" t="s">
        <v>156</v>
      </c>
      <c r="J619" s="2" t="s">
        <v>157</v>
      </c>
      <c r="M619" s="2" t="s">
        <v>1344</v>
      </c>
      <c r="N619" s="2">
        <v>37</v>
      </c>
      <c r="O619" s="2">
        <v>36</v>
      </c>
    </row>
    <row r="620" spans="6:15" ht="15" customHeight="1" x14ac:dyDescent="0.25">
      <c r="F620" s="3" t="s">
        <v>2481</v>
      </c>
      <c r="G620" s="2">
        <v>521</v>
      </c>
      <c r="H620" s="2" t="s">
        <v>140</v>
      </c>
      <c r="I620" s="2" t="s">
        <v>159</v>
      </c>
      <c r="J620" s="2" t="s">
        <v>160</v>
      </c>
      <c r="M620" s="2" t="s">
        <v>859</v>
      </c>
      <c r="N620" s="2">
        <v>37</v>
      </c>
      <c r="O620" s="2">
        <v>37</v>
      </c>
    </row>
    <row r="621" spans="6:15" ht="15" customHeight="1" x14ac:dyDescent="0.25">
      <c r="F621" s="3" t="s">
        <v>2482</v>
      </c>
      <c r="G621" s="2">
        <v>522</v>
      </c>
      <c r="H621" s="2" t="s">
        <v>140</v>
      </c>
      <c r="I621" s="2" t="s">
        <v>162</v>
      </c>
      <c r="J621" s="2" t="s">
        <v>163</v>
      </c>
      <c r="M621" s="2" t="s">
        <v>6485</v>
      </c>
      <c r="N621" s="2">
        <v>35</v>
      </c>
      <c r="O621" s="2">
        <v>33</v>
      </c>
    </row>
    <row r="622" spans="6:15" ht="15" customHeight="1" x14ac:dyDescent="0.25">
      <c r="F622" s="3" t="s">
        <v>2483</v>
      </c>
      <c r="G622" s="2">
        <v>520</v>
      </c>
      <c r="H622" s="2" t="s">
        <v>140</v>
      </c>
      <c r="I622" s="2" t="s">
        <v>165</v>
      </c>
      <c r="J622" s="2" t="s">
        <v>166</v>
      </c>
      <c r="M622" s="2" t="s">
        <v>1475</v>
      </c>
      <c r="N622" s="2">
        <v>36</v>
      </c>
      <c r="O622" s="2">
        <v>36</v>
      </c>
    </row>
    <row r="623" spans="6:15" ht="15" customHeight="1" x14ac:dyDescent="0.25">
      <c r="F623" s="3" t="s">
        <v>2484</v>
      </c>
      <c r="G623" s="2">
        <v>528</v>
      </c>
      <c r="H623" s="2" t="s">
        <v>140</v>
      </c>
      <c r="I623" s="2" t="s">
        <v>168</v>
      </c>
      <c r="J623" s="2" t="s">
        <v>169</v>
      </c>
      <c r="M623" s="2" t="s">
        <v>1473</v>
      </c>
      <c r="N623" s="2">
        <v>37</v>
      </c>
      <c r="O623" s="2">
        <v>37</v>
      </c>
    </row>
    <row r="624" spans="6:15" ht="15" customHeight="1" x14ac:dyDescent="0.25">
      <c r="F624" s="3" t="s">
        <v>2485</v>
      </c>
      <c r="G624" s="2">
        <v>529</v>
      </c>
      <c r="H624" s="2" t="s">
        <v>140</v>
      </c>
      <c r="I624" s="2" t="s">
        <v>171</v>
      </c>
      <c r="J624" s="2" t="s">
        <v>172</v>
      </c>
      <c r="M624" s="2" t="s">
        <v>1463</v>
      </c>
      <c r="N624" s="2">
        <v>37</v>
      </c>
      <c r="O624" s="2">
        <v>37</v>
      </c>
    </row>
    <row r="625" spans="6:15" ht="15" customHeight="1" x14ac:dyDescent="0.25">
      <c r="F625" s="3" t="s">
        <v>2486</v>
      </c>
      <c r="G625" s="2">
        <v>527</v>
      </c>
      <c r="H625" s="2" t="s">
        <v>140</v>
      </c>
      <c r="I625" s="2" t="s">
        <v>174</v>
      </c>
      <c r="J625" s="2" t="s">
        <v>175</v>
      </c>
      <c r="M625" s="2" t="s">
        <v>6486</v>
      </c>
      <c r="N625" s="2">
        <v>35</v>
      </c>
      <c r="O625" s="2">
        <v>35</v>
      </c>
    </row>
    <row r="626" spans="6:15" ht="15" customHeight="1" x14ac:dyDescent="0.25">
      <c r="F626" s="3" t="s">
        <v>2487</v>
      </c>
      <c r="G626" s="2">
        <v>532</v>
      </c>
      <c r="H626" s="2" t="s">
        <v>140</v>
      </c>
      <c r="I626" s="2" t="s">
        <v>177</v>
      </c>
      <c r="J626" s="2" t="s">
        <v>178</v>
      </c>
      <c r="M626" s="2" t="s">
        <v>1461</v>
      </c>
      <c r="N626" s="2">
        <v>37</v>
      </c>
      <c r="O626" s="2">
        <v>36</v>
      </c>
    </row>
    <row r="627" spans="6:15" ht="15" customHeight="1" x14ac:dyDescent="0.25">
      <c r="F627" s="3" t="s">
        <v>2488</v>
      </c>
      <c r="G627" s="2">
        <v>496</v>
      </c>
      <c r="H627" s="2" t="s">
        <v>189</v>
      </c>
      <c r="I627" s="2" t="s">
        <v>190</v>
      </c>
      <c r="J627" s="2" t="s">
        <v>191</v>
      </c>
      <c r="M627" s="2" t="s">
        <v>1467</v>
      </c>
      <c r="N627" s="2">
        <v>35</v>
      </c>
      <c r="O627" s="2">
        <v>35</v>
      </c>
    </row>
    <row r="628" spans="6:15" ht="15" customHeight="1" x14ac:dyDescent="0.25">
      <c r="F628" s="3" t="s">
        <v>2489</v>
      </c>
      <c r="G628" s="2">
        <v>499</v>
      </c>
      <c r="H628" s="2" t="s">
        <v>189</v>
      </c>
      <c r="I628" s="2" t="s">
        <v>141</v>
      </c>
      <c r="J628" s="2" t="s">
        <v>193</v>
      </c>
      <c r="M628" s="2" t="s">
        <v>1471</v>
      </c>
      <c r="N628" s="2">
        <v>37</v>
      </c>
      <c r="O628" s="2">
        <v>37</v>
      </c>
    </row>
    <row r="629" spans="6:15" ht="15" customHeight="1" x14ac:dyDescent="0.25">
      <c r="F629" s="3" t="s">
        <v>2490</v>
      </c>
      <c r="G629" s="2">
        <v>498</v>
      </c>
      <c r="H629" s="2" t="s">
        <v>189</v>
      </c>
      <c r="I629" s="2" t="s">
        <v>144</v>
      </c>
      <c r="J629" s="2" t="s">
        <v>195</v>
      </c>
      <c r="M629" s="2" t="s">
        <v>1469</v>
      </c>
      <c r="N629" s="2">
        <v>37</v>
      </c>
      <c r="O629" s="2">
        <v>37</v>
      </c>
    </row>
    <row r="630" spans="6:15" ht="15" customHeight="1" x14ac:dyDescent="0.25">
      <c r="F630" s="3" t="s">
        <v>2491</v>
      </c>
      <c r="G630" s="2">
        <v>480</v>
      </c>
      <c r="H630" s="2" t="s">
        <v>189</v>
      </c>
      <c r="I630" s="2" t="s">
        <v>150</v>
      </c>
      <c r="J630" s="2" t="s">
        <v>200</v>
      </c>
      <c r="M630" s="2" t="s">
        <v>6487</v>
      </c>
      <c r="N630" s="2">
        <v>37</v>
      </c>
      <c r="O630" s="2">
        <v>37</v>
      </c>
    </row>
    <row r="631" spans="6:15" ht="15" customHeight="1" x14ac:dyDescent="0.25">
      <c r="F631" s="3" t="s">
        <v>2492</v>
      </c>
      <c r="G631" s="2">
        <v>481</v>
      </c>
      <c r="H631" s="2" t="s">
        <v>189</v>
      </c>
      <c r="I631" s="2" t="s">
        <v>156</v>
      </c>
      <c r="J631" s="2" t="s">
        <v>204</v>
      </c>
      <c r="M631" s="2" t="s">
        <v>1465</v>
      </c>
      <c r="N631" s="2">
        <v>37</v>
      </c>
      <c r="O631" s="2">
        <v>37</v>
      </c>
    </row>
    <row r="632" spans="6:15" ht="15" customHeight="1" x14ac:dyDescent="0.25">
      <c r="F632" s="3" t="s">
        <v>2493</v>
      </c>
      <c r="G632" s="2">
        <v>484</v>
      </c>
      <c r="H632" s="2" t="s">
        <v>189</v>
      </c>
      <c r="I632" s="2" t="s">
        <v>159</v>
      </c>
      <c r="J632" s="2" t="s">
        <v>206</v>
      </c>
      <c r="M632" s="2" t="s">
        <v>1271</v>
      </c>
      <c r="N632" s="2">
        <v>37</v>
      </c>
      <c r="O632" s="2">
        <v>37</v>
      </c>
    </row>
    <row r="633" spans="6:15" ht="15" customHeight="1" x14ac:dyDescent="0.25">
      <c r="F633" s="3" t="s">
        <v>2494</v>
      </c>
      <c r="G633" s="2">
        <v>483</v>
      </c>
      <c r="H633" s="2" t="s">
        <v>189</v>
      </c>
      <c r="I633" s="2" t="s">
        <v>165</v>
      </c>
      <c r="J633" s="2" t="s">
        <v>208</v>
      </c>
      <c r="M633" s="2" t="s">
        <v>1833</v>
      </c>
      <c r="N633" s="2">
        <v>37</v>
      </c>
      <c r="O633" s="2">
        <v>37</v>
      </c>
    </row>
    <row r="634" spans="6:15" ht="15" customHeight="1" x14ac:dyDescent="0.25">
      <c r="F634" s="3" t="s">
        <v>2495</v>
      </c>
      <c r="G634" s="2">
        <v>486</v>
      </c>
      <c r="H634" s="2" t="s">
        <v>189</v>
      </c>
      <c r="I634" s="2" t="s">
        <v>171</v>
      </c>
      <c r="J634" s="2" t="s">
        <v>210</v>
      </c>
      <c r="M634" s="2" t="s">
        <v>1835</v>
      </c>
      <c r="N634" s="2">
        <v>37</v>
      </c>
      <c r="O634" s="2">
        <v>37</v>
      </c>
    </row>
    <row r="635" spans="6:15" ht="15" customHeight="1" x14ac:dyDescent="0.25">
      <c r="F635" s="3" t="s">
        <v>2496</v>
      </c>
      <c r="G635" s="2">
        <v>580</v>
      </c>
      <c r="H635" s="2" t="s">
        <v>214</v>
      </c>
      <c r="I635" s="2" t="s">
        <v>190</v>
      </c>
      <c r="J635" s="2" t="s">
        <v>215</v>
      </c>
      <c r="M635" s="2" t="s">
        <v>1822</v>
      </c>
      <c r="N635" s="2">
        <v>37</v>
      </c>
      <c r="O635" s="2">
        <v>37</v>
      </c>
    </row>
    <row r="636" spans="6:15" ht="15" customHeight="1" x14ac:dyDescent="0.25">
      <c r="F636" s="3" t="s">
        <v>2497</v>
      </c>
      <c r="G636" s="2">
        <v>582</v>
      </c>
      <c r="H636" s="2" t="s">
        <v>214</v>
      </c>
      <c r="I636" s="2" t="s">
        <v>217</v>
      </c>
      <c r="J636" s="2" t="s">
        <v>218</v>
      </c>
      <c r="M636" s="2" t="s">
        <v>1273</v>
      </c>
      <c r="N636" s="2">
        <v>36</v>
      </c>
      <c r="O636" s="2">
        <v>36</v>
      </c>
    </row>
    <row r="637" spans="6:15" ht="15" customHeight="1" x14ac:dyDescent="0.25">
      <c r="F637" s="3" t="s">
        <v>2498</v>
      </c>
      <c r="G637" s="2">
        <v>584</v>
      </c>
      <c r="H637" s="2" t="s">
        <v>214</v>
      </c>
      <c r="I637" s="2" t="s">
        <v>141</v>
      </c>
      <c r="J637" s="2" t="s">
        <v>220</v>
      </c>
      <c r="M637" s="2" t="s">
        <v>1837</v>
      </c>
      <c r="N637" s="2">
        <v>37</v>
      </c>
      <c r="O637" s="2">
        <v>37</v>
      </c>
    </row>
    <row r="638" spans="6:15" ht="15" customHeight="1" x14ac:dyDescent="0.25">
      <c r="F638" s="3" t="s">
        <v>2499</v>
      </c>
      <c r="G638" s="2">
        <v>583</v>
      </c>
      <c r="H638" s="2" t="s">
        <v>214</v>
      </c>
      <c r="I638" s="2" t="s">
        <v>144</v>
      </c>
      <c r="J638" s="2" t="s">
        <v>222</v>
      </c>
      <c r="M638" s="2" t="s">
        <v>1824</v>
      </c>
      <c r="N638" s="2">
        <v>37</v>
      </c>
      <c r="O638" s="2">
        <v>37</v>
      </c>
    </row>
    <row r="639" spans="6:15" ht="15" customHeight="1" x14ac:dyDescent="0.25">
      <c r="F639" s="3" t="s">
        <v>2500</v>
      </c>
      <c r="G639" s="2">
        <v>563</v>
      </c>
      <c r="H639" s="2" t="s">
        <v>214</v>
      </c>
      <c r="I639" s="2" t="s">
        <v>150</v>
      </c>
      <c r="J639" s="2" t="s">
        <v>224</v>
      </c>
      <c r="M639" s="2" t="s">
        <v>1689</v>
      </c>
      <c r="N639" s="2">
        <v>37</v>
      </c>
      <c r="O639" s="2">
        <v>37</v>
      </c>
    </row>
    <row r="640" spans="6:15" ht="15" customHeight="1" x14ac:dyDescent="0.25">
      <c r="F640" s="3" t="s">
        <v>2501</v>
      </c>
      <c r="G640" s="2">
        <v>564</v>
      </c>
      <c r="H640" s="2" t="s">
        <v>214</v>
      </c>
      <c r="I640" s="2" t="s">
        <v>159</v>
      </c>
      <c r="J640" s="2" t="s">
        <v>226</v>
      </c>
      <c r="M640" s="2" t="s">
        <v>1826</v>
      </c>
      <c r="N640" s="2">
        <v>37</v>
      </c>
      <c r="O640" s="2">
        <v>37</v>
      </c>
    </row>
    <row r="641" spans="6:15" ht="15" customHeight="1" x14ac:dyDescent="0.25">
      <c r="F641" s="3" t="s">
        <v>2502</v>
      </c>
      <c r="G641" s="2">
        <v>565</v>
      </c>
      <c r="H641" s="2" t="s">
        <v>214</v>
      </c>
      <c r="I641" s="2" t="s">
        <v>162</v>
      </c>
      <c r="J641" s="2" t="s">
        <v>228</v>
      </c>
      <c r="M641" s="2" t="s">
        <v>1839</v>
      </c>
      <c r="N641" s="2">
        <v>37</v>
      </c>
      <c r="O641" s="2">
        <v>37</v>
      </c>
    </row>
    <row r="642" spans="6:15" ht="15" customHeight="1" x14ac:dyDescent="0.25">
      <c r="F642" s="3" t="s">
        <v>2503</v>
      </c>
      <c r="G642" s="2">
        <v>569</v>
      </c>
      <c r="H642" s="2" t="s">
        <v>214</v>
      </c>
      <c r="I642" s="2" t="s">
        <v>171</v>
      </c>
      <c r="J642" s="2" t="s">
        <v>230</v>
      </c>
      <c r="M642" s="2" t="s">
        <v>1820</v>
      </c>
      <c r="N642" s="2">
        <v>37</v>
      </c>
      <c r="O642" s="2">
        <v>37</v>
      </c>
    </row>
    <row r="643" spans="6:15" ht="15" customHeight="1" x14ac:dyDescent="0.25">
      <c r="F643" s="3" t="s">
        <v>2504</v>
      </c>
      <c r="G643" s="2">
        <v>573</v>
      </c>
      <c r="H643" s="2" t="s">
        <v>214</v>
      </c>
      <c r="I643" s="2" t="s">
        <v>177</v>
      </c>
      <c r="J643" s="2" t="s">
        <v>232</v>
      </c>
      <c r="M643" s="2" t="s">
        <v>1682</v>
      </c>
      <c r="N643" s="2">
        <v>37</v>
      </c>
      <c r="O643" s="2">
        <v>36</v>
      </c>
    </row>
    <row r="644" spans="6:15" ht="15" customHeight="1" x14ac:dyDescent="0.25">
      <c r="F644" s="3" t="s">
        <v>2505</v>
      </c>
      <c r="G644" s="2">
        <v>574</v>
      </c>
      <c r="H644" s="2" t="s">
        <v>214</v>
      </c>
      <c r="I644" s="2" t="s">
        <v>183</v>
      </c>
      <c r="J644" s="2" t="s">
        <v>236</v>
      </c>
      <c r="M644" s="2" t="s">
        <v>1686</v>
      </c>
      <c r="N644" s="2">
        <v>33</v>
      </c>
      <c r="O644" s="2">
        <v>33</v>
      </c>
    </row>
    <row r="645" spans="6:15" ht="15" customHeight="1" x14ac:dyDescent="0.25">
      <c r="F645" s="3" t="s">
        <v>2506</v>
      </c>
      <c r="G645" s="2">
        <v>99000002</v>
      </c>
      <c r="H645" s="2" t="s">
        <v>241</v>
      </c>
      <c r="I645" s="2" t="s">
        <v>242</v>
      </c>
      <c r="J645" s="2" t="s">
        <v>243</v>
      </c>
      <c r="M645" s="2" t="s">
        <v>1684</v>
      </c>
      <c r="N645" s="2">
        <v>37</v>
      </c>
      <c r="O645" s="2">
        <v>37</v>
      </c>
    </row>
    <row r="646" spans="6:15" ht="15" customHeight="1" x14ac:dyDescent="0.25">
      <c r="F646" s="3" t="s">
        <v>2507</v>
      </c>
      <c r="G646" s="2">
        <v>99000004</v>
      </c>
      <c r="H646" s="2" t="s">
        <v>241</v>
      </c>
      <c r="I646" s="2" t="s">
        <v>245</v>
      </c>
      <c r="J646" s="2" t="s">
        <v>246</v>
      </c>
      <c r="M646" s="2" t="s">
        <v>1687</v>
      </c>
      <c r="N646" s="2">
        <v>37</v>
      </c>
      <c r="O646" s="2">
        <v>36</v>
      </c>
    </row>
    <row r="647" spans="6:15" ht="15" customHeight="1" x14ac:dyDescent="0.25">
      <c r="F647" s="3" t="s">
        <v>2508</v>
      </c>
      <c r="G647" s="2">
        <v>99000001</v>
      </c>
      <c r="H647" s="2" t="s">
        <v>241</v>
      </c>
      <c r="I647" s="2" t="s">
        <v>248</v>
      </c>
      <c r="J647" s="2" t="s">
        <v>249</v>
      </c>
      <c r="M647" s="2" t="s">
        <v>1827</v>
      </c>
      <c r="N647" s="2">
        <v>37</v>
      </c>
      <c r="O647" s="2">
        <v>37</v>
      </c>
    </row>
    <row r="648" spans="6:15" ht="15" customHeight="1" x14ac:dyDescent="0.25">
      <c r="F648" s="3" t="s">
        <v>2509</v>
      </c>
      <c r="G648" s="2">
        <v>99000003</v>
      </c>
      <c r="H648" s="2" t="s">
        <v>241</v>
      </c>
      <c r="I648" s="2" t="s">
        <v>251</v>
      </c>
      <c r="J648" s="2" t="s">
        <v>252</v>
      </c>
      <c r="M648" s="2" t="s">
        <v>1841</v>
      </c>
      <c r="N648" s="2">
        <v>37</v>
      </c>
      <c r="O648" s="2">
        <v>37</v>
      </c>
    </row>
    <row r="649" spans="6:15" ht="15" customHeight="1" x14ac:dyDescent="0.25">
      <c r="F649" s="3" t="s">
        <v>2510</v>
      </c>
      <c r="G649" s="2">
        <v>760</v>
      </c>
      <c r="H649" s="2" t="s">
        <v>254</v>
      </c>
      <c r="I649" s="2" t="s">
        <v>258</v>
      </c>
      <c r="J649" s="2" t="s">
        <v>259</v>
      </c>
      <c r="M649" s="2" t="s">
        <v>1829</v>
      </c>
      <c r="N649" s="2">
        <v>37</v>
      </c>
      <c r="O649" s="2">
        <v>37</v>
      </c>
    </row>
    <row r="650" spans="6:15" ht="15" customHeight="1" x14ac:dyDescent="0.25">
      <c r="F650" s="3" t="s">
        <v>2511</v>
      </c>
      <c r="G650" s="2">
        <v>763</v>
      </c>
      <c r="H650" s="2" t="s">
        <v>254</v>
      </c>
      <c r="I650" s="2" t="s">
        <v>261</v>
      </c>
      <c r="J650" s="2" t="s">
        <v>262</v>
      </c>
      <c r="M650" s="2" t="s">
        <v>1843</v>
      </c>
      <c r="N650" s="2">
        <v>37</v>
      </c>
      <c r="O650" s="2">
        <v>37</v>
      </c>
    </row>
    <row r="651" spans="6:15" ht="15" customHeight="1" x14ac:dyDescent="0.25">
      <c r="F651" s="3" t="s">
        <v>2512</v>
      </c>
      <c r="G651" s="2">
        <v>764</v>
      </c>
      <c r="H651" s="2" t="s">
        <v>254</v>
      </c>
      <c r="I651" s="2" t="s">
        <v>264</v>
      </c>
      <c r="J651" s="2" t="s">
        <v>265</v>
      </c>
      <c r="M651" s="2" t="s">
        <v>1831</v>
      </c>
      <c r="N651" s="2">
        <v>37</v>
      </c>
      <c r="O651" s="2">
        <v>35</v>
      </c>
    </row>
    <row r="652" spans="6:15" ht="15" customHeight="1" x14ac:dyDescent="0.25">
      <c r="F652" s="3" t="s">
        <v>2513</v>
      </c>
      <c r="G652" s="2">
        <v>765</v>
      </c>
      <c r="H652" s="2" t="s">
        <v>254</v>
      </c>
      <c r="I652" s="2" t="s">
        <v>267</v>
      </c>
      <c r="J652" s="2" t="s">
        <v>268</v>
      </c>
      <c r="M652" s="2" t="s">
        <v>1616</v>
      </c>
      <c r="N652" s="2">
        <v>37</v>
      </c>
      <c r="O652" s="2">
        <v>36</v>
      </c>
    </row>
    <row r="653" spans="6:15" ht="15" customHeight="1" x14ac:dyDescent="0.25">
      <c r="F653" s="3" t="s">
        <v>2514</v>
      </c>
      <c r="G653" s="2">
        <v>775</v>
      </c>
      <c r="H653" s="2" t="s">
        <v>254</v>
      </c>
      <c r="I653" s="2" t="s">
        <v>270</v>
      </c>
      <c r="J653" s="2" t="s">
        <v>271</v>
      </c>
      <c r="M653" s="2" t="s">
        <v>1437</v>
      </c>
      <c r="N653" s="2">
        <v>37</v>
      </c>
      <c r="O653" s="2">
        <v>36</v>
      </c>
    </row>
    <row r="654" spans="6:15" ht="15" customHeight="1" x14ac:dyDescent="0.25">
      <c r="F654" s="3" t="s">
        <v>2515</v>
      </c>
      <c r="G654" s="2">
        <v>776</v>
      </c>
      <c r="H654" s="2" t="s">
        <v>254</v>
      </c>
      <c r="I654" s="2" t="s">
        <v>273</v>
      </c>
      <c r="J654" s="2" t="s">
        <v>274</v>
      </c>
      <c r="M654" s="2" t="s">
        <v>1441</v>
      </c>
      <c r="N654" s="2">
        <v>37</v>
      </c>
      <c r="O654" s="2">
        <v>37</v>
      </c>
    </row>
    <row r="655" spans="6:15" ht="15" customHeight="1" x14ac:dyDescent="0.25">
      <c r="F655" s="3" t="s">
        <v>2516</v>
      </c>
      <c r="G655" s="2">
        <v>5033</v>
      </c>
      <c r="H655" s="2" t="s">
        <v>276</v>
      </c>
      <c r="I655" s="2" t="s">
        <v>277</v>
      </c>
      <c r="J655" s="2" t="s">
        <v>278</v>
      </c>
      <c r="M655" s="2" t="s">
        <v>6488</v>
      </c>
      <c r="N655" s="2">
        <v>37</v>
      </c>
      <c r="O655" s="2">
        <v>37</v>
      </c>
    </row>
    <row r="656" spans="6:15" ht="15" customHeight="1" x14ac:dyDescent="0.25">
      <c r="F656" s="3" t="s">
        <v>2517</v>
      </c>
      <c r="G656" s="2">
        <v>5219</v>
      </c>
      <c r="H656" s="2" t="s">
        <v>276</v>
      </c>
      <c r="I656" s="2" t="s">
        <v>280</v>
      </c>
      <c r="J656" s="2" t="s">
        <v>281</v>
      </c>
      <c r="M656" s="2" t="s">
        <v>1443</v>
      </c>
      <c r="N656" s="2">
        <v>37</v>
      </c>
      <c r="O656" s="2">
        <v>37</v>
      </c>
    </row>
    <row r="657" spans="6:15" ht="15" customHeight="1" x14ac:dyDescent="0.25">
      <c r="F657" s="3" t="s">
        <v>2518</v>
      </c>
      <c r="G657" s="2">
        <v>5152</v>
      </c>
      <c r="H657" s="2" t="s">
        <v>276</v>
      </c>
      <c r="I657" s="2" t="s">
        <v>283</v>
      </c>
      <c r="J657" s="2" t="s">
        <v>284</v>
      </c>
      <c r="M657" s="2" t="s">
        <v>1445</v>
      </c>
      <c r="N657" s="2">
        <v>36</v>
      </c>
      <c r="O657" s="2">
        <v>34</v>
      </c>
    </row>
    <row r="658" spans="6:15" ht="15" customHeight="1" x14ac:dyDescent="0.25">
      <c r="F658" s="3" t="s">
        <v>2519</v>
      </c>
      <c r="G658" s="2">
        <v>5089</v>
      </c>
      <c r="H658" s="2" t="s">
        <v>276</v>
      </c>
      <c r="I658" s="2" t="s">
        <v>286</v>
      </c>
      <c r="J658" s="2" t="s">
        <v>287</v>
      </c>
      <c r="M658" s="2" t="s">
        <v>6489</v>
      </c>
      <c r="N658" s="2">
        <v>37</v>
      </c>
      <c r="O658" s="2">
        <v>37</v>
      </c>
    </row>
    <row r="659" spans="6:15" ht="15" customHeight="1" x14ac:dyDescent="0.25">
      <c r="F659" s="3" t="s">
        <v>2520</v>
      </c>
      <c r="G659" s="2">
        <v>5039</v>
      </c>
      <c r="H659" s="2" t="s">
        <v>276</v>
      </c>
      <c r="I659" s="2" t="s">
        <v>289</v>
      </c>
      <c r="J659" s="2" t="s">
        <v>290</v>
      </c>
      <c r="M659" s="2" t="s">
        <v>1439</v>
      </c>
      <c r="N659" s="2">
        <v>37</v>
      </c>
      <c r="O659" s="2">
        <v>36</v>
      </c>
    </row>
    <row r="660" spans="6:15" ht="15" customHeight="1" x14ac:dyDescent="0.25">
      <c r="F660" s="3" t="s">
        <v>2521</v>
      </c>
      <c r="G660" s="2">
        <v>5154</v>
      </c>
      <c r="H660" s="2" t="s">
        <v>276</v>
      </c>
      <c r="I660" s="2" t="s">
        <v>292</v>
      </c>
      <c r="J660" s="2" t="s">
        <v>293</v>
      </c>
      <c r="M660" s="2" t="s">
        <v>1347</v>
      </c>
      <c r="N660" s="2">
        <v>37</v>
      </c>
      <c r="O660" s="2">
        <v>37</v>
      </c>
    </row>
    <row r="661" spans="6:15" ht="15" customHeight="1" x14ac:dyDescent="0.25">
      <c r="F661" s="3" t="s">
        <v>2522</v>
      </c>
      <c r="G661" s="2">
        <v>99000005</v>
      </c>
      <c r="H661" s="2" t="s">
        <v>50</v>
      </c>
      <c r="I661" s="2" t="s">
        <v>295</v>
      </c>
      <c r="J661" s="2" t="s">
        <v>296</v>
      </c>
      <c r="M661" s="2" t="s">
        <v>1182</v>
      </c>
      <c r="N661" s="2">
        <v>36</v>
      </c>
      <c r="O661" s="2">
        <v>36</v>
      </c>
    </row>
    <row r="662" spans="6:15" ht="15" customHeight="1" x14ac:dyDescent="0.25">
      <c r="F662" s="3" t="s">
        <v>2523</v>
      </c>
      <c r="G662" s="2">
        <v>99000006</v>
      </c>
      <c r="H662" s="2" t="s">
        <v>54</v>
      </c>
      <c r="I662" s="2" t="s">
        <v>295</v>
      </c>
      <c r="J662" s="2" t="s">
        <v>298</v>
      </c>
      <c r="M662" s="2" t="s">
        <v>1857</v>
      </c>
      <c r="N662" s="2">
        <v>37</v>
      </c>
      <c r="O662" s="2">
        <v>37</v>
      </c>
    </row>
    <row r="663" spans="6:15" ht="15" customHeight="1" x14ac:dyDescent="0.25">
      <c r="F663" s="3" t="s">
        <v>2524</v>
      </c>
      <c r="G663" s="2">
        <v>99000022</v>
      </c>
      <c r="H663" s="2" t="s">
        <v>537</v>
      </c>
      <c r="I663" s="2" t="s">
        <v>295</v>
      </c>
      <c r="J663" s="2" t="s">
        <v>599</v>
      </c>
      <c r="M663" s="2" t="s">
        <v>1123</v>
      </c>
      <c r="N663" s="2">
        <v>37</v>
      </c>
      <c r="O663" s="2">
        <v>37</v>
      </c>
    </row>
    <row r="664" spans="6:15" ht="15" customHeight="1" x14ac:dyDescent="0.25">
      <c r="F664" s="3" t="s">
        <v>2525</v>
      </c>
      <c r="G664" s="2">
        <v>99000023</v>
      </c>
      <c r="H664" s="2" t="s">
        <v>556</v>
      </c>
      <c r="I664" s="2" t="s">
        <v>295</v>
      </c>
      <c r="J664" s="2" t="s">
        <v>600</v>
      </c>
      <c r="M664" s="2" t="s">
        <v>1845</v>
      </c>
      <c r="N664" s="2">
        <v>37</v>
      </c>
      <c r="O664" s="2">
        <v>37</v>
      </c>
    </row>
    <row r="665" spans="6:15" ht="15" customHeight="1" x14ac:dyDescent="0.25">
      <c r="F665" s="3" t="s">
        <v>2526</v>
      </c>
      <c r="G665" s="2">
        <v>99000024</v>
      </c>
      <c r="H665" s="2" t="s">
        <v>586</v>
      </c>
      <c r="I665" s="2" t="s">
        <v>295</v>
      </c>
      <c r="J665" s="2" t="s">
        <v>601</v>
      </c>
      <c r="M665" s="2" t="s">
        <v>1130</v>
      </c>
      <c r="N665" s="2">
        <v>37</v>
      </c>
      <c r="O665" s="2">
        <v>37</v>
      </c>
    </row>
    <row r="666" spans="6:15" ht="15" customHeight="1" x14ac:dyDescent="0.25">
      <c r="F666" s="3" t="s">
        <v>2527</v>
      </c>
      <c r="G666" s="2">
        <v>99000008</v>
      </c>
      <c r="H666" s="2" t="s">
        <v>140</v>
      </c>
      <c r="I666" s="2" t="s">
        <v>295</v>
      </c>
      <c r="J666" s="2" t="s">
        <v>302</v>
      </c>
      <c r="M666" s="2" t="s">
        <v>1124</v>
      </c>
      <c r="N666" s="2">
        <v>37</v>
      </c>
      <c r="O666" s="2">
        <v>37</v>
      </c>
    </row>
    <row r="667" spans="6:15" ht="15" customHeight="1" x14ac:dyDescent="0.25">
      <c r="F667" s="3" t="s">
        <v>2528</v>
      </c>
      <c r="G667" s="2">
        <v>99000009</v>
      </c>
      <c r="H667" s="2" t="s">
        <v>189</v>
      </c>
      <c r="I667" s="2" t="s">
        <v>295</v>
      </c>
      <c r="J667" s="2" t="s">
        <v>304</v>
      </c>
      <c r="M667" s="2" t="s">
        <v>1308</v>
      </c>
      <c r="N667" s="2">
        <v>37</v>
      </c>
      <c r="O667" s="2">
        <v>37</v>
      </c>
    </row>
    <row r="668" spans="6:15" ht="15" customHeight="1" x14ac:dyDescent="0.25">
      <c r="F668" s="3" t="s">
        <v>2529</v>
      </c>
      <c r="G668" s="2">
        <v>99000010</v>
      </c>
      <c r="H668" s="2" t="s">
        <v>214</v>
      </c>
      <c r="I668" s="2" t="s">
        <v>295</v>
      </c>
      <c r="J668" s="2" t="s">
        <v>306</v>
      </c>
      <c r="M668" s="2" t="s">
        <v>1128</v>
      </c>
      <c r="N668" s="2">
        <v>37</v>
      </c>
      <c r="O668" s="2">
        <v>37</v>
      </c>
    </row>
    <row r="669" spans="6:15" ht="15" customHeight="1" x14ac:dyDescent="0.25">
      <c r="F669" s="3" t="s">
        <v>2530</v>
      </c>
      <c r="G669" s="2">
        <v>99000011</v>
      </c>
      <c r="H669" s="2" t="s">
        <v>241</v>
      </c>
      <c r="I669" s="2" t="s">
        <v>295</v>
      </c>
      <c r="J669" s="2" t="s">
        <v>308</v>
      </c>
      <c r="M669" s="2" t="s">
        <v>1115</v>
      </c>
      <c r="N669" s="2">
        <v>37</v>
      </c>
      <c r="O669" s="2">
        <v>34</v>
      </c>
    </row>
    <row r="670" spans="6:15" ht="15" customHeight="1" x14ac:dyDescent="0.25">
      <c r="F670" s="3" t="s">
        <v>2531</v>
      </c>
      <c r="G670" s="2">
        <v>99000012</v>
      </c>
      <c r="H670" s="2" t="s">
        <v>254</v>
      </c>
      <c r="I670" s="2" t="s">
        <v>295</v>
      </c>
      <c r="J670" s="2" t="s">
        <v>310</v>
      </c>
      <c r="M670" s="2" t="s">
        <v>1126</v>
      </c>
      <c r="N670" s="2">
        <v>37</v>
      </c>
      <c r="O670" s="2">
        <v>35</v>
      </c>
    </row>
    <row r="671" spans="6:15" ht="15" customHeight="1" x14ac:dyDescent="0.25">
      <c r="F671" s="3" t="s">
        <v>2532</v>
      </c>
      <c r="G671" s="2">
        <v>99000013</v>
      </c>
      <c r="H671" s="2" t="s">
        <v>276</v>
      </c>
      <c r="I671" s="2" t="s">
        <v>295</v>
      </c>
      <c r="J671" s="2" t="s">
        <v>312</v>
      </c>
      <c r="M671" s="2" t="s">
        <v>1855</v>
      </c>
      <c r="N671" s="2">
        <v>36</v>
      </c>
      <c r="O671" s="2">
        <v>36</v>
      </c>
    </row>
    <row r="672" spans="6:15" ht="15" customHeight="1" x14ac:dyDescent="0.25">
      <c r="F672" s="3" t="s">
        <v>2533</v>
      </c>
      <c r="G672" s="2">
        <v>99000017</v>
      </c>
      <c r="H672" s="2" t="s">
        <v>314</v>
      </c>
      <c r="I672" s="2" t="s">
        <v>315</v>
      </c>
      <c r="J672" s="2" t="s">
        <v>316</v>
      </c>
      <c r="M672" s="2" t="s">
        <v>1121</v>
      </c>
      <c r="N672" s="2">
        <v>36</v>
      </c>
      <c r="O672" s="2">
        <v>36</v>
      </c>
    </row>
    <row r="673" spans="6:15" ht="15" customHeight="1" x14ac:dyDescent="0.25">
      <c r="F673" s="3" t="s">
        <v>2534</v>
      </c>
      <c r="G673" s="2">
        <v>99000017</v>
      </c>
      <c r="H673" s="2" t="s">
        <v>314</v>
      </c>
      <c r="I673" s="2" t="s">
        <v>315</v>
      </c>
      <c r="J673" s="2" t="s">
        <v>316</v>
      </c>
      <c r="M673" s="2" t="s">
        <v>1119</v>
      </c>
      <c r="N673" s="2">
        <v>37</v>
      </c>
      <c r="O673" s="2">
        <v>37</v>
      </c>
    </row>
    <row r="674" spans="6:15" ht="15" customHeight="1" x14ac:dyDescent="0.25">
      <c r="F674" s="3" t="s">
        <v>2535</v>
      </c>
      <c r="G674" s="2">
        <v>6252</v>
      </c>
      <c r="H674" s="2" t="s">
        <v>79</v>
      </c>
      <c r="I674" s="2" t="s">
        <v>80</v>
      </c>
      <c r="J674" s="2" t="s">
        <v>81</v>
      </c>
      <c r="M674" s="2" t="s">
        <v>1132</v>
      </c>
      <c r="N674" s="2">
        <v>37</v>
      </c>
      <c r="O674" s="2">
        <v>36</v>
      </c>
    </row>
    <row r="675" spans="6:15" ht="15" customHeight="1" x14ac:dyDescent="0.25">
      <c r="F675" s="3" t="s">
        <v>2536</v>
      </c>
      <c r="G675" s="2">
        <v>6253</v>
      </c>
      <c r="H675" s="2" t="s">
        <v>79</v>
      </c>
      <c r="I675" s="2" t="s">
        <v>83</v>
      </c>
      <c r="J675" s="2" t="s">
        <v>84</v>
      </c>
      <c r="M675" s="2" t="s">
        <v>1849</v>
      </c>
      <c r="N675" s="2">
        <v>37</v>
      </c>
      <c r="O675" s="2">
        <v>37</v>
      </c>
    </row>
    <row r="676" spans="6:15" ht="15" customHeight="1" x14ac:dyDescent="0.25">
      <c r="F676" s="3" t="s">
        <v>2537</v>
      </c>
      <c r="G676" s="2">
        <v>6239</v>
      </c>
      <c r="H676" s="2" t="s">
        <v>79</v>
      </c>
      <c r="I676" s="2" t="s">
        <v>86</v>
      </c>
      <c r="J676" s="2" t="s">
        <v>87</v>
      </c>
      <c r="M676" s="2" t="s">
        <v>1847</v>
      </c>
      <c r="N676" s="2">
        <v>37</v>
      </c>
      <c r="O676" s="2">
        <v>37</v>
      </c>
    </row>
    <row r="677" spans="6:15" ht="15" customHeight="1" x14ac:dyDescent="0.25">
      <c r="F677" s="3" t="s">
        <v>2538</v>
      </c>
      <c r="G677" s="2">
        <v>6223</v>
      </c>
      <c r="H677" s="2" t="s">
        <v>79</v>
      </c>
      <c r="I677" s="2" t="s">
        <v>89</v>
      </c>
      <c r="J677" s="2" t="s">
        <v>90</v>
      </c>
      <c r="M677" s="2" t="s">
        <v>1117</v>
      </c>
      <c r="N677" s="2">
        <v>36</v>
      </c>
      <c r="O677" s="2">
        <v>36</v>
      </c>
    </row>
    <row r="678" spans="6:15" ht="15" customHeight="1" x14ac:dyDescent="0.25">
      <c r="F678" s="3" t="s">
        <v>2539</v>
      </c>
      <c r="G678" s="2">
        <v>6225</v>
      </c>
      <c r="H678" s="2" t="s">
        <v>79</v>
      </c>
      <c r="I678" s="2" t="s">
        <v>92</v>
      </c>
      <c r="J678" s="2" t="s">
        <v>93</v>
      </c>
      <c r="M678" s="2" t="s">
        <v>1134</v>
      </c>
      <c r="N678" s="2">
        <v>37</v>
      </c>
      <c r="O678" s="2">
        <v>37</v>
      </c>
    </row>
    <row r="679" spans="6:15" ht="15" customHeight="1" x14ac:dyDescent="0.25">
      <c r="F679" s="3" t="s">
        <v>2540</v>
      </c>
      <c r="G679" s="2">
        <v>12678</v>
      </c>
      <c r="H679" s="2" t="s">
        <v>79</v>
      </c>
      <c r="I679" s="2" t="s">
        <v>98</v>
      </c>
      <c r="J679" s="2" t="s">
        <v>99</v>
      </c>
      <c r="M679" s="2" t="s">
        <v>1859</v>
      </c>
      <c r="N679" s="2">
        <v>37</v>
      </c>
      <c r="O679" s="2">
        <v>37</v>
      </c>
    </row>
    <row r="680" spans="6:15" ht="15" customHeight="1" x14ac:dyDescent="0.25">
      <c r="F680" s="3" t="s">
        <v>2541</v>
      </c>
      <c r="G680" s="2">
        <v>12422</v>
      </c>
      <c r="H680" s="2" t="s">
        <v>79</v>
      </c>
      <c r="I680" s="2" t="s">
        <v>101</v>
      </c>
      <c r="J680" s="2" t="s">
        <v>102</v>
      </c>
      <c r="M680" s="2" t="s">
        <v>1851</v>
      </c>
      <c r="N680" s="2">
        <v>37</v>
      </c>
      <c r="O680" s="2">
        <v>37</v>
      </c>
    </row>
    <row r="681" spans="6:15" ht="15" customHeight="1" x14ac:dyDescent="0.25">
      <c r="F681" s="3" t="s">
        <v>2542</v>
      </c>
      <c r="G681" s="2">
        <v>6220</v>
      </c>
      <c r="H681" s="2" t="s">
        <v>79</v>
      </c>
      <c r="I681" s="2" t="s">
        <v>104</v>
      </c>
      <c r="J681" s="2" t="s">
        <v>105</v>
      </c>
      <c r="M681" s="2" t="s">
        <v>1853</v>
      </c>
      <c r="N681" s="2">
        <v>37</v>
      </c>
      <c r="O681" s="2">
        <v>37</v>
      </c>
    </row>
    <row r="682" spans="6:15" ht="15" customHeight="1" x14ac:dyDescent="0.25">
      <c r="F682" s="3" t="s">
        <v>2543</v>
      </c>
      <c r="G682" s="2">
        <v>6218</v>
      </c>
      <c r="H682" s="2" t="s">
        <v>79</v>
      </c>
      <c r="I682" s="2" t="s">
        <v>107</v>
      </c>
      <c r="J682" s="2" t="s">
        <v>108</v>
      </c>
      <c r="M682" s="2" t="s">
        <v>997</v>
      </c>
      <c r="N682" s="2">
        <v>37</v>
      </c>
      <c r="O682" s="2">
        <v>37</v>
      </c>
    </row>
    <row r="683" spans="6:15" ht="15" customHeight="1" x14ac:dyDescent="0.25">
      <c r="F683" s="3" t="s">
        <v>2544</v>
      </c>
      <c r="G683" s="2">
        <v>6255</v>
      </c>
      <c r="H683" s="2" t="s">
        <v>79</v>
      </c>
      <c r="I683" s="2" t="s">
        <v>110</v>
      </c>
      <c r="J683" s="2" t="s">
        <v>111</v>
      </c>
      <c r="M683" s="2" t="s">
        <v>965</v>
      </c>
      <c r="N683" s="2">
        <v>37</v>
      </c>
      <c r="O683" s="2">
        <v>36</v>
      </c>
    </row>
    <row r="684" spans="6:15" ht="15" customHeight="1" x14ac:dyDescent="0.25">
      <c r="F684" s="3" t="s">
        <v>2545</v>
      </c>
      <c r="G684" s="2">
        <v>12369</v>
      </c>
      <c r="H684" s="2" t="s">
        <v>79</v>
      </c>
      <c r="I684" s="2" t="s">
        <v>113</v>
      </c>
      <c r="J684" s="2" t="s">
        <v>114</v>
      </c>
      <c r="M684" s="2" t="s">
        <v>979</v>
      </c>
      <c r="N684" s="2">
        <v>37</v>
      </c>
      <c r="O684" s="2">
        <v>35</v>
      </c>
    </row>
    <row r="685" spans="6:15" ht="15" customHeight="1" x14ac:dyDescent="0.25">
      <c r="F685" s="3" t="s">
        <v>2546</v>
      </c>
      <c r="G685" s="2">
        <v>6241</v>
      </c>
      <c r="H685" s="2" t="s">
        <v>79</v>
      </c>
      <c r="I685" s="2" t="s">
        <v>116</v>
      </c>
      <c r="J685" s="2" t="s">
        <v>117</v>
      </c>
      <c r="M685" s="2" t="s">
        <v>872</v>
      </c>
      <c r="N685" s="2">
        <v>37</v>
      </c>
      <c r="O685" s="2">
        <v>37</v>
      </c>
    </row>
    <row r="686" spans="6:15" ht="15" customHeight="1" x14ac:dyDescent="0.25">
      <c r="F686" s="3" t="s">
        <v>2547</v>
      </c>
      <c r="G686" s="2">
        <v>12376</v>
      </c>
      <c r="H686" s="2" t="s">
        <v>79</v>
      </c>
      <c r="I686" s="2" t="s">
        <v>119</v>
      </c>
      <c r="J686" s="2" t="s">
        <v>120</v>
      </c>
      <c r="M686" s="2" t="s">
        <v>1861</v>
      </c>
      <c r="N686" s="2">
        <v>37</v>
      </c>
      <c r="O686" s="2">
        <v>37</v>
      </c>
    </row>
    <row r="687" spans="6:15" ht="15" customHeight="1" x14ac:dyDescent="0.25">
      <c r="F687" s="3" t="s">
        <v>2548</v>
      </c>
      <c r="G687" s="2">
        <v>6240</v>
      </c>
      <c r="H687" s="2" t="s">
        <v>79</v>
      </c>
      <c r="I687" s="2" t="s">
        <v>128</v>
      </c>
      <c r="J687" s="2" t="s">
        <v>129</v>
      </c>
      <c r="M687" s="2" t="s">
        <v>981</v>
      </c>
      <c r="N687" s="2">
        <v>35</v>
      </c>
      <c r="O687" s="2">
        <v>33</v>
      </c>
    </row>
    <row r="688" spans="6:15" ht="15" customHeight="1" x14ac:dyDescent="0.25">
      <c r="F688" s="3" t="s">
        <v>2549</v>
      </c>
      <c r="G688" s="2">
        <v>6224</v>
      </c>
      <c r="H688" s="2" t="s">
        <v>79</v>
      </c>
      <c r="I688" s="2" t="s">
        <v>134</v>
      </c>
      <c r="J688" s="2" t="s">
        <v>135</v>
      </c>
      <c r="M688" s="2" t="s">
        <v>989</v>
      </c>
      <c r="N688" s="2">
        <v>37</v>
      </c>
      <c r="O688" s="2">
        <v>36</v>
      </c>
    </row>
    <row r="689" spans="6:15" ht="15" customHeight="1" x14ac:dyDescent="0.25">
      <c r="F689" s="3" t="s">
        <v>2550</v>
      </c>
      <c r="G689" s="2">
        <v>6213</v>
      </c>
      <c r="H689" s="2" t="s">
        <v>79</v>
      </c>
      <c r="I689" s="2" t="s">
        <v>137</v>
      </c>
      <c r="J689" s="2" t="s">
        <v>138</v>
      </c>
      <c r="M689" s="2" t="s">
        <v>902</v>
      </c>
      <c r="N689" s="2">
        <v>35</v>
      </c>
      <c r="O689" s="2">
        <v>34</v>
      </c>
    </row>
    <row r="690" spans="6:15" ht="15" customHeight="1" x14ac:dyDescent="0.25">
      <c r="F690" s="3" t="s">
        <v>2551</v>
      </c>
      <c r="G690" s="2">
        <v>12988</v>
      </c>
      <c r="H690" s="2" t="s">
        <v>79</v>
      </c>
      <c r="I690" s="2" t="s">
        <v>602</v>
      </c>
      <c r="J690" s="2" t="s">
        <v>603</v>
      </c>
      <c r="M690" s="2" t="s">
        <v>944</v>
      </c>
      <c r="N690" s="2">
        <v>37</v>
      </c>
      <c r="O690" s="2">
        <v>35</v>
      </c>
    </row>
    <row r="691" spans="6:15" ht="15" customHeight="1" x14ac:dyDescent="0.25">
      <c r="F691" s="3" t="s">
        <v>2552</v>
      </c>
      <c r="G691" s="2">
        <v>13427</v>
      </c>
      <c r="H691" s="2" t="s">
        <v>79</v>
      </c>
      <c r="I691" s="2" t="s">
        <v>604</v>
      </c>
      <c r="J691" s="2" t="s">
        <v>605</v>
      </c>
      <c r="M691" s="2" t="s">
        <v>926</v>
      </c>
      <c r="N691" s="2">
        <v>35</v>
      </c>
      <c r="O691" s="2">
        <v>33</v>
      </c>
    </row>
    <row r="692" spans="6:15" ht="15" customHeight="1" x14ac:dyDescent="0.25">
      <c r="F692" s="3" t="s">
        <v>2553</v>
      </c>
      <c r="G692" s="2">
        <v>21687</v>
      </c>
      <c r="H692" s="2" t="s">
        <v>79</v>
      </c>
      <c r="I692" s="2" t="s">
        <v>606</v>
      </c>
      <c r="J692" s="2" t="s">
        <v>607</v>
      </c>
      <c r="M692" s="2" t="s">
        <v>963</v>
      </c>
      <c r="N692" s="2">
        <v>37</v>
      </c>
      <c r="O692" s="2">
        <v>36</v>
      </c>
    </row>
    <row r="693" spans="6:15" ht="15" customHeight="1" x14ac:dyDescent="0.25">
      <c r="F693" s="3" t="s">
        <v>2554</v>
      </c>
      <c r="G693" s="2">
        <v>21683</v>
      </c>
      <c r="H693" s="2" t="s">
        <v>79</v>
      </c>
      <c r="I693" s="2" t="s">
        <v>608</v>
      </c>
      <c r="J693" s="2" t="s">
        <v>609</v>
      </c>
      <c r="M693" s="2" t="s">
        <v>896</v>
      </c>
      <c r="N693" s="2">
        <v>37</v>
      </c>
      <c r="O693" s="2">
        <v>34</v>
      </c>
    </row>
    <row r="694" spans="6:15" ht="15" customHeight="1" x14ac:dyDescent="0.25">
      <c r="F694" s="3" t="s">
        <v>2555</v>
      </c>
      <c r="G694" s="2">
        <v>21690</v>
      </c>
      <c r="H694" s="2" t="s">
        <v>79</v>
      </c>
      <c r="I694" s="2" t="s">
        <v>610</v>
      </c>
      <c r="J694" s="2" t="s">
        <v>611</v>
      </c>
      <c r="M694" s="2" t="s">
        <v>1158</v>
      </c>
      <c r="N694" s="2">
        <v>35</v>
      </c>
      <c r="O694" s="2">
        <v>34</v>
      </c>
    </row>
    <row r="695" spans="6:15" ht="15" customHeight="1" x14ac:dyDescent="0.25">
      <c r="F695" s="3" t="s">
        <v>2556</v>
      </c>
      <c r="G695" s="2">
        <v>13170</v>
      </c>
      <c r="H695" s="2" t="s">
        <v>335</v>
      </c>
      <c r="I695" s="2" t="s">
        <v>338</v>
      </c>
      <c r="J695" s="2" t="s">
        <v>339</v>
      </c>
      <c r="M695" s="2" t="s">
        <v>1001</v>
      </c>
      <c r="N695" s="2">
        <v>37</v>
      </c>
      <c r="O695" s="2">
        <v>37</v>
      </c>
    </row>
    <row r="696" spans="6:15" ht="15" customHeight="1" x14ac:dyDescent="0.25">
      <c r="F696" s="3" t="s">
        <v>2557</v>
      </c>
      <c r="G696" s="2">
        <v>682</v>
      </c>
      <c r="H696" s="2" t="s">
        <v>335</v>
      </c>
      <c r="I696" s="2" t="s">
        <v>340</v>
      </c>
      <c r="J696" s="2" t="s">
        <v>341</v>
      </c>
      <c r="M696" s="2" t="s">
        <v>956</v>
      </c>
      <c r="N696" s="2">
        <v>37</v>
      </c>
      <c r="O696" s="2">
        <v>37</v>
      </c>
    </row>
    <row r="697" spans="6:15" ht="15" customHeight="1" x14ac:dyDescent="0.25">
      <c r="F697" s="3" t="s">
        <v>2558</v>
      </c>
      <c r="G697" s="2">
        <v>12553</v>
      </c>
      <c r="H697" s="2" t="s">
        <v>335</v>
      </c>
      <c r="I697" s="2" t="s">
        <v>342</v>
      </c>
      <c r="J697" s="2" t="s">
        <v>343</v>
      </c>
      <c r="M697" s="2" t="s">
        <v>999</v>
      </c>
      <c r="N697" s="2">
        <v>35</v>
      </c>
      <c r="O697" s="2">
        <v>33</v>
      </c>
    </row>
    <row r="698" spans="6:15" ht="15" customHeight="1" x14ac:dyDescent="0.25">
      <c r="F698" s="3" t="s">
        <v>2559</v>
      </c>
      <c r="G698" s="2">
        <v>14062</v>
      </c>
      <c r="H698" s="2" t="s">
        <v>335</v>
      </c>
      <c r="I698" s="2" t="s">
        <v>348</v>
      </c>
      <c r="J698" s="2" t="s">
        <v>349</v>
      </c>
      <c r="M698" s="2" t="s">
        <v>934</v>
      </c>
      <c r="N698" s="2">
        <v>37</v>
      </c>
      <c r="O698" s="2">
        <v>34</v>
      </c>
    </row>
    <row r="699" spans="6:15" ht="15" customHeight="1" x14ac:dyDescent="0.25">
      <c r="F699" s="3" t="s">
        <v>2560</v>
      </c>
      <c r="G699" s="2">
        <v>739</v>
      </c>
      <c r="H699" s="2" t="s">
        <v>399</v>
      </c>
      <c r="I699" s="2" t="s">
        <v>404</v>
      </c>
      <c r="J699" s="2" t="s">
        <v>405</v>
      </c>
      <c r="M699" s="2" t="s">
        <v>922</v>
      </c>
      <c r="N699" s="2">
        <v>37</v>
      </c>
      <c r="O699" s="2">
        <v>36</v>
      </c>
    </row>
    <row r="700" spans="6:15" ht="15" customHeight="1" x14ac:dyDescent="0.25">
      <c r="F700" s="3" t="s">
        <v>2561</v>
      </c>
      <c r="G700" s="2">
        <v>742</v>
      </c>
      <c r="H700" s="2" t="s">
        <v>399</v>
      </c>
      <c r="I700" s="2" t="s">
        <v>408</v>
      </c>
      <c r="J700" s="2" t="s">
        <v>409</v>
      </c>
      <c r="M700" s="2" t="s">
        <v>888</v>
      </c>
      <c r="N700" s="2">
        <v>36</v>
      </c>
      <c r="O700" s="2">
        <v>36</v>
      </c>
    </row>
    <row r="701" spans="6:15" ht="15" customHeight="1" x14ac:dyDescent="0.25">
      <c r="F701" s="3" t="s">
        <v>2562</v>
      </c>
      <c r="G701" s="2">
        <v>12417</v>
      </c>
      <c r="H701" s="2" t="s">
        <v>399</v>
      </c>
      <c r="I701" s="2" t="s">
        <v>410</v>
      </c>
      <c r="J701" s="2" t="s">
        <v>411</v>
      </c>
      <c r="M701" s="2" t="s">
        <v>882</v>
      </c>
      <c r="N701" s="2">
        <v>37</v>
      </c>
      <c r="O701" s="2">
        <v>37</v>
      </c>
    </row>
    <row r="702" spans="6:15" ht="15" customHeight="1" x14ac:dyDescent="0.25">
      <c r="F702" s="3" t="s">
        <v>2563</v>
      </c>
      <c r="G702" s="2">
        <v>12418</v>
      </c>
      <c r="H702" s="2" t="s">
        <v>399</v>
      </c>
      <c r="I702" s="2" t="s">
        <v>412</v>
      </c>
      <c r="J702" s="2" t="s">
        <v>413</v>
      </c>
      <c r="M702" s="2" t="s">
        <v>906</v>
      </c>
      <c r="N702" s="2">
        <v>37</v>
      </c>
      <c r="O702" s="2">
        <v>36</v>
      </c>
    </row>
    <row r="703" spans="6:15" ht="15" customHeight="1" x14ac:dyDescent="0.25">
      <c r="F703" s="3" t="s">
        <v>2564</v>
      </c>
      <c r="G703" s="2">
        <v>22416</v>
      </c>
      <c r="H703" s="2" t="s">
        <v>399</v>
      </c>
      <c r="I703" s="2" t="s">
        <v>414</v>
      </c>
      <c r="J703" s="2" t="s">
        <v>415</v>
      </c>
      <c r="M703" s="2" t="s">
        <v>932</v>
      </c>
      <c r="N703" s="2">
        <v>37</v>
      </c>
      <c r="O703" s="2">
        <v>36</v>
      </c>
    </row>
    <row r="704" spans="6:15" ht="15" customHeight="1" x14ac:dyDescent="0.25">
      <c r="F704" s="3" t="s">
        <v>2565</v>
      </c>
      <c r="G704" s="2">
        <v>743</v>
      </c>
      <c r="H704" s="2" t="s">
        <v>399</v>
      </c>
      <c r="I704" s="2" t="s">
        <v>416</v>
      </c>
      <c r="J704" s="2" t="s">
        <v>417</v>
      </c>
      <c r="M704" s="2" t="s">
        <v>918</v>
      </c>
      <c r="N704" s="2">
        <v>36</v>
      </c>
      <c r="O704" s="2">
        <v>36</v>
      </c>
    </row>
    <row r="705" spans="6:15" ht="15" customHeight="1" x14ac:dyDescent="0.25">
      <c r="F705" s="3" t="s">
        <v>2566</v>
      </c>
      <c r="G705" s="2">
        <v>737</v>
      </c>
      <c r="H705" s="2" t="s">
        <v>399</v>
      </c>
      <c r="I705" s="2" t="s">
        <v>420</v>
      </c>
      <c r="J705" s="2" t="s">
        <v>421</v>
      </c>
      <c r="M705" s="2" t="s">
        <v>1148</v>
      </c>
      <c r="N705" s="2">
        <v>37</v>
      </c>
      <c r="O705" s="2">
        <v>35</v>
      </c>
    </row>
    <row r="706" spans="6:15" ht="15" customHeight="1" x14ac:dyDescent="0.25">
      <c r="F706" s="3" t="s">
        <v>2567</v>
      </c>
      <c r="G706" s="2">
        <v>12396</v>
      </c>
      <c r="H706" s="2" t="s">
        <v>399</v>
      </c>
      <c r="I706" s="2" t="s">
        <v>424</v>
      </c>
      <c r="J706" s="2" t="s">
        <v>425</v>
      </c>
      <c r="M706" s="2" t="s">
        <v>892</v>
      </c>
      <c r="N706" s="2">
        <v>37</v>
      </c>
      <c r="O706" s="2">
        <v>36</v>
      </c>
    </row>
    <row r="707" spans="6:15" ht="15" customHeight="1" x14ac:dyDescent="0.25">
      <c r="F707" s="3" t="s">
        <v>2568</v>
      </c>
      <c r="G707" s="2">
        <v>736</v>
      </c>
      <c r="H707" s="2" t="s">
        <v>399</v>
      </c>
      <c r="I707" s="2" t="s">
        <v>428</v>
      </c>
      <c r="J707" s="2" t="s">
        <v>429</v>
      </c>
      <c r="M707" s="2" t="s">
        <v>916</v>
      </c>
      <c r="N707" s="2">
        <v>37</v>
      </c>
      <c r="O707" s="2">
        <v>36</v>
      </c>
    </row>
    <row r="708" spans="6:15" ht="15" customHeight="1" x14ac:dyDescent="0.25">
      <c r="F708" s="3" t="s">
        <v>2569</v>
      </c>
      <c r="G708" s="2">
        <v>12400</v>
      </c>
      <c r="H708" s="2" t="s">
        <v>399</v>
      </c>
      <c r="I708" s="2" t="s">
        <v>434</v>
      </c>
      <c r="J708" s="2" t="s">
        <v>435</v>
      </c>
      <c r="M708" s="2" t="s">
        <v>958</v>
      </c>
      <c r="N708" s="2">
        <v>37</v>
      </c>
      <c r="O708" s="2">
        <v>37</v>
      </c>
    </row>
    <row r="709" spans="6:15" ht="15" customHeight="1" x14ac:dyDescent="0.25">
      <c r="F709" s="3" t="s">
        <v>2570</v>
      </c>
      <c r="G709" s="2">
        <v>12407</v>
      </c>
      <c r="H709" s="2" t="s">
        <v>399</v>
      </c>
      <c r="I709" s="2" t="s">
        <v>436</v>
      </c>
      <c r="J709" s="2" t="s">
        <v>437</v>
      </c>
      <c r="M709" s="2" t="s">
        <v>886</v>
      </c>
      <c r="N709" s="2">
        <v>37</v>
      </c>
      <c r="O709" s="2">
        <v>35</v>
      </c>
    </row>
    <row r="710" spans="6:15" ht="15" customHeight="1" x14ac:dyDescent="0.25">
      <c r="F710" s="3" t="s">
        <v>2571</v>
      </c>
      <c r="G710" s="2">
        <v>12401</v>
      </c>
      <c r="H710" s="2" t="s">
        <v>399</v>
      </c>
      <c r="I710" s="2" t="s">
        <v>418</v>
      </c>
      <c r="J710" s="2" t="s">
        <v>419</v>
      </c>
      <c r="M710" s="2" t="s">
        <v>962</v>
      </c>
      <c r="N710" s="2">
        <v>37</v>
      </c>
      <c r="O710" s="2">
        <v>34</v>
      </c>
    </row>
    <row r="711" spans="6:15" ht="15" customHeight="1" x14ac:dyDescent="0.25">
      <c r="F711" s="3" t="s">
        <v>2572</v>
      </c>
      <c r="G711" s="2">
        <v>19737</v>
      </c>
      <c r="H711" s="2" t="s">
        <v>359</v>
      </c>
      <c r="I711" s="2" t="s">
        <v>370</v>
      </c>
      <c r="J711" s="2" t="s">
        <v>371</v>
      </c>
      <c r="M711" s="2" t="s">
        <v>977</v>
      </c>
      <c r="N711" s="2">
        <v>35</v>
      </c>
      <c r="O711" s="2">
        <v>33</v>
      </c>
    </row>
    <row r="712" spans="6:15" ht="15" customHeight="1" x14ac:dyDescent="0.25">
      <c r="F712" s="3" t="s">
        <v>2573</v>
      </c>
      <c r="G712" s="2">
        <v>783</v>
      </c>
      <c r="H712" s="2" t="s">
        <v>359</v>
      </c>
      <c r="I712" s="2" t="s">
        <v>384</v>
      </c>
      <c r="J712" s="2" t="s">
        <v>385</v>
      </c>
      <c r="M712" s="2" t="s">
        <v>1310</v>
      </c>
      <c r="N712" s="2">
        <v>37</v>
      </c>
      <c r="O712" s="2">
        <v>37</v>
      </c>
    </row>
    <row r="713" spans="6:15" ht="15" customHeight="1" x14ac:dyDescent="0.25">
      <c r="F713" s="3" t="s">
        <v>2574</v>
      </c>
      <c r="G713" s="2">
        <v>788</v>
      </c>
      <c r="H713" s="2" t="s">
        <v>359</v>
      </c>
      <c r="I713" s="2" t="s">
        <v>388</v>
      </c>
      <c r="J713" s="2" t="s">
        <v>389</v>
      </c>
      <c r="M713" s="2" t="s">
        <v>1642</v>
      </c>
      <c r="N713" s="2">
        <v>37</v>
      </c>
      <c r="O713" s="2">
        <v>37</v>
      </c>
    </row>
    <row r="714" spans="6:15" ht="15" customHeight="1" x14ac:dyDescent="0.25">
      <c r="F714" s="3" t="s">
        <v>2575</v>
      </c>
      <c r="G714" s="2">
        <v>19836</v>
      </c>
      <c r="H714" s="2" t="s">
        <v>359</v>
      </c>
      <c r="I714" s="2" t="s">
        <v>390</v>
      </c>
      <c r="J714" s="2" t="s">
        <v>391</v>
      </c>
      <c r="M714" s="2" t="s">
        <v>987</v>
      </c>
      <c r="N714" s="2">
        <v>37</v>
      </c>
      <c r="O714" s="2">
        <v>37</v>
      </c>
    </row>
    <row r="715" spans="6:15" ht="15" customHeight="1" x14ac:dyDescent="0.25">
      <c r="F715" s="3" t="s">
        <v>2576</v>
      </c>
      <c r="G715" s="2">
        <v>1326</v>
      </c>
      <c r="H715" s="2" t="s">
        <v>481</v>
      </c>
      <c r="I715" s="2" t="s">
        <v>482</v>
      </c>
      <c r="J715" s="2" t="s">
        <v>483</v>
      </c>
      <c r="M715" s="2" t="s">
        <v>1146</v>
      </c>
      <c r="N715" s="2">
        <v>37</v>
      </c>
      <c r="O715" s="2">
        <v>36</v>
      </c>
    </row>
    <row r="716" spans="6:15" ht="15" customHeight="1" x14ac:dyDescent="0.25">
      <c r="F716" s="3" t="s">
        <v>2577</v>
      </c>
      <c r="G716" s="2">
        <v>1146</v>
      </c>
      <c r="H716" s="2" t="s">
        <v>481</v>
      </c>
      <c r="I716" s="2" t="s">
        <v>484</v>
      </c>
      <c r="J716" s="2" t="s">
        <v>485</v>
      </c>
      <c r="M716" s="2" t="s">
        <v>1559</v>
      </c>
      <c r="N716" s="2">
        <v>37</v>
      </c>
      <c r="O716" s="2">
        <v>33</v>
      </c>
    </row>
    <row r="717" spans="6:15" ht="15" customHeight="1" x14ac:dyDescent="0.25">
      <c r="F717" s="3" t="s">
        <v>2578</v>
      </c>
      <c r="G717" s="2">
        <v>28026</v>
      </c>
      <c r="H717" s="2" t="s">
        <v>481</v>
      </c>
      <c r="I717" s="2" t="s">
        <v>486</v>
      </c>
      <c r="J717" s="2" t="s">
        <v>487</v>
      </c>
      <c r="M717" s="2" t="s">
        <v>948</v>
      </c>
      <c r="N717" s="2">
        <v>37</v>
      </c>
      <c r="O717" s="2">
        <v>37</v>
      </c>
    </row>
    <row r="718" spans="6:15" ht="15" customHeight="1" x14ac:dyDescent="0.25">
      <c r="F718" s="3" t="s">
        <v>2579</v>
      </c>
      <c r="G718" s="2">
        <v>1169</v>
      </c>
      <c r="H718" s="2" t="s">
        <v>481</v>
      </c>
      <c r="I718" s="2" t="s">
        <v>488</v>
      </c>
      <c r="J718" s="2" t="s">
        <v>489</v>
      </c>
      <c r="M718" s="2" t="s">
        <v>975</v>
      </c>
      <c r="N718" s="2">
        <v>37</v>
      </c>
      <c r="O718" s="2">
        <v>34</v>
      </c>
    </row>
    <row r="719" spans="6:15" ht="15" customHeight="1" x14ac:dyDescent="0.25">
      <c r="F719" s="3" t="s">
        <v>2580</v>
      </c>
      <c r="G719" s="2">
        <v>27909</v>
      </c>
      <c r="H719" s="2" t="s">
        <v>481</v>
      </c>
      <c r="I719" s="2" t="s">
        <v>490</v>
      </c>
      <c r="J719" s="2" t="s">
        <v>491</v>
      </c>
      <c r="M719" s="2" t="s">
        <v>954</v>
      </c>
      <c r="N719" s="2">
        <v>35</v>
      </c>
      <c r="O719" s="2">
        <v>34</v>
      </c>
    </row>
    <row r="720" spans="6:15" ht="15" customHeight="1" x14ac:dyDescent="0.25">
      <c r="F720" s="3" t="s">
        <v>2581</v>
      </c>
      <c r="G720" s="2">
        <v>1210</v>
      </c>
      <c r="H720" s="2" t="s">
        <v>481</v>
      </c>
      <c r="I720" s="2" t="s">
        <v>492</v>
      </c>
      <c r="J720" s="2" t="s">
        <v>493</v>
      </c>
      <c r="M720" s="2" t="s">
        <v>983</v>
      </c>
      <c r="N720" s="2">
        <v>37</v>
      </c>
      <c r="O720" s="2">
        <v>37</v>
      </c>
    </row>
    <row r="721" spans="6:15" ht="15" customHeight="1" x14ac:dyDescent="0.25">
      <c r="F721" s="3" t="s">
        <v>2582</v>
      </c>
      <c r="G721" s="2">
        <v>1332</v>
      </c>
      <c r="H721" s="2" t="s">
        <v>481</v>
      </c>
      <c r="I721" s="2" t="s">
        <v>494</v>
      </c>
      <c r="J721" s="2" t="s">
        <v>495</v>
      </c>
      <c r="M721" s="2" t="s">
        <v>930</v>
      </c>
      <c r="N721" s="2">
        <v>37</v>
      </c>
      <c r="O721" s="2">
        <v>37</v>
      </c>
    </row>
    <row r="722" spans="6:15" ht="15" customHeight="1" x14ac:dyDescent="0.25">
      <c r="F722" s="3" t="s">
        <v>2583</v>
      </c>
      <c r="G722" s="2">
        <v>1216</v>
      </c>
      <c r="H722" s="2" t="s">
        <v>481</v>
      </c>
      <c r="I722" s="2" t="s">
        <v>496</v>
      </c>
      <c r="J722" s="2" t="s">
        <v>497</v>
      </c>
      <c r="M722" s="2" t="s">
        <v>967</v>
      </c>
      <c r="N722" s="2">
        <v>37</v>
      </c>
      <c r="O722" s="2">
        <v>33</v>
      </c>
    </row>
    <row r="723" spans="6:15" ht="15" customHeight="1" x14ac:dyDescent="0.25">
      <c r="F723" s="3" t="s">
        <v>2584</v>
      </c>
      <c r="G723" s="2">
        <v>1219</v>
      </c>
      <c r="H723" s="2" t="s">
        <v>481</v>
      </c>
      <c r="I723" s="2" t="s">
        <v>498</v>
      </c>
      <c r="J723" s="2" t="s">
        <v>499</v>
      </c>
      <c r="M723" s="2" t="s">
        <v>985</v>
      </c>
      <c r="N723" s="2">
        <v>37</v>
      </c>
      <c r="O723" s="2">
        <v>37</v>
      </c>
    </row>
    <row r="724" spans="6:15" ht="15" customHeight="1" x14ac:dyDescent="0.25">
      <c r="F724" s="3" t="s">
        <v>2585</v>
      </c>
      <c r="G724" s="2">
        <v>1221</v>
      </c>
      <c r="H724" s="2" t="s">
        <v>481</v>
      </c>
      <c r="I724" s="2" t="s">
        <v>500</v>
      </c>
      <c r="J724" s="2" t="s">
        <v>501</v>
      </c>
      <c r="M724" s="2" t="s">
        <v>936</v>
      </c>
      <c r="N724" s="2">
        <v>36</v>
      </c>
      <c r="O724" s="2">
        <v>34</v>
      </c>
    </row>
    <row r="725" spans="6:15" ht="15" customHeight="1" x14ac:dyDescent="0.25">
      <c r="F725" s="3" t="s">
        <v>2586</v>
      </c>
      <c r="G725" s="2">
        <v>1247</v>
      </c>
      <c r="H725" s="2" t="s">
        <v>481</v>
      </c>
      <c r="I725" s="2" t="s">
        <v>502</v>
      </c>
      <c r="J725" s="2" t="s">
        <v>503</v>
      </c>
      <c r="M725" s="2" t="s">
        <v>1005</v>
      </c>
      <c r="N725" s="2">
        <v>36</v>
      </c>
      <c r="O725" s="2">
        <v>34</v>
      </c>
    </row>
    <row r="726" spans="6:15" ht="15" customHeight="1" x14ac:dyDescent="0.25">
      <c r="F726" s="3" t="s">
        <v>2587</v>
      </c>
      <c r="G726" s="2">
        <v>1252</v>
      </c>
      <c r="H726" s="2" t="s">
        <v>481</v>
      </c>
      <c r="I726" s="2" t="s">
        <v>504</v>
      </c>
      <c r="J726" s="2" t="s">
        <v>505</v>
      </c>
      <c r="M726" s="2" t="s">
        <v>1150</v>
      </c>
      <c r="N726" s="2">
        <v>37</v>
      </c>
      <c r="O726" s="2">
        <v>37</v>
      </c>
    </row>
    <row r="727" spans="6:15" ht="15" customHeight="1" x14ac:dyDescent="0.25">
      <c r="F727" s="3" t="s">
        <v>2588</v>
      </c>
      <c r="G727" s="2">
        <v>1253</v>
      </c>
      <c r="H727" s="2" t="s">
        <v>481</v>
      </c>
      <c r="I727" s="2" t="s">
        <v>506</v>
      </c>
      <c r="J727" s="2" t="s">
        <v>507</v>
      </c>
      <c r="M727" s="2" t="s">
        <v>880</v>
      </c>
      <c r="N727" s="2">
        <v>37</v>
      </c>
      <c r="O727" s="2">
        <v>37</v>
      </c>
    </row>
    <row r="728" spans="6:15" ht="15" customHeight="1" x14ac:dyDescent="0.25">
      <c r="F728" s="3" t="s">
        <v>2589</v>
      </c>
      <c r="G728" s="2">
        <v>1257</v>
      </c>
      <c r="H728" s="2" t="s">
        <v>481</v>
      </c>
      <c r="I728" s="2" t="s">
        <v>508</v>
      </c>
      <c r="J728" s="2" t="s">
        <v>509</v>
      </c>
      <c r="M728" s="2" t="s">
        <v>971</v>
      </c>
      <c r="N728" s="2">
        <v>37</v>
      </c>
      <c r="O728" s="2">
        <v>35</v>
      </c>
    </row>
    <row r="729" spans="6:15" ht="15" customHeight="1" x14ac:dyDescent="0.25">
      <c r="F729" s="3" t="s">
        <v>2590</v>
      </c>
      <c r="G729" s="2">
        <v>1290</v>
      </c>
      <c r="H729" s="2" t="s">
        <v>481</v>
      </c>
      <c r="I729" s="2" t="s">
        <v>510</v>
      </c>
      <c r="J729" s="2" t="s">
        <v>511</v>
      </c>
      <c r="M729" s="2" t="s">
        <v>1523</v>
      </c>
      <c r="N729" s="2">
        <v>37</v>
      </c>
      <c r="O729" s="2">
        <v>37</v>
      </c>
    </row>
    <row r="730" spans="6:15" ht="15" customHeight="1" x14ac:dyDescent="0.25">
      <c r="F730" s="3" t="s">
        <v>2591</v>
      </c>
      <c r="G730" s="2">
        <v>1294</v>
      </c>
      <c r="H730" s="2" t="s">
        <v>481</v>
      </c>
      <c r="I730" s="2" t="s">
        <v>512</v>
      </c>
      <c r="J730" s="2" t="s">
        <v>513</v>
      </c>
      <c r="M730" s="2" t="s">
        <v>866</v>
      </c>
      <c r="N730" s="2">
        <v>37</v>
      </c>
      <c r="O730" s="2">
        <v>37</v>
      </c>
    </row>
    <row r="731" spans="6:15" ht="15" customHeight="1" x14ac:dyDescent="0.25">
      <c r="F731" s="3" t="s">
        <v>2592</v>
      </c>
      <c r="G731" s="2">
        <v>1304</v>
      </c>
      <c r="H731" s="2" t="s">
        <v>481</v>
      </c>
      <c r="I731" s="2" t="s">
        <v>514</v>
      </c>
      <c r="J731" s="2" t="s">
        <v>515</v>
      </c>
      <c r="M731" s="2" t="s">
        <v>969</v>
      </c>
      <c r="N731" s="2">
        <v>37</v>
      </c>
      <c r="O731" s="2">
        <v>37</v>
      </c>
    </row>
    <row r="732" spans="6:15" ht="15" customHeight="1" x14ac:dyDescent="0.25">
      <c r="F732" s="3" t="s">
        <v>2593</v>
      </c>
      <c r="G732" s="2">
        <v>12706</v>
      </c>
      <c r="H732" s="2" t="s">
        <v>481</v>
      </c>
      <c r="I732" s="2" t="s">
        <v>516</v>
      </c>
      <c r="J732" s="2" t="s">
        <v>517</v>
      </c>
      <c r="M732" s="2" t="s">
        <v>1563</v>
      </c>
      <c r="N732" s="2">
        <v>37</v>
      </c>
      <c r="O732" s="2">
        <v>37</v>
      </c>
    </row>
    <row r="733" spans="6:15" ht="15" customHeight="1" x14ac:dyDescent="0.25">
      <c r="F733" s="3" t="s">
        <v>2594</v>
      </c>
      <c r="G733" s="2">
        <v>12708</v>
      </c>
      <c r="H733" s="2" t="s">
        <v>481</v>
      </c>
      <c r="I733" s="2" t="s">
        <v>518</v>
      </c>
      <c r="J733" s="2" t="s">
        <v>519</v>
      </c>
      <c r="M733" s="2" t="s">
        <v>920</v>
      </c>
      <c r="N733" s="2">
        <v>36</v>
      </c>
      <c r="O733" s="2">
        <v>35</v>
      </c>
    </row>
    <row r="734" spans="6:15" ht="15" customHeight="1" x14ac:dyDescent="0.25">
      <c r="F734" s="3" t="s">
        <v>2595</v>
      </c>
      <c r="G734" s="2">
        <v>1306</v>
      </c>
      <c r="H734" s="2" t="s">
        <v>481</v>
      </c>
      <c r="I734" s="2" t="s">
        <v>520</v>
      </c>
      <c r="J734" s="2" t="s">
        <v>521</v>
      </c>
      <c r="M734" s="2" t="s">
        <v>910</v>
      </c>
      <c r="N734" s="2">
        <v>37</v>
      </c>
      <c r="O734" s="2">
        <v>36</v>
      </c>
    </row>
    <row r="735" spans="6:15" ht="15" customHeight="1" x14ac:dyDescent="0.25">
      <c r="F735" s="3" t="s">
        <v>2596</v>
      </c>
      <c r="G735" s="2">
        <v>1311</v>
      </c>
      <c r="H735" s="2" t="s">
        <v>481</v>
      </c>
      <c r="I735" s="2" t="s">
        <v>522</v>
      </c>
      <c r="J735" s="2" t="s">
        <v>523</v>
      </c>
      <c r="M735" s="2" t="s">
        <v>1003</v>
      </c>
      <c r="N735" s="2">
        <v>37</v>
      </c>
      <c r="O735" s="2">
        <v>35</v>
      </c>
    </row>
    <row r="736" spans="6:15" ht="15" customHeight="1" x14ac:dyDescent="0.25">
      <c r="F736" s="3" t="s">
        <v>2597</v>
      </c>
      <c r="G736" s="2">
        <v>1310</v>
      </c>
      <c r="H736" s="2" t="s">
        <v>481</v>
      </c>
      <c r="I736" s="2" t="s">
        <v>524</v>
      </c>
      <c r="J736" s="2" t="s">
        <v>525</v>
      </c>
      <c r="M736" s="2" t="s">
        <v>991</v>
      </c>
      <c r="N736" s="2">
        <v>35</v>
      </c>
      <c r="O736" s="2">
        <v>34</v>
      </c>
    </row>
    <row r="737" spans="6:15" ht="15" customHeight="1" x14ac:dyDescent="0.25">
      <c r="F737" s="3" t="s">
        <v>2598</v>
      </c>
      <c r="G737" s="2">
        <v>1314</v>
      </c>
      <c r="H737" s="2" t="s">
        <v>481</v>
      </c>
      <c r="I737" s="2" t="s">
        <v>526</v>
      </c>
      <c r="J737" s="2" t="s">
        <v>527</v>
      </c>
      <c r="M737" s="2" t="s">
        <v>952</v>
      </c>
      <c r="N737" s="2">
        <v>37</v>
      </c>
      <c r="O737" s="2">
        <v>37</v>
      </c>
    </row>
    <row r="738" spans="6:15" ht="15" customHeight="1" x14ac:dyDescent="0.25">
      <c r="F738" s="3" t="s">
        <v>2599</v>
      </c>
      <c r="G738" s="2">
        <v>1321</v>
      </c>
      <c r="H738" s="2" t="s">
        <v>481</v>
      </c>
      <c r="I738" s="2" t="s">
        <v>528</v>
      </c>
      <c r="J738" s="2" t="s">
        <v>529</v>
      </c>
      <c r="M738" s="2" t="s">
        <v>940</v>
      </c>
      <c r="N738" s="2">
        <v>37</v>
      </c>
      <c r="O738" s="2">
        <v>37</v>
      </c>
    </row>
    <row r="739" spans="6:15" ht="15" customHeight="1" x14ac:dyDescent="0.25">
      <c r="F739" s="3" t="s">
        <v>2600</v>
      </c>
      <c r="G739" s="2">
        <v>1322</v>
      </c>
      <c r="H739" s="2" t="s">
        <v>481</v>
      </c>
      <c r="I739" s="2" t="s">
        <v>530</v>
      </c>
      <c r="J739" s="2" t="s">
        <v>531</v>
      </c>
      <c r="M739" s="2" t="s">
        <v>995</v>
      </c>
      <c r="N739" s="2">
        <v>37</v>
      </c>
      <c r="O739" s="2">
        <v>37</v>
      </c>
    </row>
    <row r="740" spans="6:15" ht="15" customHeight="1" x14ac:dyDescent="0.25">
      <c r="F740" s="3" t="s">
        <v>2601</v>
      </c>
      <c r="G740" s="2">
        <v>18681</v>
      </c>
      <c r="H740" s="2" t="s">
        <v>481</v>
      </c>
      <c r="I740" s="2" t="s">
        <v>532</v>
      </c>
      <c r="J740" s="2" t="s">
        <v>533</v>
      </c>
      <c r="M740" s="2" t="s">
        <v>868</v>
      </c>
      <c r="N740" s="2">
        <v>37</v>
      </c>
      <c r="O740" s="2">
        <v>37</v>
      </c>
    </row>
    <row r="741" spans="6:15" ht="15" customHeight="1" x14ac:dyDescent="0.25">
      <c r="F741" s="3" t="s">
        <v>2602</v>
      </c>
      <c r="G741" s="2">
        <v>1323</v>
      </c>
      <c r="H741" s="2" t="s">
        <v>481</v>
      </c>
      <c r="I741" s="2" t="s">
        <v>534</v>
      </c>
      <c r="J741" s="2" t="s">
        <v>535</v>
      </c>
      <c r="M741" s="2" t="s">
        <v>950</v>
      </c>
      <c r="N741" s="2">
        <v>37</v>
      </c>
      <c r="O741" s="2">
        <v>37</v>
      </c>
    </row>
    <row r="742" spans="6:15" ht="15" customHeight="1" x14ac:dyDescent="0.25">
      <c r="F742" s="3" t="s">
        <v>2603</v>
      </c>
      <c r="G742" s="2">
        <v>29632</v>
      </c>
      <c r="H742" s="2" t="s">
        <v>537</v>
      </c>
      <c r="I742" s="2" t="s">
        <v>540</v>
      </c>
      <c r="J742" s="2" t="s">
        <v>541</v>
      </c>
      <c r="M742" s="2" t="s">
        <v>973</v>
      </c>
      <c r="N742" s="2">
        <v>36</v>
      </c>
      <c r="O742" s="2">
        <v>33</v>
      </c>
    </row>
    <row r="743" spans="6:15" ht="15" customHeight="1" x14ac:dyDescent="0.25">
      <c r="F743" s="3" t="s">
        <v>2604</v>
      </c>
      <c r="G743" s="2">
        <v>705</v>
      </c>
      <c r="H743" s="2" t="s">
        <v>537</v>
      </c>
      <c r="I743" s="2" t="s">
        <v>542</v>
      </c>
      <c r="J743" s="2" t="s">
        <v>543</v>
      </c>
      <c r="M743" s="2" t="s">
        <v>898</v>
      </c>
      <c r="N743" s="2">
        <v>37</v>
      </c>
      <c r="O743" s="2">
        <v>37</v>
      </c>
    </row>
    <row r="744" spans="6:15" ht="15" customHeight="1" x14ac:dyDescent="0.25">
      <c r="F744" s="3" t="s">
        <v>2605</v>
      </c>
      <c r="G744" s="2">
        <v>707</v>
      </c>
      <c r="H744" s="2" t="s">
        <v>537</v>
      </c>
      <c r="I744" s="2" t="s">
        <v>544</v>
      </c>
      <c r="J744" s="2" t="s">
        <v>545</v>
      </c>
      <c r="M744" s="2" t="s">
        <v>1007</v>
      </c>
      <c r="N744" s="2">
        <v>36</v>
      </c>
      <c r="O744" s="2">
        <v>35</v>
      </c>
    </row>
    <row r="745" spans="6:15" ht="15" customHeight="1" x14ac:dyDescent="0.25">
      <c r="F745" s="3" t="s">
        <v>2606</v>
      </c>
      <c r="G745" s="2">
        <v>699</v>
      </c>
      <c r="H745" s="2" t="s">
        <v>537</v>
      </c>
      <c r="I745" s="2" t="s">
        <v>548</v>
      </c>
      <c r="J745" s="2" t="s">
        <v>549</v>
      </c>
      <c r="M745" s="2" t="s">
        <v>904</v>
      </c>
      <c r="N745" s="2">
        <v>37</v>
      </c>
      <c r="O745" s="2">
        <v>36</v>
      </c>
    </row>
    <row r="746" spans="6:15" ht="15" customHeight="1" x14ac:dyDescent="0.25">
      <c r="F746" s="3" t="s">
        <v>2607</v>
      </c>
      <c r="G746" s="2">
        <v>700</v>
      </c>
      <c r="H746" s="2" t="s">
        <v>537</v>
      </c>
      <c r="I746" s="2" t="s">
        <v>550</v>
      </c>
      <c r="J746" s="2" t="s">
        <v>551</v>
      </c>
      <c r="M746" s="2" t="s">
        <v>884</v>
      </c>
      <c r="N746" s="2">
        <v>37</v>
      </c>
      <c r="O746" s="2">
        <v>36</v>
      </c>
    </row>
    <row r="747" spans="6:15" ht="15" customHeight="1" x14ac:dyDescent="0.25">
      <c r="F747" s="3" t="s">
        <v>2608</v>
      </c>
      <c r="G747" s="2">
        <v>691</v>
      </c>
      <c r="H747" s="2" t="s">
        <v>537</v>
      </c>
      <c r="I747" s="2" t="s">
        <v>552</v>
      </c>
      <c r="J747" s="2" t="s">
        <v>553</v>
      </c>
      <c r="M747" s="2" t="s">
        <v>890</v>
      </c>
      <c r="N747" s="2">
        <v>37</v>
      </c>
      <c r="O747" s="2">
        <v>37</v>
      </c>
    </row>
    <row r="748" spans="6:15" ht="15" customHeight="1" x14ac:dyDescent="0.25">
      <c r="F748" s="3" t="s">
        <v>2609</v>
      </c>
      <c r="G748" s="2">
        <v>716</v>
      </c>
      <c r="H748" s="2" t="s">
        <v>455</v>
      </c>
      <c r="I748" s="2" t="s">
        <v>458</v>
      </c>
      <c r="J748" s="2" t="s">
        <v>459</v>
      </c>
      <c r="M748" s="2" t="s">
        <v>1164</v>
      </c>
      <c r="N748" s="2">
        <v>37</v>
      </c>
      <c r="O748" s="2">
        <v>37</v>
      </c>
    </row>
    <row r="749" spans="6:15" ht="15" customHeight="1" x14ac:dyDescent="0.25">
      <c r="F749" s="3" t="s">
        <v>2610</v>
      </c>
      <c r="G749" s="2">
        <v>17461</v>
      </c>
      <c r="H749" s="2" t="s">
        <v>455</v>
      </c>
      <c r="I749" s="2" t="s">
        <v>460</v>
      </c>
      <c r="J749" s="2" t="s">
        <v>461</v>
      </c>
      <c r="M749" s="2" t="s">
        <v>878</v>
      </c>
      <c r="N749" s="2">
        <v>37</v>
      </c>
      <c r="O749" s="2">
        <v>36</v>
      </c>
    </row>
    <row r="750" spans="6:15" ht="15" customHeight="1" x14ac:dyDescent="0.25">
      <c r="F750" s="3" t="s">
        <v>2611</v>
      </c>
      <c r="G750" s="2">
        <v>718</v>
      </c>
      <c r="H750" s="2" t="s">
        <v>455</v>
      </c>
      <c r="I750" s="2" t="s">
        <v>462</v>
      </c>
      <c r="J750" s="2" t="s">
        <v>463</v>
      </c>
      <c r="M750" s="2" t="s">
        <v>1631</v>
      </c>
      <c r="N750" s="2">
        <v>37</v>
      </c>
      <c r="O750" s="2">
        <v>37</v>
      </c>
    </row>
    <row r="751" spans="6:15" ht="15" customHeight="1" x14ac:dyDescent="0.25">
      <c r="F751" s="3" t="s">
        <v>2612</v>
      </c>
      <c r="G751" s="2">
        <v>24842</v>
      </c>
      <c r="H751" s="2" t="s">
        <v>455</v>
      </c>
      <c r="I751" s="2" t="s">
        <v>464</v>
      </c>
      <c r="J751" s="2" t="s">
        <v>465</v>
      </c>
      <c r="M751" s="2" t="s">
        <v>1561</v>
      </c>
      <c r="N751" s="2">
        <v>37</v>
      </c>
      <c r="O751" s="2">
        <v>37</v>
      </c>
    </row>
    <row r="752" spans="6:15" ht="15" customHeight="1" x14ac:dyDescent="0.25">
      <c r="F752" s="3" t="s">
        <v>2613</v>
      </c>
      <c r="G752" s="2">
        <v>726</v>
      </c>
      <c r="H752" s="2" t="s">
        <v>455</v>
      </c>
      <c r="I752" s="2" t="s">
        <v>468</v>
      </c>
      <c r="J752" s="2" t="s">
        <v>469</v>
      </c>
      <c r="M752" s="2" t="s">
        <v>870</v>
      </c>
      <c r="N752" s="2">
        <v>37</v>
      </c>
      <c r="O752" s="2">
        <v>35</v>
      </c>
    </row>
    <row r="753" spans="6:15" ht="15" customHeight="1" x14ac:dyDescent="0.25">
      <c r="F753" s="3" t="s">
        <v>2614</v>
      </c>
      <c r="G753" s="2">
        <v>719</v>
      </c>
      <c r="H753" s="2" t="s">
        <v>455</v>
      </c>
      <c r="I753" s="2" t="s">
        <v>470</v>
      </c>
      <c r="J753" s="2" t="s">
        <v>471</v>
      </c>
      <c r="M753" s="2" t="s">
        <v>914</v>
      </c>
      <c r="N753" s="2">
        <v>37</v>
      </c>
      <c r="O753" s="2">
        <v>37</v>
      </c>
    </row>
    <row r="754" spans="6:15" ht="15" customHeight="1" x14ac:dyDescent="0.25">
      <c r="F754" s="3" t="s">
        <v>2615</v>
      </c>
      <c r="G754" s="2">
        <v>731</v>
      </c>
      <c r="H754" s="2" t="s">
        <v>455</v>
      </c>
      <c r="I754" s="2" t="s">
        <v>472</v>
      </c>
      <c r="J754" s="2" t="s">
        <v>473</v>
      </c>
      <c r="M754" s="2" t="s">
        <v>1621</v>
      </c>
      <c r="N754" s="2">
        <v>37</v>
      </c>
      <c r="O754" s="2">
        <v>37</v>
      </c>
    </row>
    <row r="755" spans="6:15" ht="15" customHeight="1" x14ac:dyDescent="0.25">
      <c r="F755" s="3" t="s">
        <v>2616</v>
      </c>
      <c r="G755" s="2">
        <v>720</v>
      </c>
      <c r="H755" s="2" t="s">
        <v>455</v>
      </c>
      <c r="I755" s="2" t="s">
        <v>474</v>
      </c>
      <c r="J755" s="2" t="s">
        <v>475</v>
      </c>
      <c r="M755" s="2" t="s">
        <v>1162</v>
      </c>
      <c r="N755" s="2">
        <v>37</v>
      </c>
      <c r="O755" s="2">
        <v>34</v>
      </c>
    </row>
    <row r="756" spans="6:15" ht="15" customHeight="1" x14ac:dyDescent="0.25">
      <c r="F756" s="3" t="s">
        <v>2617</v>
      </c>
      <c r="G756" s="2">
        <v>24802</v>
      </c>
      <c r="H756" s="2" t="s">
        <v>455</v>
      </c>
      <c r="I756" s="2" t="s">
        <v>476</v>
      </c>
      <c r="J756" s="2" t="s">
        <v>477</v>
      </c>
      <c r="M756" s="2" t="s">
        <v>894</v>
      </c>
      <c r="N756" s="2">
        <v>37</v>
      </c>
      <c r="O756" s="2">
        <v>37</v>
      </c>
    </row>
    <row r="757" spans="6:15" ht="15" customHeight="1" x14ac:dyDescent="0.25">
      <c r="F757" s="3" t="s">
        <v>2618</v>
      </c>
      <c r="G757" s="2">
        <v>714</v>
      </c>
      <c r="H757" s="2" t="s">
        <v>455</v>
      </c>
      <c r="I757" s="2" t="s">
        <v>456</v>
      </c>
      <c r="J757" s="2" t="s">
        <v>457</v>
      </c>
      <c r="M757" s="2" t="s">
        <v>942</v>
      </c>
      <c r="N757" s="2">
        <v>37</v>
      </c>
      <c r="O757" s="2">
        <v>36</v>
      </c>
    </row>
    <row r="758" spans="6:15" ht="15" customHeight="1" x14ac:dyDescent="0.25">
      <c r="F758" s="3" t="s">
        <v>2619</v>
      </c>
      <c r="G758" s="2">
        <v>36902</v>
      </c>
      <c r="H758" s="2" t="s">
        <v>450</v>
      </c>
      <c r="I758" s="2" t="s">
        <v>453</v>
      </c>
      <c r="J758" s="2" t="s">
        <v>454</v>
      </c>
      <c r="M758" s="2" t="s">
        <v>1152</v>
      </c>
      <c r="N758" s="2">
        <v>37</v>
      </c>
      <c r="O758" s="2">
        <v>37</v>
      </c>
    </row>
    <row r="759" spans="6:15" ht="15" customHeight="1" x14ac:dyDescent="0.25">
      <c r="F759" s="3" t="s">
        <v>2620</v>
      </c>
      <c r="G759" s="2">
        <v>36903</v>
      </c>
      <c r="H759" s="2" t="s">
        <v>450</v>
      </c>
      <c r="I759" s="2" t="s">
        <v>451</v>
      </c>
      <c r="J759" s="2" t="s">
        <v>452</v>
      </c>
      <c r="M759" s="2" t="s">
        <v>1638</v>
      </c>
      <c r="N759" s="2">
        <v>37</v>
      </c>
      <c r="O759" s="2">
        <v>37</v>
      </c>
    </row>
    <row r="760" spans="6:15" ht="15" customHeight="1" x14ac:dyDescent="0.25">
      <c r="F760" s="3" t="s">
        <v>2621</v>
      </c>
      <c r="G760" s="2">
        <v>99000007</v>
      </c>
      <c r="H760" s="2" t="s">
        <v>79</v>
      </c>
      <c r="I760" s="2" t="s">
        <v>295</v>
      </c>
      <c r="J760" s="2" t="s">
        <v>300</v>
      </c>
      <c r="M760" s="2" t="s">
        <v>938</v>
      </c>
      <c r="N760" s="2">
        <v>37</v>
      </c>
      <c r="O760" s="2">
        <v>36</v>
      </c>
    </row>
    <row r="761" spans="6:15" ht="15" customHeight="1" x14ac:dyDescent="0.25">
      <c r="F761" s="3" t="s">
        <v>2622</v>
      </c>
      <c r="G761" s="2">
        <v>99000016</v>
      </c>
      <c r="H761" s="2" t="s">
        <v>335</v>
      </c>
      <c r="I761" s="2" t="s">
        <v>295</v>
      </c>
      <c r="J761" s="2" t="s">
        <v>358</v>
      </c>
      <c r="M761" s="2" t="s">
        <v>908</v>
      </c>
      <c r="N761" s="2">
        <v>36</v>
      </c>
      <c r="O761" s="2">
        <v>36</v>
      </c>
    </row>
    <row r="762" spans="6:15" ht="15" customHeight="1" x14ac:dyDescent="0.25">
      <c r="F762" s="3" t="s">
        <v>2623</v>
      </c>
      <c r="G762" s="2">
        <v>99000014</v>
      </c>
      <c r="H762" s="2" t="s">
        <v>399</v>
      </c>
      <c r="I762" s="2" t="s">
        <v>295</v>
      </c>
      <c r="J762" s="2" t="s">
        <v>444</v>
      </c>
      <c r="M762" s="2" t="s">
        <v>1623</v>
      </c>
      <c r="N762" s="2">
        <v>36</v>
      </c>
      <c r="O762" s="2">
        <v>36</v>
      </c>
    </row>
    <row r="763" spans="6:15" ht="15" customHeight="1" x14ac:dyDescent="0.25">
      <c r="F763" s="3" t="s">
        <v>2624</v>
      </c>
      <c r="G763" s="2">
        <v>99000015</v>
      </c>
      <c r="H763" s="2" t="s">
        <v>359</v>
      </c>
      <c r="I763" s="2" t="s">
        <v>295</v>
      </c>
      <c r="J763" s="2" t="s">
        <v>398</v>
      </c>
      <c r="M763" s="2" t="s">
        <v>1521</v>
      </c>
      <c r="N763" s="2">
        <v>37</v>
      </c>
      <c r="O763" s="2">
        <v>37</v>
      </c>
    </row>
    <row r="764" spans="6:15" ht="15" customHeight="1" x14ac:dyDescent="0.25">
      <c r="F764" s="3" t="s">
        <v>2625</v>
      </c>
      <c r="G764" s="2">
        <v>99000021</v>
      </c>
      <c r="H764" s="2" t="s">
        <v>481</v>
      </c>
      <c r="I764" s="2" t="s">
        <v>295</v>
      </c>
      <c r="J764" s="2" t="s">
        <v>536</v>
      </c>
      <c r="M764" s="2" t="s">
        <v>946</v>
      </c>
      <c r="N764" s="2">
        <v>37</v>
      </c>
      <c r="O764" s="2">
        <v>35</v>
      </c>
    </row>
    <row r="765" spans="6:15" ht="15" customHeight="1" x14ac:dyDescent="0.25">
      <c r="F765" s="3" t="s">
        <v>2626</v>
      </c>
      <c r="G765" s="2">
        <v>99000022</v>
      </c>
      <c r="H765" s="2" t="s">
        <v>537</v>
      </c>
      <c r="I765" s="2" t="s">
        <v>295</v>
      </c>
      <c r="J765" s="2" t="s">
        <v>599</v>
      </c>
      <c r="M765" s="2" t="s">
        <v>1488</v>
      </c>
      <c r="N765" s="2">
        <v>37</v>
      </c>
      <c r="O765" s="2">
        <v>37</v>
      </c>
    </row>
    <row r="766" spans="6:15" ht="15" customHeight="1" x14ac:dyDescent="0.25">
      <c r="F766" s="3" t="s">
        <v>2627</v>
      </c>
      <c r="G766" s="2">
        <v>99000020</v>
      </c>
      <c r="H766" s="2" t="s">
        <v>455</v>
      </c>
      <c r="I766" s="2" t="s">
        <v>295</v>
      </c>
      <c r="J766" s="2" t="s">
        <v>480</v>
      </c>
      <c r="M766" s="2" t="s">
        <v>1490</v>
      </c>
      <c r="N766" s="2">
        <v>37</v>
      </c>
      <c r="O766" s="2">
        <v>37</v>
      </c>
    </row>
    <row r="767" spans="6:15" ht="15" customHeight="1" x14ac:dyDescent="0.25">
      <c r="F767" s="3" t="s">
        <v>2628</v>
      </c>
      <c r="G767" s="2">
        <v>99000019</v>
      </c>
      <c r="H767" s="2" t="s">
        <v>450</v>
      </c>
      <c r="I767" s="2" t="s">
        <v>295</v>
      </c>
      <c r="J767" s="2" t="s">
        <v>479</v>
      </c>
      <c r="M767" s="2" t="s">
        <v>1492</v>
      </c>
      <c r="N767" s="2">
        <v>37</v>
      </c>
      <c r="O767" s="2">
        <v>34</v>
      </c>
    </row>
    <row r="768" spans="6:15" ht="15" customHeight="1" x14ac:dyDescent="0.25">
      <c r="F768" s="3" t="s">
        <v>2629</v>
      </c>
      <c r="G768" s="2">
        <v>99000017</v>
      </c>
      <c r="H768" s="2" t="s">
        <v>314</v>
      </c>
      <c r="I768" s="2" t="s">
        <v>315</v>
      </c>
      <c r="J768" s="2" t="s">
        <v>316</v>
      </c>
      <c r="M768" s="2" t="s">
        <v>1500</v>
      </c>
      <c r="N768" s="2">
        <v>37</v>
      </c>
      <c r="O768" s="2">
        <v>37</v>
      </c>
    </row>
    <row r="769" spans="6:15" ht="15" customHeight="1" x14ac:dyDescent="0.25">
      <c r="F769" s="3" t="s">
        <v>2630</v>
      </c>
      <c r="G769" s="2">
        <v>99000017</v>
      </c>
      <c r="H769" s="2" t="s">
        <v>314</v>
      </c>
      <c r="I769" s="2" t="s">
        <v>315</v>
      </c>
      <c r="J769" s="2" t="s">
        <v>316</v>
      </c>
      <c r="M769" s="2" t="s">
        <v>1504</v>
      </c>
      <c r="N769" s="2">
        <v>37</v>
      </c>
      <c r="O769" s="2">
        <v>37</v>
      </c>
    </row>
    <row r="770" spans="6:15" ht="15" customHeight="1" x14ac:dyDescent="0.25">
      <c r="F770" s="3" t="s">
        <v>2631</v>
      </c>
      <c r="G770" s="2">
        <v>33765</v>
      </c>
      <c r="H770" s="2" t="s">
        <v>50</v>
      </c>
      <c r="I770" s="2" t="s">
        <v>51</v>
      </c>
      <c r="J770" s="2" t="s">
        <v>52</v>
      </c>
      <c r="M770" s="2" t="s">
        <v>1502</v>
      </c>
      <c r="N770" s="2">
        <v>37</v>
      </c>
      <c r="O770" s="2">
        <v>37</v>
      </c>
    </row>
    <row r="771" spans="6:15" ht="15" customHeight="1" x14ac:dyDescent="0.25">
      <c r="F771" s="3" t="s">
        <v>2632</v>
      </c>
      <c r="G771" s="2">
        <v>450</v>
      </c>
      <c r="H771" s="2" t="s">
        <v>54</v>
      </c>
      <c r="I771" s="2" t="s">
        <v>55</v>
      </c>
      <c r="J771" s="2" t="s">
        <v>56</v>
      </c>
      <c r="M771" s="2" t="s">
        <v>1498</v>
      </c>
      <c r="N771" s="2">
        <v>37</v>
      </c>
      <c r="O771" s="2">
        <v>37</v>
      </c>
    </row>
    <row r="772" spans="6:15" ht="15" customHeight="1" x14ac:dyDescent="0.25">
      <c r="F772" s="3" t="s">
        <v>2633</v>
      </c>
      <c r="G772" s="2">
        <v>451</v>
      </c>
      <c r="H772" s="2" t="s">
        <v>54</v>
      </c>
      <c r="I772" s="2" t="s">
        <v>58</v>
      </c>
      <c r="J772" s="2" t="s">
        <v>59</v>
      </c>
      <c r="M772" s="2" t="s">
        <v>1496</v>
      </c>
      <c r="N772" s="2">
        <v>37</v>
      </c>
      <c r="O772" s="2">
        <v>37</v>
      </c>
    </row>
    <row r="773" spans="6:15" ht="15" customHeight="1" x14ac:dyDescent="0.25">
      <c r="F773" s="3" t="s">
        <v>2634</v>
      </c>
      <c r="G773" s="2">
        <v>460</v>
      </c>
      <c r="H773" s="2" t="s">
        <v>54</v>
      </c>
      <c r="I773" s="2" t="s">
        <v>61</v>
      </c>
      <c r="J773" s="2" t="s">
        <v>62</v>
      </c>
      <c r="M773" s="2" t="s">
        <v>1482</v>
      </c>
      <c r="N773" s="2">
        <v>37</v>
      </c>
      <c r="O773" s="2">
        <v>37</v>
      </c>
    </row>
    <row r="774" spans="6:15" ht="15" customHeight="1" x14ac:dyDescent="0.25">
      <c r="F774" s="3" t="s">
        <v>2635</v>
      </c>
      <c r="G774" s="2">
        <v>461</v>
      </c>
      <c r="H774" s="2" t="s">
        <v>54</v>
      </c>
      <c r="I774" s="2" t="s">
        <v>612</v>
      </c>
      <c r="J774" s="2" t="s">
        <v>613</v>
      </c>
      <c r="M774" s="2" t="s">
        <v>1478</v>
      </c>
      <c r="N774" s="2">
        <v>37</v>
      </c>
      <c r="O774" s="2">
        <v>37</v>
      </c>
    </row>
    <row r="775" spans="6:15" ht="15" customHeight="1" x14ac:dyDescent="0.25">
      <c r="F775" s="3" t="s">
        <v>2636</v>
      </c>
      <c r="G775" s="2">
        <v>470</v>
      </c>
      <c r="H775" s="2" t="s">
        <v>54</v>
      </c>
      <c r="I775" s="2" t="s">
        <v>64</v>
      </c>
      <c r="J775" s="2" t="s">
        <v>65</v>
      </c>
      <c r="M775" s="2" t="s">
        <v>1480</v>
      </c>
      <c r="N775" s="2">
        <v>37</v>
      </c>
      <c r="O775" s="2">
        <v>37</v>
      </c>
    </row>
    <row r="776" spans="6:15" ht="15" customHeight="1" x14ac:dyDescent="0.25">
      <c r="F776" s="3" t="s">
        <v>2637</v>
      </c>
      <c r="G776" s="2">
        <v>1125</v>
      </c>
      <c r="H776" s="2" t="s">
        <v>54</v>
      </c>
      <c r="I776" s="2" t="s">
        <v>318</v>
      </c>
      <c r="J776" s="2" t="s">
        <v>319</v>
      </c>
      <c r="M776" s="2" t="s">
        <v>1486</v>
      </c>
      <c r="N776" s="2">
        <v>37</v>
      </c>
      <c r="O776" s="2">
        <v>36</v>
      </c>
    </row>
    <row r="777" spans="6:15" ht="15" customHeight="1" x14ac:dyDescent="0.25">
      <c r="F777" s="3" t="s">
        <v>2638</v>
      </c>
      <c r="G777" s="2">
        <v>1130</v>
      </c>
      <c r="H777" s="2" t="s">
        <v>54</v>
      </c>
      <c r="I777" s="2" t="s">
        <v>67</v>
      </c>
      <c r="J777" s="2" t="s">
        <v>68</v>
      </c>
      <c r="M777" s="2" t="s">
        <v>1494</v>
      </c>
      <c r="N777" s="2">
        <v>37</v>
      </c>
      <c r="O777" s="2">
        <v>37</v>
      </c>
    </row>
    <row r="778" spans="6:15" ht="15" customHeight="1" x14ac:dyDescent="0.25">
      <c r="F778" s="3" t="s">
        <v>2639</v>
      </c>
      <c r="G778" s="2">
        <v>476</v>
      </c>
      <c r="H778" s="2" t="s">
        <v>54</v>
      </c>
      <c r="I778" s="2" t="s">
        <v>70</v>
      </c>
      <c r="J778" s="2" t="s">
        <v>71</v>
      </c>
      <c r="M778" s="2" t="s">
        <v>1506</v>
      </c>
      <c r="N778" s="2">
        <v>37</v>
      </c>
      <c r="O778" s="2">
        <v>37</v>
      </c>
    </row>
    <row r="779" spans="6:15" ht="15" customHeight="1" x14ac:dyDescent="0.25">
      <c r="F779" s="3" t="s">
        <v>2640</v>
      </c>
      <c r="G779" s="2">
        <v>18443</v>
      </c>
      <c r="H779" s="2" t="s">
        <v>54</v>
      </c>
      <c r="I779" s="2" t="s">
        <v>73</v>
      </c>
      <c r="J779" s="2" t="s">
        <v>74</v>
      </c>
      <c r="M779" s="2" t="s">
        <v>1484</v>
      </c>
      <c r="N779" s="2">
        <v>37</v>
      </c>
      <c r="O779" s="2">
        <v>37</v>
      </c>
    </row>
    <row r="780" spans="6:15" ht="15" customHeight="1" x14ac:dyDescent="0.25">
      <c r="F780" s="3" t="s">
        <v>2641</v>
      </c>
      <c r="G780" s="2">
        <v>6137</v>
      </c>
      <c r="H780" s="2" t="s">
        <v>54</v>
      </c>
      <c r="I780" s="2" t="s">
        <v>76</v>
      </c>
      <c r="J780" s="2" t="s">
        <v>77</v>
      </c>
      <c r="M780" s="2" t="s">
        <v>1583</v>
      </c>
      <c r="N780" s="2">
        <v>37</v>
      </c>
      <c r="O780" s="2">
        <v>37</v>
      </c>
    </row>
    <row r="781" spans="6:15" ht="15" customHeight="1" x14ac:dyDescent="0.25">
      <c r="F781" s="3" t="s">
        <v>2642</v>
      </c>
      <c r="G781" s="2">
        <v>478</v>
      </c>
      <c r="H781" s="2" t="s">
        <v>54</v>
      </c>
      <c r="I781" s="2" t="s">
        <v>614</v>
      </c>
      <c r="J781" s="2" t="s">
        <v>615</v>
      </c>
      <c r="M781" s="2" t="s">
        <v>1585</v>
      </c>
      <c r="N781" s="2">
        <v>37</v>
      </c>
      <c r="O781" s="2">
        <v>37</v>
      </c>
    </row>
    <row r="782" spans="6:15" ht="15" customHeight="1" x14ac:dyDescent="0.25">
      <c r="F782" s="3" t="s">
        <v>2643</v>
      </c>
      <c r="G782" s="2">
        <v>759</v>
      </c>
      <c r="H782" s="2" t="s">
        <v>254</v>
      </c>
      <c r="I782" s="2" t="s">
        <v>255</v>
      </c>
      <c r="J782" s="2" t="s">
        <v>256</v>
      </c>
      <c r="M782" s="2" t="s">
        <v>1575</v>
      </c>
      <c r="N782" s="2">
        <v>36</v>
      </c>
      <c r="O782" s="2">
        <v>36</v>
      </c>
    </row>
    <row r="783" spans="6:15" ht="15" customHeight="1" x14ac:dyDescent="0.25">
      <c r="F783" s="3" t="s">
        <v>2644</v>
      </c>
      <c r="G783" s="2">
        <v>760</v>
      </c>
      <c r="H783" s="2" t="s">
        <v>254</v>
      </c>
      <c r="I783" s="2" t="s">
        <v>258</v>
      </c>
      <c r="J783" s="2" t="s">
        <v>259</v>
      </c>
      <c r="M783" s="2" t="s">
        <v>1589</v>
      </c>
      <c r="N783" s="2">
        <v>37</v>
      </c>
      <c r="O783" s="2">
        <v>37</v>
      </c>
    </row>
    <row r="784" spans="6:15" ht="15" customHeight="1" x14ac:dyDescent="0.25">
      <c r="F784" s="3" t="s">
        <v>2645</v>
      </c>
      <c r="G784" s="2">
        <v>763</v>
      </c>
      <c r="H784" s="2" t="s">
        <v>254</v>
      </c>
      <c r="I784" s="2" t="s">
        <v>261</v>
      </c>
      <c r="J784" s="2" t="s">
        <v>262</v>
      </c>
      <c r="M784" s="2" t="s">
        <v>1579</v>
      </c>
      <c r="N784" s="2">
        <v>37</v>
      </c>
      <c r="O784" s="2">
        <v>37</v>
      </c>
    </row>
    <row r="785" spans="6:15" ht="15" customHeight="1" x14ac:dyDescent="0.25">
      <c r="F785" s="3" t="s">
        <v>2646</v>
      </c>
      <c r="G785" s="2">
        <v>764</v>
      </c>
      <c r="H785" s="2" t="s">
        <v>254</v>
      </c>
      <c r="I785" s="2" t="s">
        <v>264</v>
      </c>
      <c r="J785" s="2" t="s">
        <v>265</v>
      </c>
      <c r="M785" s="2" t="s">
        <v>1591</v>
      </c>
      <c r="N785" s="2">
        <v>37</v>
      </c>
      <c r="O785" s="2">
        <v>37</v>
      </c>
    </row>
    <row r="786" spans="6:15" ht="15" customHeight="1" x14ac:dyDescent="0.25">
      <c r="F786" s="3" t="s">
        <v>2647</v>
      </c>
      <c r="G786" s="2">
        <v>765</v>
      </c>
      <c r="H786" s="2" t="s">
        <v>254</v>
      </c>
      <c r="I786" s="2" t="s">
        <v>267</v>
      </c>
      <c r="J786" s="2" t="s">
        <v>268</v>
      </c>
      <c r="M786" s="2" t="s">
        <v>588</v>
      </c>
      <c r="N786" s="2">
        <v>37</v>
      </c>
      <c r="O786" s="2">
        <v>37</v>
      </c>
    </row>
    <row r="787" spans="6:15" ht="15" customHeight="1" x14ac:dyDescent="0.25">
      <c r="F787" s="3" t="s">
        <v>2648</v>
      </c>
      <c r="G787" s="2">
        <v>775</v>
      </c>
      <c r="H787" s="2" t="s">
        <v>254</v>
      </c>
      <c r="I787" s="2" t="s">
        <v>270</v>
      </c>
      <c r="J787" s="2" t="s">
        <v>271</v>
      </c>
      <c r="M787" s="2" t="s">
        <v>596</v>
      </c>
      <c r="N787" s="2">
        <v>37</v>
      </c>
      <c r="O787" s="2">
        <v>37</v>
      </c>
    </row>
    <row r="788" spans="6:15" ht="15" customHeight="1" x14ac:dyDescent="0.25">
      <c r="F788" s="3" t="s">
        <v>2649</v>
      </c>
      <c r="G788" s="2">
        <v>776</v>
      </c>
      <c r="H788" s="2" t="s">
        <v>254</v>
      </c>
      <c r="I788" s="2" t="s">
        <v>273</v>
      </c>
      <c r="J788" s="2" t="s">
        <v>274</v>
      </c>
      <c r="M788" s="2" t="s">
        <v>598</v>
      </c>
      <c r="N788" s="2">
        <v>37</v>
      </c>
      <c r="O788" s="2">
        <v>37</v>
      </c>
    </row>
    <row r="789" spans="6:15" ht="15" customHeight="1" x14ac:dyDescent="0.25">
      <c r="F789" s="3" t="s">
        <v>2650</v>
      </c>
      <c r="G789" s="2">
        <v>12464</v>
      </c>
      <c r="H789" s="2" t="s">
        <v>254</v>
      </c>
      <c r="I789" s="2" t="s">
        <v>325</v>
      </c>
      <c r="J789" s="2" t="s">
        <v>326</v>
      </c>
      <c r="M789" s="2" t="s">
        <v>590</v>
      </c>
      <c r="N789" s="2">
        <v>37</v>
      </c>
      <c r="O789" s="2">
        <v>35</v>
      </c>
    </row>
    <row r="790" spans="6:15" ht="15" customHeight="1" x14ac:dyDescent="0.25">
      <c r="F790" s="3" t="s">
        <v>2651</v>
      </c>
      <c r="G790" s="2">
        <v>766</v>
      </c>
      <c r="H790" s="2" t="s">
        <v>254</v>
      </c>
      <c r="I790" s="2" t="s">
        <v>616</v>
      </c>
      <c r="J790" s="2" t="s">
        <v>617</v>
      </c>
      <c r="M790" s="2" t="s">
        <v>1571</v>
      </c>
      <c r="N790" s="2">
        <v>37</v>
      </c>
      <c r="O790" s="2">
        <v>37</v>
      </c>
    </row>
    <row r="791" spans="6:15" ht="15" customHeight="1" x14ac:dyDescent="0.25">
      <c r="F791" s="3" t="s">
        <v>2652</v>
      </c>
      <c r="G791" s="2">
        <v>6147</v>
      </c>
      <c r="H791" s="2" t="s">
        <v>254</v>
      </c>
      <c r="I791" s="2" t="s">
        <v>618</v>
      </c>
      <c r="J791" s="2" t="s">
        <v>619</v>
      </c>
      <c r="M791" s="2" t="s">
        <v>1577</v>
      </c>
      <c r="N791" s="2">
        <v>37</v>
      </c>
      <c r="O791" s="2">
        <v>37</v>
      </c>
    </row>
    <row r="792" spans="6:15" ht="15" customHeight="1" x14ac:dyDescent="0.25">
      <c r="F792" s="3" t="s">
        <v>2653</v>
      </c>
      <c r="G792" s="2">
        <v>12459</v>
      </c>
      <c r="H792" s="2" t="s">
        <v>254</v>
      </c>
      <c r="I792" s="2" t="s">
        <v>620</v>
      </c>
      <c r="J792" s="2" t="s">
        <v>621</v>
      </c>
      <c r="M792" s="2" t="s">
        <v>1581</v>
      </c>
      <c r="N792" s="2">
        <v>37</v>
      </c>
      <c r="O792" s="2">
        <v>37</v>
      </c>
    </row>
    <row r="793" spans="6:15" ht="15" customHeight="1" x14ac:dyDescent="0.25">
      <c r="F793" s="3" t="s">
        <v>2654</v>
      </c>
      <c r="G793" s="2">
        <v>771</v>
      </c>
      <c r="H793" s="2" t="s">
        <v>254</v>
      </c>
      <c r="I793" s="2" t="s">
        <v>622</v>
      </c>
      <c r="J793" s="2" t="s">
        <v>623</v>
      </c>
      <c r="M793" s="2" t="s">
        <v>1587</v>
      </c>
      <c r="N793" s="2">
        <v>37</v>
      </c>
      <c r="O793" s="2">
        <v>37</v>
      </c>
    </row>
    <row r="794" spans="6:15" ht="15" customHeight="1" x14ac:dyDescent="0.25">
      <c r="F794" s="3" t="s">
        <v>2655</v>
      </c>
      <c r="G794" s="2">
        <v>773</v>
      </c>
      <c r="H794" s="2" t="s">
        <v>254</v>
      </c>
      <c r="I794" s="2" t="s">
        <v>624</v>
      </c>
      <c r="J794" s="2" t="s">
        <v>625</v>
      </c>
      <c r="M794" s="2" t="s">
        <v>592</v>
      </c>
      <c r="N794" s="2">
        <v>37</v>
      </c>
      <c r="O794" s="2">
        <v>37</v>
      </c>
    </row>
    <row r="795" spans="6:15" ht="15" customHeight="1" x14ac:dyDescent="0.25">
      <c r="F795" s="3" t="s">
        <v>2656</v>
      </c>
      <c r="G795" s="2">
        <v>12597</v>
      </c>
      <c r="H795" s="2" t="s">
        <v>254</v>
      </c>
      <c r="I795" s="2" t="s">
        <v>626</v>
      </c>
      <c r="J795" s="2" t="s">
        <v>627</v>
      </c>
      <c r="M795" s="2" t="s">
        <v>1567</v>
      </c>
      <c r="N795" s="2">
        <v>36</v>
      </c>
      <c r="O795" s="2">
        <v>37</v>
      </c>
    </row>
    <row r="796" spans="6:15" ht="15" customHeight="1" x14ac:dyDescent="0.25">
      <c r="F796" s="3" t="s">
        <v>2657</v>
      </c>
      <c r="G796" s="2">
        <v>754</v>
      </c>
      <c r="H796" s="2" t="s">
        <v>254</v>
      </c>
      <c r="I796" s="2" t="s">
        <v>628</v>
      </c>
      <c r="J796" s="2" t="s">
        <v>629</v>
      </c>
      <c r="M796" s="2" t="s">
        <v>1569</v>
      </c>
      <c r="N796" s="2">
        <v>37</v>
      </c>
      <c r="O796" s="2">
        <v>37</v>
      </c>
    </row>
    <row r="797" spans="6:15" ht="15" customHeight="1" x14ac:dyDescent="0.25">
      <c r="F797" s="3" t="s">
        <v>2658</v>
      </c>
      <c r="G797" s="2">
        <v>774</v>
      </c>
      <c r="H797" s="2" t="s">
        <v>254</v>
      </c>
      <c r="I797" s="2" t="s">
        <v>630</v>
      </c>
      <c r="J797" s="2" t="s">
        <v>631</v>
      </c>
      <c r="M797" s="2" t="s">
        <v>594</v>
      </c>
      <c r="N797" s="2">
        <v>37</v>
      </c>
      <c r="O797" s="2">
        <v>37</v>
      </c>
    </row>
    <row r="798" spans="6:15" ht="15" customHeight="1" x14ac:dyDescent="0.25">
      <c r="F798" s="3" t="s">
        <v>2659</v>
      </c>
      <c r="G798" s="2">
        <v>778</v>
      </c>
      <c r="H798" s="2" t="s">
        <v>254</v>
      </c>
      <c r="I798" s="2" t="s">
        <v>632</v>
      </c>
      <c r="J798" s="2" t="s">
        <v>633</v>
      </c>
      <c r="M798" s="2" t="s">
        <v>1573</v>
      </c>
      <c r="N798" s="2">
        <v>37</v>
      </c>
      <c r="O798" s="2">
        <v>37</v>
      </c>
    </row>
    <row r="799" spans="6:15" ht="15" customHeight="1" x14ac:dyDescent="0.25">
      <c r="F799" s="3" t="s">
        <v>2660</v>
      </c>
      <c r="G799" s="2">
        <v>552</v>
      </c>
      <c r="H799" s="2" t="s">
        <v>140</v>
      </c>
      <c r="I799" s="2" t="s">
        <v>141</v>
      </c>
      <c r="J799" s="2" t="s">
        <v>142</v>
      </c>
      <c r="M799" s="2" t="s">
        <v>1278</v>
      </c>
      <c r="N799" s="2">
        <v>37</v>
      </c>
      <c r="O799" s="2">
        <v>37</v>
      </c>
    </row>
    <row r="800" spans="6:15" ht="15" customHeight="1" x14ac:dyDescent="0.25">
      <c r="F800" s="3" t="s">
        <v>2661</v>
      </c>
      <c r="G800" s="2">
        <v>553</v>
      </c>
      <c r="H800" s="2" t="s">
        <v>140</v>
      </c>
      <c r="I800" s="2" t="s">
        <v>144</v>
      </c>
      <c r="J800" s="2" t="s">
        <v>145</v>
      </c>
      <c r="M800" s="2" t="s">
        <v>1593</v>
      </c>
      <c r="N800" s="2">
        <v>37</v>
      </c>
      <c r="O800" s="2">
        <v>37</v>
      </c>
    </row>
    <row r="801" spans="6:15" ht="15" customHeight="1" x14ac:dyDescent="0.25">
      <c r="F801" s="3" t="s">
        <v>2662</v>
      </c>
      <c r="G801" s="2">
        <v>555</v>
      </c>
      <c r="H801" s="2" t="s">
        <v>140</v>
      </c>
      <c r="I801" s="2" t="s">
        <v>147</v>
      </c>
      <c r="J801" s="2" t="s">
        <v>148</v>
      </c>
      <c r="M801" s="2" t="s">
        <v>1696</v>
      </c>
      <c r="N801" s="2">
        <v>37</v>
      </c>
      <c r="O801" s="2">
        <v>37</v>
      </c>
    </row>
    <row r="802" spans="6:15" ht="15" customHeight="1" x14ac:dyDescent="0.25">
      <c r="F802" s="3" t="s">
        <v>2663</v>
      </c>
      <c r="G802" s="2">
        <v>517</v>
      </c>
      <c r="H802" s="2" t="s">
        <v>140</v>
      </c>
      <c r="I802" s="2" t="s">
        <v>150</v>
      </c>
      <c r="J802" s="2" t="s">
        <v>151</v>
      </c>
      <c r="M802" s="2" t="s">
        <v>1276</v>
      </c>
      <c r="N802" s="2">
        <v>37</v>
      </c>
      <c r="O802" s="2">
        <v>37</v>
      </c>
    </row>
    <row r="803" spans="6:15" ht="15" customHeight="1" x14ac:dyDescent="0.25">
      <c r="F803" s="3" t="s">
        <v>2664</v>
      </c>
      <c r="G803" s="2">
        <v>518</v>
      </c>
      <c r="H803" s="2" t="s">
        <v>140</v>
      </c>
      <c r="I803" s="2" t="s">
        <v>153</v>
      </c>
      <c r="J803" s="2" t="s">
        <v>154</v>
      </c>
      <c r="M803" s="2" t="s">
        <v>52</v>
      </c>
      <c r="N803" s="2">
        <v>35</v>
      </c>
      <c r="O803" s="2">
        <v>35</v>
      </c>
    </row>
    <row r="804" spans="6:15" ht="15" customHeight="1" x14ac:dyDescent="0.25">
      <c r="F804" s="3" t="s">
        <v>2665</v>
      </c>
      <c r="G804" s="2">
        <v>516</v>
      </c>
      <c r="H804" s="2" t="s">
        <v>140</v>
      </c>
      <c r="I804" s="2" t="s">
        <v>156</v>
      </c>
      <c r="J804" s="2" t="s">
        <v>157</v>
      </c>
      <c r="M804" s="2" t="s">
        <v>249</v>
      </c>
      <c r="N804" s="2">
        <v>36</v>
      </c>
      <c r="O804" s="2">
        <v>34</v>
      </c>
    </row>
    <row r="805" spans="6:15" ht="15" customHeight="1" x14ac:dyDescent="0.25">
      <c r="F805" s="3" t="s">
        <v>2666</v>
      </c>
      <c r="G805" s="2">
        <v>521</v>
      </c>
      <c r="H805" s="2" t="s">
        <v>140</v>
      </c>
      <c r="I805" s="2" t="s">
        <v>159</v>
      </c>
      <c r="J805" s="2" t="s">
        <v>160</v>
      </c>
      <c r="M805" s="2" t="s">
        <v>243</v>
      </c>
      <c r="N805" s="2">
        <v>35</v>
      </c>
      <c r="O805" s="2">
        <v>35</v>
      </c>
    </row>
    <row r="806" spans="6:15" ht="15" customHeight="1" x14ac:dyDescent="0.25">
      <c r="F806" s="3" t="s">
        <v>2667</v>
      </c>
      <c r="G806" s="2">
        <v>522</v>
      </c>
      <c r="H806" s="2" t="s">
        <v>140</v>
      </c>
      <c r="I806" s="2" t="s">
        <v>162</v>
      </c>
      <c r="J806" s="2" t="s">
        <v>163</v>
      </c>
      <c r="M806" s="2" t="s">
        <v>252</v>
      </c>
      <c r="N806" s="2">
        <v>35</v>
      </c>
      <c r="O806" s="2">
        <v>35</v>
      </c>
    </row>
    <row r="807" spans="6:15" ht="15" customHeight="1" x14ac:dyDescent="0.25">
      <c r="F807" s="3" t="s">
        <v>2668</v>
      </c>
      <c r="G807" s="2">
        <v>520</v>
      </c>
      <c r="H807" s="2" t="s">
        <v>140</v>
      </c>
      <c r="I807" s="2" t="s">
        <v>165</v>
      </c>
      <c r="J807" s="2" t="s">
        <v>166</v>
      </c>
      <c r="M807" s="2" t="s">
        <v>246</v>
      </c>
      <c r="N807" s="2">
        <v>37</v>
      </c>
      <c r="O807" s="2">
        <v>37</v>
      </c>
    </row>
    <row r="808" spans="6:15" ht="15" customHeight="1" x14ac:dyDescent="0.25">
      <c r="F808" s="3" t="s">
        <v>2669</v>
      </c>
      <c r="G808" s="2">
        <v>528</v>
      </c>
      <c r="H808" s="2" t="s">
        <v>140</v>
      </c>
      <c r="I808" s="2" t="s">
        <v>168</v>
      </c>
      <c r="J808" s="2" t="s">
        <v>169</v>
      </c>
      <c r="M808" s="2" t="s">
        <v>296</v>
      </c>
      <c r="N808" s="2">
        <v>35</v>
      </c>
      <c r="O808" s="2">
        <v>35</v>
      </c>
    </row>
    <row r="809" spans="6:15" ht="15" customHeight="1" x14ac:dyDescent="0.25">
      <c r="F809" s="3" t="s">
        <v>2670</v>
      </c>
      <c r="G809" s="2">
        <v>529</v>
      </c>
      <c r="H809" s="2" t="s">
        <v>140</v>
      </c>
      <c r="I809" s="2" t="s">
        <v>171</v>
      </c>
      <c r="J809" s="2" t="s">
        <v>172</v>
      </c>
      <c r="M809" s="2" t="s">
        <v>298</v>
      </c>
      <c r="N809" s="2">
        <v>35</v>
      </c>
      <c r="O809" s="2">
        <v>35</v>
      </c>
    </row>
    <row r="810" spans="6:15" ht="15" customHeight="1" x14ac:dyDescent="0.25">
      <c r="F810" s="3" t="s">
        <v>2671</v>
      </c>
      <c r="G810" s="2">
        <v>527</v>
      </c>
      <c r="H810" s="2" t="s">
        <v>140</v>
      </c>
      <c r="I810" s="2" t="s">
        <v>174</v>
      </c>
      <c r="J810" s="2" t="s">
        <v>175</v>
      </c>
      <c r="M810" s="2" t="s">
        <v>300</v>
      </c>
      <c r="N810" s="2">
        <v>35</v>
      </c>
      <c r="O810" s="2">
        <v>35</v>
      </c>
    </row>
    <row r="811" spans="6:15" ht="15" customHeight="1" x14ac:dyDescent="0.25">
      <c r="F811" s="3" t="s">
        <v>2672</v>
      </c>
      <c r="G811" s="2">
        <v>532</v>
      </c>
      <c r="H811" s="2" t="s">
        <v>140</v>
      </c>
      <c r="I811" s="2" t="s">
        <v>177</v>
      </c>
      <c r="J811" s="2" t="s">
        <v>178</v>
      </c>
      <c r="M811" s="2" t="s">
        <v>302</v>
      </c>
      <c r="N811" s="2">
        <v>35</v>
      </c>
      <c r="O811" s="2">
        <v>35</v>
      </c>
    </row>
    <row r="812" spans="6:15" ht="15" customHeight="1" x14ac:dyDescent="0.25">
      <c r="F812" s="3" t="s">
        <v>2673</v>
      </c>
      <c r="G812" s="2">
        <v>533</v>
      </c>
      <c r="H812" s="2" t="s">
        <v>140</v>
      </c>
      <c r="I812" s="2" t="s">
        <v>180</v>
      </c>
      <c r="J812" s="2" t="s">
        <v>181</v>
      </c>
      <c r="M812" s="2" t="s">
        <v>304</v>
      </c>
      <c r="N812" s="2">
        <v>35</v>
      </c>
      <c r="O812" s="2">
        <v>35</v>
      </c>
    </row>
    <row r="813" spans="6:15" ht="15" customHeight="1" x14ac:dyDescent="0.25">
      <c r="F813" s="3" t="s">
        <v>2674</v>
      </c>
      <c r="G813" s="2">
        <v>534</v>
      </c>
      <c r="H813" s="2" t="s">
        <v>140</v>
      </c>
      <c r="I813" s="2" t="s">
        <v>183</v>
      </c>
      <c r="J813" s="2" t="s">
        <v>184</v>
      </c>
      <c r="M813" s="2" t="s">
        <v>306</v>
      </c>
      <c r="N813" s="2">
        <v>35</v>
      </c>
      <c r="O813" s="2">
        <v>35</v>
      </c>
    </row>
    <row r="814" spans="6:15" ht="15" customHeight="1" x14ac:dyDescent="0.25">
      <c r="F814" s="3" t="s">
        <v>2675</v>
      </c>
      <c r="G814" s="2">
        <v>543</v>
      </c>
      <c r="H814" s="2" t="s">
        <v>140</v>
      </c>
      <c r="I814" s="2" t="s">
        <v>186</v>
      </c>
      <c r="J814" s="2" t="s">
        <v>187</v>
      </c>
      <c r="M814" s="2" t="s">
        <v>308</v>
      </c>
      <c r="N814" s="2">
        <v>35</v>
      </c>
      <c r="O814" s="2">
        <v>35</v>
      </c>
    </row>
    <row r="815" spans="6:15" ht="15" customHeight="1" x14ac:dyDescent="0.25">
      <c r="F815" s="3" t="s">
        <v>2676</v>
      </c>
      <c r="G815" s="2">
        <v>496</v>
      </c>
      <c r="H815" s="2" t="s">
        <v>189</v>
      </c>
      <c r="I815" s="2" t="s">
        <v>190</v>
      </c>
      <c r="J815" s="2" t="s">
        <v>191</v>
      </c>
      <c r="M815" s="2" t="s">
        <v>310</v>
      </c>
      <c r="N815" s="2">
        <v>35</v>
      </c>
      <c r="O815" s="2">
        <v>35</v>
      </c>
    </row>
    <row r="816" spans="6:15" ht="15" customHeight="1" x14ac:dyDescent="0.25">
      <c r="F816" s="3" t="s">
        <v>2677</v>
      </c>
      <c r="G816" s="2">
        <v>499</v>
      </c>
      <c r="H816" s="2" t="s">
        <v>189</v>
      </c>
      <c r="I816" s="2" t="s">
        <v>141</v>
      </c>
      <c r="J816" s="2" t="s">
        <v>193</v>
      </c>
      <c r="M816" s="2" t="s">
        <v>312</v>
      </c>
      <c r="N816" s="2">
        <v>35</v>
      </c>
      <c r="O816" s="2">
        <v>35</v>
      </c>
    </row>
    <row r="817" spans="6:15" ht="15" customHeight="1" x14ac:dyDescent="0.25">
      <c r="F817" s="3" t="s">
        <v>2678</v>
      </c>
      <c r="G817" s="2">
        <v>498</v>
      </c>
      <c r="H817" s="2" t="s">
        <v>189</v>
      </c>
      <c r="I817" s="2" t="s">
        <v>144</v>
      </c>
      <c r="J817" s="2" t="s">
        <v>195</v>
      </c>
      <c r="M817" s="2" t="s">
        <v>444</v>
      </c>
      <c r="N817" s="2">
        <v>35</v>
      </c>
      <c r="O817" s="2">
        <v>35</v>
      </c>
    </row>
    <row r="818" spans="6:15" ht="15" customHeight="1" x14ac:dyDescent="0.25">
      <c r="F818" s="3" t="s">
        <v>2679</v>
      </c>
      <c r="G818" s="2">
        <v>503</v>
      </c>
      <c r="H818" s="2" t="s">
        <v>189</v>
      </c>
      <c r="I818" s="2" t="s">
        <v>322</v>
      </c>
      <c r="J818" s="2" t="s">
        <v>323</v>
      </c>
      <c r="M818" s="2" t="s">
        <v>398</v>
      </c>
      <c r="N818" s="2">
        <v>35</v>
      </c>
      <c r="O818" s="2">
        <v>35</v>
      </c>
    </row>
    <row r="819" spans="6:15" ht="15" customHeight="1" x14ac:dyDescent="0.25">
      <c r="F819" s="3" t="s">
        <v>2680</v>
      </c>
      <c r="G819" s="2">
        <v>502</v>
      </c>
      <c r="H819" s="2" t="s">
        <v>189</v>
      </c>
      <c r="I819" s="2" t="s">
        <v>197</v>
      </c>
      <c r="J819" s="2" t="s">
        <v>198</v>
      </c>
      <c r="M819" s="2" t="s">
        <v>358</v>
      </c>
      <c r="N819" s="2">
        <v>35</v>
      </c>
      <c r="O819" s="2">
        <v>35</v>
      </c>
    </row>
    <row r="820" spans="6:15" ht="15" customHeight="1" x14ac:dyDescent="0.25">
      <c r="F820" s="3" t="s">
        <v>2681</v>
      </c>
      <c r="G820" s="2">
        <v>480</v>
      </c>
      <c r="H820" s="2" t="s">
        <v>189</v>
      </c>
      <c r="I820" s="2" t="s">
        <v>150</v>
      </c>
      <c r="J820" s="2" t="s">
        <v>200</v>
      </c>
      <c r="M820" s="2" t="s">
        <v>316</v>
      </c>
      <c r="N820" s="2">
        <v>35</v>
      </c>
      <c r="O820" s="2">
        <v>35</v>
      </c>
    </row>
    <row r="821" spans="6:15" ht="15" customHeight="1" x14ac:dyDescent="0.25">
      <c r="F821" s="3" t="s">
        <v>2682</v>
      </c>
      <c r="G821" s="2">
        <v>482</v>
      </c>
      <c r="H821" s="2" t="s">
        <v>189</v>
      </c>
      <c r="I821" s="2" t="s">
        <v>153</v>
      </c>
      <c r="J821" s="2" t="s">
        <v>202</v>
      </c>
      <c r="M821" s="2" t="s">
        <v>478</v>
      </c>
      <c r="N821" s="2">
        <v>35</v>
      </c>
      <c r="O821" s="2">
        <v>35</v>
      </c>
    </row>
    <row r="822" spans="6:15" ht="15" customHeight="1" x14ac:dyDescent="0.25">
      <c r="F822" s="3" t="s">
        <v>2683</v>
      </c>
      <c r="G822" s="2">
        <v>481</v>
      </c>
      <c r="H822" s="2" t="s">
        <v>189</v>
      </c>
      <c r="I822" s="2" t="s">
        <v>156</v>
      </c>
      <c r="J822" s="2" t="s">
        <v>204</v>
      </c>
      <c r="M822" s="2" t="s">
        <v>479</v>
      </c>
      <c r="N822" s="2">
        <v>35</v>
      </c>
      <c r="O822" s="2">
        <v>35</v>
      </c>
    </row>
    <row r="823" spans="6:15" ht="15" customHeight="1" x14ac:dyDescent="0.25">
      <c r="F823" s="3" t="s">
        <v>2684</v>
      </c>
      <c r="G823" s="2">
        <v>484</v>
      </c>
      <c r="H823" s="2" t="s">
        <v>189</v>
      </c>
      <c r="I823" s="2" t="s">
        <v>159</v>
      </c>
      <c r="J823" s="2" t="s">
        <v>206</v>
      </c>
      <c r="M823" s="2" t="s">
        <v>480</v>
      </c>
      <c r="N823" s="2">
        <v>35</v>
      </c>
      <c r="O823" s="2">
        <v>35</v>
      </c>
    </row>
    <row r="824" spans="6:15" ht="15" customHeight="1" x14ac:dyDescent="0.25">
      <c r="F824" s="3" t="s">
        <v>2685</v>
      </c>
      <c r="G824" s="2">
        <v>483</v>
      </c>
      <c r="H824" s="2" t="s">
        <v>189</v>
      </c>
      <c r="I824" s="2" t="s">
        <v>165</v>
      </c>
      <c r="J824" s="2" t="s">
        <v>208</v>
      </c>
      <c r="M824" s="2" t="s">
        <v>536</v>
      </c>
      <c r="N824" s="2">
        <v>35</v>
      </c>
      <c r="O824" s="2">
        <v>35</v>
      </c>
    </row>
    <row r="825" spans="6:15" ht="15" customHeight="1" x14ac:dyDescent="0.25">
      <c r="F825" s="3" t="s">
        <v>2686</v>
      </c>
      <c r="G825" s="2">
        <v>487</v>
      </c>
      <c r="H825" s="2" t="s">
        <v>189</v>
      </c>
      <c r="I825" s="2" t="s">
        <v>168</v>
      </c>
      <c r="J825" s="2" t="s">
        <v>324</v>
      </c>
      <c r="M825" s="2" t="s">
        <v>599</v>
      </c>
      <c r="N825" s="2">
        <v>35</v>
      </c>
      <c r="O825" s="2">
        <v>35</v>
      </c>
    </row>
    <row r="826" spans="6:15" ht="15" customHeight="1" x14ac:dyDescent="0.25">
      <c r="F826" s="3" t="s">
        <v>2687</v>
      </c>
      <c r="G826" s="2">
        <v>486</v>
      </c>
      <c r="H826" s="2" t="s">
        <v>189</v>
      </c>
      <c r="I826" s="2" t="s">
        <v>171</v>
      </c>
      <c r="J826" s="2" t="s">
        <v>210</v>
      </c>
      <c r="M826" s="2" t="s">
        <v>600</v>
      </c>
      <c r="N826" s="2">
        <v>35</v>
      </c>
      <c r="O826" s="2">
        <v>35</v>
      </c>
    </row>
    <row r="827" spans="6:15" ht="15" customHeight="1" x14ac:dyDescent="0.25">
      <c r="F827" s="3" t="s">
        <v>2688</v>
      </c>
      <c r="G827" s="2">
        <v>488</v>
      </c>
      <c r="H827" s="2" t="s">
        <v>189</v>
      </c>
      <c r="I827" s="2" t="s">
        <v>174</v>
      </c>
      <c r="J827" s="2" t="s">
        <v>212</v>
      </c>
      <c r="M827" s="2" t="s">
        <v>601</v>
      </c>
      <c r="N827" s="2">
        <v>35</v>
      </c>
      <c r="O827" s="2">
        <v>35</v>
      </c>
    </row>
    <row r="828" spans="6:15" ht="15" customHeight="1" x14ac:dyDescent="0.25">
      <c r="F828" s="3" t="s">
        <v>2689</v>
      </c>
      <c r="G828" s="2">
        <v>580</v>
      </c>
      <c r="H828" s="2" t="s">
        <v>214</v>
      </c>
      <c r="I828" s="2" t="s">
        <v>190</v>
      </c>
      <c r="J828" s="2" t="s">
        <v>215</v>
      </c>
      <c r="M828" s="2" t="s">
        <v>1286</v>
      </c>
      <c r="N828" s="2">
        <v>35</v>
      </c>
      <c r="O828" s="2">
        <v>35</v>
      </c>
    </row>
    <row r="829" spans="6:15" ht="15" customHeight="1" x14ac:dyDescent="0.25">
      <c r="F829" s="3" t="s">
        <v>2690</v>
      </c>
      <c r="G829" s="2">
        <v>582</v>
      </c>
      <c r="H829" s="2" t="s">
        <v>214</v>
      </c>
      <c r="I829" s="2" t="s">
        <v>217</v>
      </c>
      <c r="J829" s="2" t="s">
        <v>218</v>
      </c>
      <c r="M829" s="2" t="s">
        <v>1289</v>
      </c>
      <c r="N829" s="2">
        <v>35</v>
      </c>
      <c r="O829" s="2">
        <v>35</v>
      </c>
    </row>
    <row r="830" spans="6:15" ht="15" customHeight="1" x14ac:dyDescent="0.25">
      <c r="F830" s="3" t="s">
        <v>2691</v>
      </c>
      <c r="G830" s="2">
        <v>584</v>
      </c>
      <c r="H830" s="2" t="s">
        <v>214</v>
      </c>
      <c r="I830" s="2" t="s">
        <v>141</v>
      </c>
      <c r="J830" s="2" t="s">
        <v>220</v>
      </c>
      <c r="M830" s="2" t="s">
        <v>6490</v>
      </c>
      <c r="N830" s="2">
        <v>35</v>
      </c>
      <c r="O830" s="2">
        <v>35</v>
      </c>
    </row>
    <row r="831" spans="6:15" ht="15" customHeight="1" x14ac:dyDescent="0.25">
      <c r="F831" s="3" t="s">
        <v>2692</v>
      </c>
      <c r="G831" s="2">
        <v>583</v>
      </c>
      <c r="H831" s="2" t="s">
        <v>214</v>
      </c>
      <c r="I831" s="2" t="s">
        <v>144</v>
      </c>
      <c r="J831" s="2" t="s">
        <v>222</v>
      </c>
      <c r="M831" s="2" t="s">
        <v>1697</v>
      </c>
      <c r="N831" s="2">
        <v>35</v>
      </c>
      <c r="O831" s="2">
        <v>35</v>
      </c>
    </row>
    <row r="832" spans="6:15" ht="15" customHeight="1" x14ac:dyDescent="0.25">
      <c r="F832" s="3" t="s">
        <v>2693</v>
      </c>
      <c r="G832" s="2">
        <v>563</v>
      </c>
      <c r="H832" s="2" t="s">
        <v>214</v>
      </c>
      <c r="I832" s="2" t="s">
        <v>150</v>
      </c>
      <c r="J832" s="2" t="s">
        <v>224</v>
      </c>
      <c r="M832" s="2" t="s">
        <v>1412</v>
      </c>
      <c r="N832" s="2">
        <v>35</v>
      </c>
      <c r="O832" s="2">
        <v>35</v>
      </c>
    </row>
    <row r="833" spans="6:15" ht="15" customHeight="1" x14ac:dyDescent="0.25">
      <c r="F833" s="3" t="s">
        <v>2694</v>
      </c>
      <c r="G833" s="2">
        <v>564</v>
      </c>
      <c r="H833" s="2" t="s">
        <v>214</v>
      </c>
      <c r="I833" s="2" t="s">
        <v>159</v>
      </c>
      <c r="J833" s="2" t="s">
        <v>226</v>
      </c>
      <c r="M833" s="2" t="s">
        <v>822</v>
      </c>
      <c r="N833" s="2">
        <v>35</v>
      </c>
      <c r="O833" s="2">
        <v>35</v>
      </c>
    </row>
    <row r="834" spans="6:15" ht="15" customHeight="1" x14ac:dyDescent="0.25">
      <c r="F834" s="3" t="s">
        <v>2695</v>
      </c>
      <c r="G834" s="2">
        <v>565</v>
      </c>
      <c r="H834" s="2" t="s">
        <v>214</v>
      </c>
      <c r="I834" s="2" t="s">
        <v>162</v>
      </c>
      <c r="J834" s="2" t="s">
        <v>228</v>
      </c>
      <c r="M834" s="2" t="s">
        <v>1008</v>
      </c>
      <c r="N834" s="2">
        <v>35</v>
      </c>
      <c r="O834" s="2">
        <v>35</v>
      </c>
    </row>
    <row r="835" spans="6:15" ht="15" customHeight="1" x14ac:dyDescent="0.25">
      <c r="F835" s="3" t="s">
        <v>2696</v>
      </c>
      <c r="G835" s="2">
        <v>569</v>
      </c>
      <c r="H835" s="2" t="s">
        <v>214</v>
      </c>
      <c r="I835" s="2" t="s">
        <v>171</v>
      </c>
      <c r="J835" s="2" t="s">
        <v>230</v>
      </c>
      <c r="M835" s="2" t="s">
        <v>1009</v>
      </c>
      <c r="N835" s="2">
        <v>35</v>
      </c>
      <c r="O835" s="2">
        <v>35</v>
      </c>
    </row>
    <row r="836" spans="6:15" ht="15" customHeight="1" x14ac:dyDescent="0.25">
      <c r="F836" s="3" t="s">
        <v>2697</v>
      </c>
      <c r="G836" s="2">
        <v>573</v>
      </c>
      <c r="H836" s="2" t="s">
        <v>214</v>
      </c>
      <c r="I836" s="2" t="s">
        <v>177</v>
      </c>
      <c r="J836" s="2" t="s">
        <v>232</v>
      </c>
      <c r="M836" s="2" t="s">
        <v>1351</v>
      </c>
      <c r="N836" s="2">
        <v>35</v>
      </c>
      <c r="O836" s="2">
        <v>35</v>
      </c>
    </row>
    <row r="837" spans="6:15" ht="15" customHeight="1" x14ac:dyDescent="0.25">
      <c r="F837" s="3" t="s">
        <v>2698</v>
      </c>
      <c r="G837" s="2">
        <v>575</v>
      </c>
      <c r="H837" s="2" t="s">
        <v>214</v>
      </c>
      <c r="I837" s="2" t="s">
        <v>180</v>
      </c>
      <c r="J837" s="2" t="s">
        <v>234</v>
      </c>
      <c r="M837" s="2" t="s">
        <v>1370</v>
      </c>
      <c r="N837" s="2">
        <v>35</v>
      </c>
      <c r="O837" s="2">
        <v>35</v>
      </c>
    </row>
    <row r="838" spans="6:15" ht="15" customHeight="1" x14ac:dyDescent="0.25">
      <c r="F838" s="3" t="s">
        <v>2699</v>
      </c>
      <c r="G838" s="2">
        <v>574</v>
      </c>
      <c r="H838" s="2" t="s">
        <v>214</v>
      </c>
      <c r="I838" s="2" t="s">
        <v>183</v>
      </c>
      <c r="J838" s="2" t="s">
        <v>236</v>
      </c>
      <c r="M838" s="2" t="s">
        <v>1010</v>
      </c>
      <c r="N838" s="2">
        <v>35</v>
      </c>
      <c r="O838" s="2">
        <v>35</v>
      </c>
    </row>
    <row r="839" spans="6:15" ht="15" customHeight="1" x14ac:dyDescent="0.25">
      <c r="F839" s="3" t="s">
        <v>2700</v>
      </c>
      <c r="G839" s="2">
        <v>577</v>
      </c>
      <c r="H839" s="2" t="s">
        <v>214</v>
      </c>
      <c r="I839" s="2" t="s">
        <v>238</v>
      </c>
      <c r="J839" s="2" t="s">
        <v>239</v>
      </c>
      <c r="M839" s="2" t="s">
        <v>1509</v>
      </c>
      <c r="N839" s="2">
        <v>35</v>
      </c>
      <c r="O839" s="2">
        <v>35</v>
      </c>
    </row>
    <row r="840" spans="6:15" ht="15" customHeight="1" x14ac:dyDescent="0.25">
      <c r="F840" s="3" t="s">
        <v>2701</v>
      </c>
      <c r="G840" s="2">
        <v>562</v>
      </c>
      <c r="H840" s="2" t="s">
        <v>214</v>
      </c>
      <c r="I840" s="2" t="s">
        <v>156</v>
      </c>
      <c r="J840" s="2" t="s">
        <v>634</v>
      </c>
      <c r="M840" s="2" t="s">
        <v>1138</v>
      </c>
      <c r="N840" s="2">
        <v>35</v>
      </c>
      <c r="O840" s="2">
        <v>35</v>
      </c>
    </row>
    <row r="841" spans="6:15" ht="15" customHeight="1" x14ac:dyDescent="0.25">
      <c r="F841" s="3" t="s">
        <v>2702</v>
      </c>
      <c r="G841" s="2">
        <v>99000002</v>
      </c>
      <c r="H841" s="2" t="s">
        <v>241</v>
      </c>
      <c r="I841" s="2" t="s">
        <v>242</v>
      </c>
      <c r="J841" s="2" t="s">
        <v>243</v>
      </c>
      <c r="M841" s="2" t="s">
        <v>1507</v>
      </c>
      <c r="N841" s="2">
        <v>35</v>
      </c>
      <c r="O841" s="2">
        <v>35</v>
      </c>
    </row>
    <row r="842" spans="6:15" ht="15" customHeight="1" x14ac:dyDescent="0.25">
      <c r="F842" s="3" t="s">
        <v>2703</v>
      </c>
      <c r="G842" s="2">
        <v>99000004</v>
      </c>
      <c r="H842" s="2" t="s">
        <v>241</v>
      </c>
      <c r="I842" s="2" t="s">
        <v>245</v>
      </c>
      <c r="J842" s="2" t="s">
        <v>246</v>
      </c>
      <c r="M842" s="2" t="s">
        <v>1612</v>
      </c>
      <c r="N842" s="2">
        <v>35</v>
      </c>
      <c r="O842" s="2">
        <v>35</v>
      </c>
    </row>
    <row r="843" spans="6:15" ht="15" customHeight="1" x14ac:dyDescent="0.25">
      <c r="F843" s="3" t="s">
        <v>2704</v>
      </c>
      <c r="G843" s="2">
        <v>99000001</v>
      </c>
      <c r="H843" s="2" t="s">
        <v>241</v>
      </c>
      <c r="I843" s="2" t="s">
        <v>248</v>
      </c>
      <c r="J843" s="2" t="s">
        <v>249</v>
      </c>
      <c r="M843" s="2" t="s">
        <v>1011</v>
      </c>
      <c r="N843" s="2">
        <v>35</v>
      </c>
      <c r="O843" s="2">
        <v>35</v>
      </c>
    </row>
    <row r="844" spans="6:15" ht="15" customHeight="1" x14ac:dyDescent="0.25">
      <c r="F844" s="3" t="s">
        <v>2705</v>
      </c>
      <c r="G844" s="2">
        <v>99000003</v>
      </c>
      <c r="H844" s="2" t="s">
        <v>241</v>
      </c>
      <c r="I844" s="2" t="s">
        <v>251</v>
      </c>
      <c r="J844" s="2" t="s">
        <v>252</v>
      </c>
      <c r="M844" s="2" t="s">
        <v>824</v>
      </c>
      <c r="N844" s="2">
        <v>35</v>
      </c>
      <c r="O844" s="2">
        <v>35</v>
      </c>
    </row>
    <row r="845" spans="6:15" ht="15" customHeight="1" x14ac:dyDescent="0.25">
      <c r="F845" s="3" t="s">
        <v>2706</v>
      </c>
      <c r="G845" s="2">
        <v>5817</v>
      </c>
      <c r="H845" s="2" t="s">
        <v>276</v>
      </c>
      <c r="I845" s="2" t="s">
        <v>327</v>
      </c>
      <c r="J845" s="2" t="s">
        <v>328</v>
      </c>
      <c r="M845" s="2" t="s">
        <v>1282</v>
      </c>
      <c r="N845" s="2">
        <v>35</v>
      </c>
      <c r="O845" s="2">
        <v>35</v>
      </c>
    </row>
    <row r="846" spans="6:15" ht="15" customHeight="1" x14ac:dyDescent="0.25">
      <c r="F846" s="3" t="s">
        <v>2707</v>
      </c>
      <c r="G846" s="2">
        <v>5033</v>
      </c>
      <c r="H846" s="2" t="s">
        <v>276</v>
      </c>
      <c r="I846" s="2" t="s">
        <v>277</v>
      </c>
      <c r="J846" s="2" t="s">
        <v>278</v>
      </c>
      <c r="M846" s="2" t="s">
        <v>1350</v>
      </c>
      <c r="N846" s="2">
        <v>35</v>
      </c>
      <c r="O846" s="2">
        <v>35</v>
      </c>
    </row>
    <row r="847" spans="6:15" ht="15" customHeight="1" x14ac:dyDescent="0.25">
      <c r="F847" s="3" t="s">
        <v>2708</v>
      </c>
      <c r="G847" s="2">
        <v>5219</v>
      </c>
      <c r="H847" s="2" t="s">
        <v>276</v>
      </c>
      <c r="I847" s="2" t="s">
        <v>280</v>
      </c>
      <c r="J847" s="2" t="s">
        <v>281</v>
      </c>
      <c r="M847" s="2" t="s">
        <v>1285</v>
      </c>
      <c r="N847" s="2">
        <v>35</v>
      </c>
      <c r="O847" s="2">
        <v>35</v>
      </c>
    </row>
    <row r="848" spans="6:15" ht="15" customHeight="1" x14ac:dyDescent="0.25">
      <c r="F848" s="3" t="s">
        <v>2709</v>
      </c>
      <c r="G848" s="2">
        <v>5152</v>
      </c>
      <c r="H848" s="2" t="s">
        <v>276</v>
      </c>
      <c r="I848" s="2" t="s">
        <v>283</v>
      </c>
      <c r="J848" s="2" t="s">
        <v>284</v>
      </c>
      <c r="M848" s="2" t="s">
        <v>1446</v>
      </c>
      <c r="N848" s="2">
        <v>35</v>
      </c>
      <c r="O848" s="2">
        <v>35</v>
      </c>
    </row>
    <row r="849" spans="6:15" ht="15" customHeight="1" x14ac:dyDescent="0.25">
      <c r="F849" s="3" t="s">
        <v>2710</v>
      </c>
      <c r="G849" s="2">
        <v>5089</v>
      </c>
      <c r="H849" s="2" t="s">
        <v>276</v>
      </c>
      <c r="I849" s="2" t="s">
        <v>286</v>
      </c>
      <c r="J849" s="2" t="s">
        <v>287</v>
      </c>
      <c r="M849" s="2" t="s">
        <v>6491</v>
      </c>
      <c r="N849" s="2">
        <v>35</v>
      </c>
      <c r="O849" s="2">
        <v>35</v>
      </c>
    </row>
    <row r="850" spans="6:15" ht="15" customHeight="1" x14ac:dyDescent="0.25">
      <c r="F850" s="3" t="s">
        <v>2711</v>
      </c>
      <c r="G850" s="2">
        <v>5039</v>
      </c>
      <c r="H850" s="2" t="s">
        <v>276</v>
      </c>
      <c r="I850" s="2" t="s">
        <v>289</v>
      </c>
      <c r="J850" s="2" t="s">
        <v>290</v>
      </c>
      <c r="M850" s="2" t="s">
        <v>823</v>
      </c>
      <c r="N850" s="2">
        <v>35</v>
      </c>
      <c r="O850" s="2">
        <v>35</v>
      </c>
    </row>
    <row r="851" spans="6:15" ht="15" customHeight="1" x14ac:dyDescent="0.25">
      <c r="F851" s="3" t="s">
        <v>2712</v>
      </c>
      <c r="G851" s="2">
        <v>5154</v>
      </c>
      <c r="H851" s="2" t="s">
        <v>276</v>
      </c>
      <c r="I851" s="2" t="s">
        <v>292</v>
      </c>
      <c r="J851" s="2" t="s">
        <v>293</v>
      </c>
      <c r="M851" s="2" t="s">
        <v>1280</v>
      </c>
      <c r="N851" s="2">
        <v>35</v>
      </c>
      <c r="O851" s="2">
        <v>35</v>
      </c>
    </row>
    <row r="852" spans="6:15" ht="15" customHeight="1" x14ac:dyDescent="0.25">
      <c r="F852" s="3" t="s">
        <v>2713</v>
      </c>
      <c r="G852" s="2">
        <v>4929</v>
      </c>
      <c r="H852" s="2" t="s">
        <v>276</v>
      </c>
      <c r="I852" s="2" t="s">
        <v>329</v>
      </c>
      <c r="J852" s="2" t="s">
        <v>330</v>
      </c>
      <c r="M852" s="2" t="s">
        <v>1738</v>
      </c>
      <c r="N852" s="2">
        <v>35</v>
      </c>
      <c r="O852" s="2">
        <v>35</v>
      </c>
    </row>
    <row r="853" spans="6:15" ht="15" customHeight="1" x14ac:dyDescent="0.25">
      <c r="F853" s="3" t="s">
        <v>2714</v>
      </c>
      <c r="G853" s="2">
        <v>4986</v>
      </c>
      <c r="H853" s="2" t="s">
        <v>276</v>
      </c>
      <c r="I853" s="2" t="s">
        <v>331</v>
      </c>
      <c r="J853" s="2" t="s">
        <v>332</v>
      </c>
      <c r="M853" s="2" t="s">
        <v>1281</v>
      </c>
      <c r="N853" s="2">
        <v>35</v>
      </c>
      <c r="O853" s="2">
        <v>35</v>
      </c>
    </row>
    <row r="854" spans="6:15" ht="15" customHeight="1" x14ac:dyDescent="0.25">
      <c r="F854" s="3" t="s">
        <v>2715</v>
      </c>
      <c r="G854" s="2">
        <v>4898</v>
      </c>
      <c r="H854" s="2" t="s">
        <v>276</v>
      </c>
      <c r="I854" s="2" t="s">
        <v>333</v>
      </c>
      <c r="J854" s="2" t="s">
        <v>334</v>
      </c>
      <c r="M854" s="2" t="s">
        <v>1617</v>
      </c>
      <c r="N854" s="2">
        <v>35</v>
      </c>
      <c r="O854" s="2">
        <v>35</v>
      </c>
    </row>
    <row r="855" spans="6:15" ht="15" customHeight="1" x14ac:dyDescent="0.25">
      <c r="F855" s="3" t="s">
        <v>2716</v>
      </c>
      <c r="G855" s="2">
        <v>4894</v>
      </c>
      <c r="H855" s="2" t="s">
        <v>276</v>
      </c>
      <c r="I855" s="2" t="s">
        <v>635</v>
      </c>
      <c r="J855" s="2" t="s">
        <v>636</v>
      </c>
      <c r="M855" s="2" t="s">
        <v>1287</v>
      </c>
      <c r="N855" s="2">
        <v>35</v>
      </c>
      <c r="O855" s="2">
        <v>35</v>
      </c>
    </row>
    <row r="856" spans="6:15" ht="15" customHeight="1" x14ac:dyDescent="0.25">
      <c r="F856" s="3" t="s">
        <v>2717</v>
      </c>
      <c r="G856" s="2">
        <v>99000005</v>
      </c>
      <c r="H856" s="2" t="s">
        <v>50</v>
      </c>
      <c r="I856" s="2" t="s">
        <v>295</v>
      </c>
      <c r="J856" s="2" t="s">
        <v>296</v>
      </c>
      <c r="M856" s="2" t="s">
        <v>1135</v>
      </c>
      <c r="N856" s="2">
        <v>35</v>
      </c>
      <c r="O856" s="2">
        <v>35</v>
      </c>
    </row>
    <row r="857" spans="6:15" ht="15" customHeight="1" x14ac:dyDescent="0.25">
      <c r="F857" s="3" t="s">
        <v>2718</v>
      </c>
      <c r="G857" s="2">
        <v>99000006</v>
      </c>
      <c r="H857" s="2" t="s">
        <v>54</v>
      </c>
      <c r="I857" s="2" t="s">
        <v>295</v>
      </c>
      <c r="J857" s="2" t="s">
        <v>298</v>
      </c>
      <c r="M857" s="2" t="s">
        <v>1352</v>
      </c>
      <c r="N857" s="2">
        <v>35</v>
      </c>
      <c r="O857" s="2">
        <v>35</v>
      </c>
    </row>
    <row r="858" spans="6:15" ht="15" customHeight="1" x14ac:dyDescent="0.25">
      <c r="F858" s="3" t="s">
        <v>2719</v>
      </c>
      <c r="G858" s="2">
        <v>99000012</v>
      </c>
      <c r="H858" s="2" t="s">
        <v>254</v>
      </c>
      <c r="I858" s="2" t="s">
        <v>295</v>
      </c>
      <c r="J858" s="2" t="s">
        <v>310</v>
      </c>
      <c r="M858" s="2" t="s">
        <v>1284</v>
      </c>
      <c r="N858" s="2">
        <v>35</v>
      </c>
      <c r="O858" s="2">
        <v>35</v>
      </c>
    </row>
    <row r="859" spans="6:15" ht="15" customHeight="1" x14ac:dyDescent="0.25">
      <c r="F859" s="3" t="s">
        <v>2720</v>
      </c>
      <c r="G859" s="2">
        <v>99000008</v>
      </c>
      <c r="H859" s="2" t="s">
        <v>140</v>
      </c>
      <c r="I859" s="2" t="s">
        <v>295</v>
      </c>
      <c r="J859" s="2" t="s">
        <v>302</v>
      </c>
      <c r="M859" s="2" t="s">
        <v>1137</v>
      </c>
      <c r="N859" s="2">
        <v>35</v>
      </c>
      <c r="O859" s="2">
        <v>35</v>
      </c>
    </row>
    <row r="860" spans="6:15" ht="15" customHeight="1" x14ac:dyDescent="0.25">
      <c r="F860" s="3" t="s">
        <v>2721</v>
      </c>
      <c r="G860" s="2">
        <v>99000009</v>
      </c>
      <c r="H860" s="2" t="s">
        <v>189</v>
      </c>
      <c r="I860" s="2" t="s">
        <v>295</v>
      </c>
      <c r="J860" s="2" t="s">
        <v>304</v>
      </c>
      <c r="M860" s="2" t="s">
        <v>1414</v>
      </c>
      <c r="N860" s="2">
        <v>35</v>
      </c>
      <c r="O860" s="2">
        <v>35</v>
      </c>
    </row>
    <row r="861" spans="6:15" ht="15" customHeight="1" x14ac:dyDescent="0.25">
      <c r="F861" s="3" t="s">
        <v>2722</v>
      </c>
      <c r="G861" s="2">
        <v>99000010</v>
      </c>
      <c r="H861" s="2" t="s">
        <v>214</v>
      </c>
      <c r="I861" s="2" t="s">
        <v>295</v>
      </c>
      <c r="J861" s="2" t="s">
        <v>306</v>
      </c>
      <c r="M861" s="2" t="s">
        <v>1508</v>
      </c>
      <c r="N861" s="2">
        <v>35</v>
      </c>
      <c r="O861" s="2">
        <v>35</v>
      </c>
    </row>
    <row r="862" spans="6:15" ht="15" customHeight="1" x14ac:dyDescent="0.25">
      <c r="F862" s="3" t="s">
        <v>2723</v>
      </c>
      <c r="G862" s="2">
        <v>99000011</v>
      </c>
      <c r="H862" s="2" t="s">
        <v>241</v>
      </c>
      <c r="I862" s="2" t="s">
        <v>295</v>
      </c>
      <c r="J862" s="2" t="s">
        <v>308</v>
      </c>
      <c r="M862" s="2" t="s">
        <v>1648</v>
      </c>
      <c r="N862" s="2">
        <v>35</v>
      </c>
      <c r="O862" s="2">
        <v>35</v>
      </c>
    </row>
    <row r="863" spans="6:15" ht="15" customHeight="1" x14ac:dyDescent="0.25">
      <c r="F863" s="3" t="s">
        <v>2724</v>
      </c>
      <c r="G863" s="2">
        <v>99000013</v>
      </c>
      <c r="H863" s="2" t="s">
        <v>276</v>
      </c>
      <c r="I863" s="2" t="s">
        <v>295</v>
      </c>
      <c r="J863" s="2" t="s">
        <v>312</v>
      </c>
      <c r="M863" s="2" t="s">
        <v>1290</v>
      </c>
      <c r="N863" s="2">
        <v>35</v>
      </c>
      <c r="O863" s="2">
        <v>35</v>
      </c>
    </row>
    <row r="864" spans="6:15" ht="15" customHeight="1" x14ac:dyDescent="0.25">
      <c r="F864" s="3" t="s">
        <v>2725</v>
      </c>
      <c r="G864" s="2">
        <v>99000017</v>
      </c>
      <c r="H864" s="2" t="s">
        <v>314</v>
      </c>
      <c r="I864" s="2" t="s">
        <v>315</v>
      </c>
      <c r="J864" s="2" t="s">
        <v>316</v>
      </c>
      <c r="M864" s="2" t="s">
        <v>1183</v>
      </c>
      <c r="N864" s="2">
        <v>35</v>
      </c>
      <c r="O864" s="2">
        <v>35</v>
      </c>
    </row>
    <row r="865" spans="6:15" ht="15" customHeight="1" x14ac:dyDescent="0.25">
      <c r="F865" s="3" t="s">
        <v>2726</v>
      </c>
      <c r="G865" s="2">
        <v>99000017</v>
      </c>
      <c r="H865" s="2" t="s">
        <v>314</v>
      </c>
      <c r="I865" s="2" t="s">
        <v>315</v>
      </c>
      <c r="J865" s="2" t="s">
        <v>316</v>
      </c>
      <c r="M865" s="2" t="s">
        <v>1136</v>
      </c>
      <c r="N865" s="2">
        <v>35</v>
      </c>
      <c r="O865" s="2">
        <v>35</v>
      </c>
    </row>
    <row r="866" spans="6:15" ht="15" customHeight="1" x14ac:dyDescent="0.25">
      <c r="F866" s="3" t="s">
        <v>2727</v>
      </c>
      <c r="G866" s="2">
        <v>18852</v>
      </c>
      <c r="H866" s="2" t="s">
        <v>637</v>
      </c>
      <c r="I866" s="2" t="s">
        <v>638</v>
      </c>
      <c r="J866" s="2" t="s">
        <v>639</v>
      </c>
      <c r="M866" s="2" t="s">
        <v>1279</v>
      </c>
      <c r="N866" s="2">
        <v>35</v>
      </c>
      <c r="O866" s="2">
        <v>35</v>
      </c>
    </row>
    <row r="867" spans="6:15" ht="15" customHeight="1" x14ac:dyDescent="0.25">
      <c r="F867" s="3" t="s">
        <v>2728</v>
      </c>
      <c r="G867" s="2">
        <v>13125</v>
      </c>
      <c r="H867" s="2" t="s">
        <v>637</v>
      </c>
      <c r="I867" s="2" t="s">
        <v>640</v>
      </c>
      <c r="J867" s="2" t="s">
        <v>641</v>
      </c>
      <c r="M867" s="2" t="s">
        <v>6492</v>
      </c>
      <c r="N867" s="2">
        <v>35</v>
      </c>
      <c r="O867" s="2">
        <v>35</v>
      </c>
    </row>
    <row r="868" spans="6:15" ht="15" customHeight="1" x14ac:dyDescent="0.25">
      <c r="F868" s="3" t="s">
        <v>2729</v>
      </c>
      <c r="G868" s="2">
        <v>19072</v>
      </c>
      <c r="H868" s="2" t="s">
        <v>637</v>
      </c>
      <c r="I868" s="2" t="s">
        <v>642</v>
      </c>
      <c r="J868" s="2" t="s">
        <v>643</v>
      </c>
      <c r="M868" s="2" t="s">
        <v>1413</v>
      </c>
      <c r="N868" s="2">
        <v>35</v>
      </c>
      <c r="O868" s="2">
        <v>35</v>
      </c>
    </row>
    <row r="869" spans="6:15" ht="15" customHeight="1" x14ac:dyDescent="0.25">
      <c r="F869" s="3" t="s">
        <v>2730</v>
      </c>
      <c r="G869" s="2">
        <v>18960</v>
      </c>
      <c r="H869" s="2" t="s">
        <v>637</v>
      </c>
      <c r="I869" s="2" t="s">
        <v>644</v>
      </c>
      <c r="J869" s="2" t="s">
        <v>645</v>
      </c>
      <c r="M869" s="2" t="s">
        <v>1283</v>
      </c>
      <c r="N869" s="2">
        <v>35</v>
      </c>
      <c r="O869" s="2">
        <v>35</v>
      </c>
    </row>
    <row r="870" spans="6:15" ht="15" customHeight="1" x14ac:dyDescent="0.25">
      <c r="F870" s="3" t="s">
        <v>2731</v>
      </c>
      <c r="G870" s="2">
        <v>13728</v>
      </c>
      <c r="H870" s="2" t="s">
        <v>637</v>
      </c>
      <c r="I870" s="2" t="s">
        <v>646</v>
      </c>
      <c r="J870" s="2" t="s">
        <v>647</v>
      </c>
      <c r="M870" s="2" t="s">
        <v>1699</v>
      </c>
      <c r="N870" s="2">
        <v>35</v>
      </c>
      <c r="O870" s="2">
        <v>35</v>
      </c>
    </row>
    <row r="871" spans="6:15" ht="15" customHeight="1" x14ac:dyDescent="0.25">
      <c r="F871" s="3" t="s">
        <v>2732</v>
      </c>
      <c r="G871" s="2">
        <v>18760</v>
      </c>
      <c r="H871" s="2" t="s">
        <v>637</v>
      </c>
      <c r="I871" s="2" t="s">
        <v>648</v>
      </c>
      <c r="J871" s="2" t="s">
        <v>649</v>
      </c>
      <c r="M871" s="2" t="s">
        <v>1288</v>
      </c>
      <c r="N871" s="2">
        <v>35</v>
      </c>
      <c r="O871" s="2">
        <v>35</v>
      </c>
    </row>
    <row r="872" spans="6:15" ht="15" customHeight="1" x14ac:dyDescent="0.25">
      <c r="F872" s="3" t="s">
        <v>2733</v>
      </c>
      <c r="G872" s="2">
        <v>19203</v>
      </c>
      <c r="H872" s="2" t="s">
        <v>637</v>
      </c>
      <c r="I872" s="2" t="s">
        <v>650</v>
      </c>
      <c r="J872" s="2" t="s">
        <v>651</v>
      </c>
      <c r="M872" s="2" t="s">
        <v>735</v>
      </c>
      <c r="N872" s="2">
        <v>37</v>
      </c>
      <c r="O872" s="2">
        <v>37</v>
      </c>
    </row>
    <row r="873" spans="6:15" ht="15" customHeight="1" x14ac:dyDescent="0.25">
      <c r="F873" s="3" t="s">
        <v>2734</v>
      </c>
      <c r="G873" s="2">
        <v>18950</v>
      </c>
      <c r="H873" s="2" t="s">
        <v>637</v>
      </c>
      <c r="I873" s="2" t="s">
        <v>652</v>
      </c>
      <c r="J873" s="2" t="s">
        <v>653</v>
      </c>
      <c r="M873" s="2" t="s">
        <v>1166</v>
      </c>
      <c r="N873" s="2">
        <v>37</v>
      </c>
      <c r="O873" s="2">
        <v>33</v>
      </c>
    </row>
    <row r="874" spans="6:15" ht="15" customHeight="1" x14ac:dyDescent="0.25">
      <c r="F874" s="3" t="s">
        <v>2735</v>
      </c>
      <c r="G874" s="2">
        <v>18764</v>
      </c>
      <c r="H874" s="2" t="s">
        <v>637</v>
      </c>
      <c r="I874" s="2" t="s">
        <v>654</v>
      </c>
      <c r="J874" s="2" t="s">
        <v>655</v>
      </c>
      <c r="M874" s="2" t="s">
        <v>727</v>
      </c>
      <c r="N874" s="2">
        <v>37</v>
      </c>
      <c r="O874" s="2">
        <v>37</v>
      </c>
    </row>
    <row r="875" spans="6:15" ht="15" customHeight="1" x14ac:dyDescent="0.25">
      <c r="F875" s="3" t="s">
        <v>2736</v>
      </c>
      <c r="G875" s="2">
        <v>18775</v>
      </c>
      <c r="H875" s="2" t="s">
        <v>637</v>
      </c>
      <c r="I875" s="2" t="s">
        <v>656</v>
      </c>
      <c r="J875" s="2" t="s">
        <v>657</v>
      </c>
      <c r="M875" s="2" t="s">
        <v>691</v>
      </c>
      <c r="N875" s="2">
        <v>37</v>
      </c>
      <c r="O875" s="2">
        <v>36</v>
      </c>
    </row>
    <row r="876" spans="6:15" ht="15" customHeight="1" x14ac:dyDescent="0.25">
      <c r="F876" s="3" t="s">
        <v>2737</v>
      </c>
      <c r="G876" s="2">
        <v>13113</v>
      </c>
      <c r="H876" s="2" t="s">
        <v>637</v>
      </c>
      <c r="I876" s="2" t="s">
        <v>658</v>
      </c>
      <c r="J876" s="2" t="s">
        <v>659</v>
      </c>
      <c r="M876" s="2" t="s">
        <v>709</v>
      </c>
      <c r="N876" s="2">
        <v>37</v>
      </c>
      <c r="O876" s="2">
        <v>37</v>
      </c>
    </row>
    <row r="877" spans="6:15" ht="15" customHeight="1" x14ac:dyDescent="0.25">
      <c r="F877" s="3" t="s">
        <v>2738</v>
      </c>
      <c r="G877" s="2">
        <v>18942</v>
      </c>
      <c r="H877" s="2" t="s">
        <v>637</v>
      </c>
      <c r="I877" s="2" t="s">
        <v>660</v>
      </c>
      <c r="J877" s="2" t="s">
        <v>661</v>
      </c>
      <c r="M877" s="2" t="s">
        <v>1170</v>
      </c>
      <c r="N877" s="2">
        <v>37</v>
      </c>
      <c r="O877" s="2">
        <v>37</v>
      </c>
    </row>
    <row r="878" spans="6:15" ht="15" customHeight="1" x14ac:dyDescent="0.25">
      <c r="F878" s="3" t="s">
        <v>2739</v>
      </c>
      <c r="G878" s="2">
        <v>18817</v>
      </c>
      <c r="H878" s="2" t="s">
        <v>637</v>
      </c>
      <c r="I878" s="2" t="s">
        <v>662</v>
      </c>
      <c r="J878" s="2" t="s">
        <v>663</v>
      </c>
      <c r="M878" s="2" t="s">
        <v>683</v>
      </c>
      <c r="N878" s="2">
        <v>36</v>
      </c>
      <c r="O878" s="2">
        <v>35</v>
      </c>
    </row>
    <row r="879" spans="6:15" ht="15" customHeight="1" x14ac:dyDescent="0.25">
      <c r="F879" s="3" t="s">
        <v>2740</v>
      </c>
      <c r="G879" s="2">
        <v>18777</v>
      </c>
      <c r="H879" s="2" t="s">
        <v>637</v>
      </c>
      <c r="I879" s="2" t="s">
        <v>664</v>
      </c>
      <c r="J879" s="2" t="s">
        <v>665</v>
      </c>
      <c r="M879" s="2" t="s">
        <v>725</v>
      </c>
      <c r="N879" s="2">
        <v>36</v>
      </c>
      <c r="O879" s="2">
        <v>35</v>
      </c>
    </row>
    <row r="880" spans="6:15" ht="15" customHeight="1" x14ac:dyDescent="0.25">
      <c r="F880" s="3" t="s">
        <v>2741</v>
      </c>
      <c r="G880" s="2">
        <v>18700</v>
      </c>
      <c r="H880" s="2" t="s">
        <v>637</v>
      </c>
      <c r="I880" s="2" t="s">
        <v>666</v>
      </c>
      <c r="J880" s="2" t="s">
        <v>667</v>
      </c>
      <c r="M880" s="2" t="s">
        <v>1667</v>
      </c>
      <c r="N880" s="2">
        <v>37</v>
      </c>
      <c r="O880" s="2">
        <v>37</v>
      </c>
    </row>
    <row r="881" spans="6:15" ht="15" customHeight="1" x14ac:dyDescent="0.25">
      <c r="F881" s="3" t="s">
        <v>2742</v>
      </c>
      <c r="G881" s="2">
        <v>18702</v>
      </c>
      <c r="H881" s="2" t="s">
        <v>637</v>
      </c>
      <c r="I881" s="2" t="s">
        <v>668</v>
      </c>
      <c r="J881" s="2" t="s">
        <v>669</v>
      </c>
      <c r="M881" s="2" t="s">
        <v>1669</v>
      </c>
      <c r="N881" s="2">
        <v>37</v>
      </c>
      <c r="O881" s="2">
        <v>37</v>
      </c>
    </row>
    <row r="882" spans="6:15" ht="15" customHeight="1" x14ac:dyDescent="0.25">
      <c r="F882" s="3" t="s">
        <v>2743</v>
      </c>
      <c r="G882" s="2">
        <v>18859</v>
      </c>
      <c r="H882" s="2" t="s">
        <v>637</v>
      </c>
      <c r="I882" s="2" t="s">
        <v>670</v>
      </c>
      <c r="J882" s="2" t="s">
        <v>671</v>
      </c>
      <c r="M882" s="2" t="s">
        <v>1663</v>
      </c>
      <c r="N882" s="2">
        <v>37</v>
      </c>
      <c r="O882" s="2">
        <v>37</v>
      </c>
    </row>
    <row r="883" spans="6:15" ht="15" customHeight="1" x14ac:dyDescent="0.25">
      <c r="F883" s="3" t="s">
        <v>2744</v>
      </c>
      <c r="G883" s="2">
        <v>13129</v>
      </c>
      <c r="H883" s="2" t="s">
        <v>637</v>
      </c>
      <c r="I883" s="2" t="s">
        <v>672</v>
      </c>
      <c r="J883" s="2" t="s">
        <v>673</v>
      </c>
      <c r="M883" s="2" t="s">
        <v>1665</v>
      </c>
      <c r="N883" s="2">
        <v>37</v>
      </c>
      <c r="O883" s="2">
        <v>37</v>
      </c>
    </row>
    <row r="884" spans="6:15" ht="15" customHeight="1" x14ac:dyDescent="0.25">
      <c r="F884" s="3" t="s">
        <v>2745</v>
      </c>
      <c r="G884" s="2">
        <v>25814</v>
      </c>
      <c r="H884" s="2" t="s">
        <v>637</v>
      </c>
      <c r="I884" s="2" t="s">
        <v>674</v>
      </c>
      <c r="J884" s="2" t="s">
        <v>675</v>
      </c>
      <c r="M884" s="2" t="s">
        <v>1672</v>
      </c>
      <c r="N884" s="2">
        <v>37</v>
      </c>
      <c r="O884" s="2">
        <v>37</v>
      </c>
    </row>
    <row r="885" spans="6:15" ht="15" customHeight="1" x14ac:dyDescent="0.25">
      <c r="F885" s="3" t="s">
        <v>2746</v>
      </c>
      <c r="G885" s="2">
        <v>25826</v>
      </c>
      <c r="H885" s="2" t="s">
        <v>637</v>
      </c>
      <c r="I885" s="2" t="s">
        <v>676</v>
      </c>
      <c r="J885" s="2" t="s">
        <v>677</v>
      </c>
      <c r="M885" s="2" t="s">
        <v>1384</v>
      </c>
      <c r="N885" s="2">
        <v>37</v>
      </c>
      <c r="O885" s="2">
        <v>37</v>
      </c>
    </row>
    <row r="886" spans="6:15" ht="15" customHeight="1" x14ac:dyDescent="0.25">
      <c r="F886" s="3" t="s">
        <v>2747</v>
      </c>
      <c r="G886" s="2">
        <v>19048</v>
      </c>
      <c r="H886" s="2" t="s">
        <v>637</v>
      </c>
      <c r="I886" s="2" t="s">
        <v>678</v>
      </c>
      <c r="J886" s="2" t="s">
        <v>679</v>
      </c>
      <c r="M886" s="2" t="s">
        <v>1380</v>
      </c>
      <c r="N886" s="2">
        <v>37</v>
      </c>
      <c r="O886" s="2">
        <v>37</v>
      </c>
    </row>
    <row r="887" spans="6:15" ht="15" customHeight="1" x14ac:dyDescent="0.25">
      <c r="F887" s="3" t="s">
        <v>2748</v>
      </c>
      <c r="G887" s="2">
        <v>18779</v>
      </c>
      <c r="H887" s="2" t="s">
        <v>637</v>
      </c>
      <c r="I887" s="2" t="s">
        <v>680</v>
      </c>
      <c r="J887" s="2" t="s">
        <v>681</v>
      </c>
      <c r="M887" s="2" t="s">
        <v>1382</v>
      </c>
      <c r="N887" s="2">
        <v>37</v>
      </c>
      <c r="O887" s="2">
        <v>37</v>
      </c>
    </row>
    <row r="888" spans="6:15" ht="15" customHeight="1" x14ac:dyDescent="0.25">
      <c r="F888" s="3" t="s">
        <v>2749</v>
      </c>
      <c r="G888" s="2">
        <v>41623</v>
      </c>
      <c r="H888" s="2" t="s">
        <v>637</v>
      </c>
      <c r="I888" s="2" t="s">
        <v>682</v>
      </c>
      <c r="J888" s="2" t="s">
        <v>683</v>
      </c>
      <c r="M888" s="2" t="s">
        <v>1223</v>
      </c>
      <c r="N888" s="2">
        <v>37</v>
      </c>
      <c r="O888" s="2">
        <v>37</v>
      </c>
    </row>
    <row r="889" spans="6:15" ht="15" customHeight="1" x14ac:dyDescent="0.25">
      <c r="F889" s="3" t="s">
        <v>2750</v>
      </c>
      <c r="G889" s="2">
        <v>13121</v>
      </c>
      <c r="H889" s="2" t="s">
        <v>637</v>
      </c>
      <c r="I889" s="2" t="s">
        <v>684</v>
      </c>
      <c r="J889" s="2" t="s">
        <v>685</v>
      </c>
      <c r="M889" s="2" t="s">
        <v>1235</v>
      </c>
      <c r="N889" s="2">
        <v>37</v>
      </c>
      <c r="O889" s="2">
        <v>37</v>
      </c>
    </row>
    <row r="890" spans="6:15" ht="15" customHeight="1" x14ac:dyDescent="0.25">
      <c r="F890" s="3" t="s">
        <v>2751</v>
      </c>
      <c r="G890" s="2">
        <v>19033</v>
      </c>
      <c r="H890" s="2" t="s">
        <v>637</v>
      </c>
      <c r="I890" s="2" t="s">
        <v>686</v>
      </c>
      <c r="J890" s="2" t="s">
        <v>687</v>
      </c>
      <c r="M890" s="2" t="s">
        <v>1678</v>
      </c>
      <c r="N890" s="2">
        <v>37</v>
      </c>
      <c r="O890" s="2">
        <v>37</v>
      </c>
    </row>
    <row r="891" spans="6:15" ht="15" customHeight="1" x14ac:dyDescent="0.25">
      <c r="F891" s="3" t="s">
        <v>2752</v>
      </c>
      <c r="G891" s="2">
        <v>19696</v>
      </c>
      <c r="H891" s="2" t="s">
        <v>637</v>
      </c>
      <c r="I891" s="2" t="s">
        <v>688</v>
      </c>
      <c r="J891" s="2" t="s">
        <v>689</v>
      </c>
      <c r="M891" s="2" t="s">
        <v>1676</v>
      </c>
      <c r="N891" s="2">
        <v>37</v>
      </c>
      <c r="O891" s="2">
        <v>37</v>
      </c>
    </row>
    <row r="892" spans="6:15" ht="15" customHeight="1" x14ac:dyDescent="0.25">
      <c r="F892" s="3" t="s">
        <v>2753</v>
      </c>
      <c r="G892" s="2">
        <v>41619</v>
      </c>
      <c r="H892" s="2" t="s">
        <v>637</v>
      </c>
      <c r="I892" s="2" t="s">
        <v>690</v>
      </c>
      <c r="J892" s="2" t="s">
        <v>691</v>
      </c>
      <c r="M892" s="2" t="s">
        <v>1555</v>
      </c>
      <c r="N892" s="2">
        <v>37</v>
      </c>
      <c r="O892" s="2">
        <v>37</v>
      </c>
    </row>
    <row r="893" spans="6:15" ht="15" customHeight="1" x14ac:dyDescent="0.25">
      <c r="F893" s="3" t="s">
        <v>2754</v>
      </c>
      <c r="G893" s="2">
        <v>18862</v>
      </c>
      <c r="H893" s="2" t="s">
        <v>637</v>
      </c>
      <c r="I893" s="2" t="s">
        <v>692</v>
      </c>
      <c r="J893" s="2" t="s">
        <v>693</v>
      </c>
      <c r="M893" s="2" t="s">
        <v>1061</v>
      </c>
      <c r="N893" s="2">
        <v>36</v>
      </c>
      <c r="O893" s="2">
        <v>34</v>
      </c>
    </row>
    <row r="894" spans="6:15" ht="15" customHeight="1" x14ac:dyDescent="0.25">
      <c r="F894" s="3" t="s">
        <v>2755</v>
      </c>
      <c r="G894" s="2">
        <v>18834</v>
      </c>
      <c r="H894" s="2" t="s">
        <v>637</v>
      </c>
      <c r="I894" s="2" t="s">
        <v>694</v>
      </c>
      <c r="J894" s="2" t="s">
        <v>695</v>
      </c>
      <c r="M894" s="2" t="s">
        <v>1694</v>
      </c>
      <c r="N894" s="2">
        <v>37</v>
      </c>
      <c r="O894" s="2">
        <v>37</v>
      </c>
    </row>
    <row r="895" spans="6:15" ht="15" customHeight="1" x14ac:dyDescent="0.25">
      <c r="F895" s="3" t="s">
        <v>2756</v>
      </c>
      <c r="G895" s="2">
        <v>18780</v>
      </c>
      <c r="H895" s="2" t="s">
        <v>637</v>
      </c>
      <c r="I895" s="2" t="s">
        <v>696</v>
      </c>
      <c r="J895" s="2" t="s">
        <v>697</v>
      </c>
      <c r="M895" s="2" t="s">
        <v>1692</v>
      </c>
      <c r="N895" s="2">
        <v>37</v>
      </c>
      <c r="O895" s="2">
        <v>35</v>
      </c>
    </row>
    <row r="896" spans="6:15" ht="15" customHeight="1" x14ac:dyDescent="0.25">
      <c r="F896" s="3" t="s">
        <v>2757</v>
      </c>
      <c r="G896" s="2">
        <v>19051</v>
      </c>
      <c r="H896" s="2" t="s">
        <v>637</v>
      </c>
      <c r="I896" s="2" t="s">
        <v>698</v>
      </c>
      <c r="J896" s="2" t="s">
        <v>699</v>
      </c>
      <c r="M896" s="2" t="s">
        <v>928</v>
      </c>
      <c r="N896" s="2">
        <v>37</v>
      </c>
      <c r="O896" s="2">
        <v>34</v>
      </c>
    </row>
    <row r="897" spans="6:15" ht="15" customHeight="1" x14ac:dyDescent="0.25">
      <c r="F897" s="3" t="s">
        <v>2758</v>
      </c>
      <c r="G897" s="2">
        <v>19087</v>
      </c>
      <c r="H897" s="2" t="s">
        <v>637</v>
      </c>
      <c r="I897" s="2" t="s">
        <v>700</v>
      </c>
      <c r="J897" s="2" t="s">
        <v>701</v>
      </c>
      <c r="M897" s="2" t="s">
        <v>924</v>
      </c>
      <c r="N897" s="2">
        <v>36</v>
      </c>
      <c r="O897" s="2">
        <v>33</v>
      </c>
    </row>
    <row r="898" spans="6:15" ht="15" customHeight="1" x14ac:dyDescent="0.25">
      <c r="F898" s="3" t="s">
        <v>2759</v>
      </c>
      <c r="G898" s="2">
        <v>19088</v>
      </c>
      <c r="H898" s="2" t="s">
        <v>637</v>
      </c>
      <c r="I898" s="2" t="s">
        <v>702</v>
      </c>
      <c r="J898" s="2" t="s">
        <v>703</v>
      </c>
      <c r="M898" s="2" t="s">
        <v>1611</v>
      </c>
      <c r="N898" s="2">
        <v>37</v>
      </c>
      <c r="O898" s="2">
        <v>37</v>
      </c>
    </row>
    <row r="899" spans="6:15" ht="15" customHeight="1" x14ac:dyDescent="0.25">
      <c r="F899" s="3" t="s">
        <v>2760</v>
      </c>
      <c r="G899" s="2">
        <v>18822</v>
      </c>
      <c r="H899" s="2" t="s">
        <v>637</v>
      </c>
      <c r="I899" s="2" t="s">
        <v>704</v>
      </c>
      <c r="J899" s="2" t="s">
        <v>705</v>
      </c>
      <c r="M899" s="2" t="s">
        <v>960</v>
      </c>
      <c r="N899" s="2">
        <v>37</v>
      </c>
      <c r="O899" s="2">
        <v>34</v>
      </c>
    </row>
    <row r="900" spans="6:15" ht="15" customHeight="1" x14ac:dyDescent="0.25">
      <c r="F900" s="3" t="s">
        <v>2761</v>
      </c>
      <c r="G900" s="2">
        <v>18948</v>
      </c>
      <c r="H900" s="2" t="s">
        <v>637</v>
      </c>
      <c r="I900" s="2" t="s">
        <v>706</v>
      </c>
      <c r="J900" s="2" t="s">
        <v>707</v>
      </c>
      <c r="M900" s="2" t="s">
        <v>900</v>
      </c>
      <c r="N900" s="2">
        <v>36</v>
      </c>
      <c r="O900" s="2">
        <v>36</v>
      </c>
    </row>
    <row r="901" spans="6:15" ht="15" customHeight="1" x14ac:dyDescent="0.25">
      <c r="F901" s="3" t="s">
        <v>2762</v>
      </c>
      <c r="G901" s="2">
        <v>41631</v>
      </c>
      <c r="H901" s="2" t="s">
        <v>637</v>
      </c>
      <c r="I901" s="2" t="s">
        <v>708</v>
      </c>
      <c r="J901" s="2" t="s">
        <v>709</v>
      </c>
      <c r="M901" s="2" t="s">
        <v>1633</v>
      </c>
      <c r="N901" s="2">
        <v>35</v>
      </c>
      <c r="O901" s="2">
        <v>34</v>
      </c>
    </row>
    <row r="902" spans="6:15" ht="15" customHeight="1" x14ac:dyDescent="0.25">
      <c r="F902" s="3" t="s">
        <v>2763</v>
      </c>
      <c r="G902" s="2">
        <v>18836</v>
      </c>
      <c r="H902" s="2" t="s">
        <v>637</v>
      </c>
      <c r="I902" s="2" t="s">
        <v>710</v>
      </c>
      <c r="J902" s="2" t="s">
        <v>711</v>
      </c>
      <c r="M902" s="2" t="s">
        <v>1156</v>
      </c>
      <c r="N902" s="2">
        <v>37</v>
      </c>
      <c r="O902" s="2">
        <v>34</v>
      </c>
    </row>
    <row r="903" spans="6:15" ht="15" customHeight="1" x14ac:dyDescent="0.25">
      <c r="F903" s="3" t="s">
        <v>2764</v>
      </c>
      <c r="G903" s="2">
        <v>18704</v>
      </c>
      <c r="H903" s="2" t="s">
        <v>637</v>
      </c>
      <c r="I903" s="2" t="s">
        <v>712</v>
      </c>
      <c r="J903" s="2" t="s">
        <v>713</v>
      </c>
      <c r="M903" s="2" t="s">
        <v>1609</v>
      </c>
      <c r="N903" s="2">
        <v>37</v>
      </c>
      <c r="O903" s="2">
        <v>35</v>
      </c>
    </row>
    <row r="904" spans="6:15" ht="15" customHeight="1" x14ac:dyDescent="0.25">
      <c r="F904" s="3" t="s">
        <v>2765</v>
      </c>
      <c r="G904" s="2">
        <v>19594</v>
      </c>
      <c r="H904" s="2" t="s">
        <v>637</v>
      </c>
      <c r="I904" s="2" t="s">
        <v>714</v>
      </c>
      <c r="J904" s="2" t="s">
        <v>715</v>
      </c>
      <c r="M904" s="2" t="s">
        <v>1640</v>
      </c>
      <c r="N904" s="2">
        <v>34</v>
      </c>
      <c r="O904" s="2">
        <v>34</v>
      </c>
    </row>
    <row r="905" spans="6:15" ht="15" customHeight="1" x14ac:dyDescent="0.25">
      <c r="F905" s="3" t="s">
        <v>2766</v>
      </c>
      <c r="G905" s="2">
        <v>13127</v>
      </c>
      <c r="H905" s="2" t="s">
        <v>637</v>
      </c>
      <c r="I905" s="2" t="s">
        <v>716</v>
      </c>
      <c r="J905" s="2" t="s">
        <v>717</v>
      </c>
      <c r="M905" s="2" t="s">
        <v>874</v>
      </c>
      <c r="N905" s="2">
        <v>36</v>
      </c>
      <c r="O905" s="2">
        <v>34</v>
      </c>
    </row>
    <row r="906" spans="6:15" ht="15" customHeight="1" x14ac:dyDescent="0.25">
      <c r="F906" s="3" t="s">
        <v>2767</v>
      </c>
      <c r="G906" s="2">
        <v>18825</v>
      </c>
      <c r="H906" s="2" t="s">
        <v>637</v>
      </c>
      <c r="I906" s="2" t="s">
        <v>718</v>
      </c>
      <c r="J906" s="2" t="s">
        <v>719</v>
      </c>
      <c r="M906" s="2" t="s">
        <v>1154</v>
      </c>
      <c r="N906" s="2">
        <v>37</v>
      </c>
      <c r="O906" s="2">
        <v>37</v>
      </c>
    </row>
    <row r="907" spans="6:15" ht="15" customHeight="1" x14ac:dyDescent="0.25">
      <c r="F907" s="3" t="s">
        <v>2768</v>
      </c>
      <c r="G907" s="2">
        <v>18873</v>
      </c>
      <c r="H907" s="2" t="s">
        <v>637</v>
      </c>
      <c r="I907" s="2" t="s">
        <v>720</v>
      </c>
      <c r="J907" s="2" t="s">
        <v>721</v>
      </c>
      <c r="M907" s="2" t="s">
        <v>912</v>
      </c>
      <c r="N907" s="2">
        <v>37</v>
      </c>
      <c r="O907" s="2">
        <v>35</v>
      </c>
    </row>
    <row r="908" spans="6:15" ht="15" customHeight="1" x14ac:dyDescent="0.25">
      <c r="F908" s="3" t="s">
        <v>2769</v>
      </c>
      <c r="G908" s="2">
        <v>18838</v>
      </c>
      <c r="H908" s="2" t="s">
        <v>637</v>
      </c>
      <c r="I908" s="2" t="s">
        <v>722</v>
      </c>
      <c r="J908" s="2" t="s">
        <v>723</v>
      </c>
      <c r="M908" s="2" t="s">
        <v>876</v>
      </c>
      <c r="N908" s="2">
        <v>37</v>
      </c>
      <c r="O908" s="2">
        <v>36</v>
      </c>
    </row>
    <row r="909" spans="6:15" ht="15" customHeight="1" x14ac:dyDescent="0.25">
      <c r="F909" s="3" t="s">
        <v>2770</v>
      </c>
      <c r="G909" s="2">
        <v>41626</v>
      </c>
      <c r="H909" s="2" t="s">
        <v>637</v>
      </c>
      <c r="I909" s="2" t="s">
        <v>724</v>
      </c>
      <c r="J909" s="2" t="s">
        <v>725</v>
      </c>
      <c r="M909" s="2" t="s">
        <v>1658</v>
      </c>
      <c r="N909" s="2">
        <v>37</v>
      </c>
      <c r="O909" s="2">
        <v>37</v>
      </c>
    </row>
    <row r="910" spans="6:15" ht="15" customHeight="1" x14ac:dyDescent="0.25">
      <c r="F910" s="3" t="s">
        <v>2771</v>
      </c>
      <c r="G910" s="2">
        <v>41618</v>
      </c>
      <c r="H910" s="2" t="s">
        <v>637</v>
      </c>
      <c r="I910" s="2" t="s">
        <v>726</v>
      </c>
      <c r="J910" s="2" t="s">
        <v>727</v>
      </c>
      <c r="M910" s="2" t="s">
        <v>1160</v>
      </c>
      <c r="N910" s="2">
        <v>36</v>
      </c>
      <c r="O910" s="2">
        <v>35</v>
      </c>
    </row>
    <row r="911" spans="6:15" ht="15" customHeight="1" x14ac:dyDescent="0.25">
      <c r="F911" s="3" t="s">
        <v>2772</v>
      </c>
      <c r="G911" s="2">
        <v>19054</v>
      </c>
      <c r="H911" s="2" t="s">
        <v>637</v>
      </c>
      <c r="I911" s="2" t="s">
        <v>728</v>
      </c>
      <c r="J911" s="2" t="s">
        <v>729</v>
      </c>
      <c r="M911" s="2" t="s">
        <v>993</v>
      </c>
      <c r="N911" s="2">
        <v>37</v>
      </c>
      <c r="O911" s="2">
        <v>37</v>
      </c>
    </row>
    <row r="912" spans="6:15" ht="15" customHeight="1" x14ac:dyDescent="0.25">
      <c r="F912" s="3" t="s">
        <v>2773</v>
      </c>
      <c r="G912" s="2">
        <v>18786</v>
      </c>
      <c r="H912" s="2" t="s">
        <v>637</v>
      </c>
      <c r="I912" s="2" t="s">
        <v>730</v>
      </c>
      <c r="J912" s="2" t="s">
        <v>731</v>
      </c>
      <c r="M912" s="2" t="s">
        <v>1644</v>
      </c>
      <c r="N912" s="2">
        <v>37</v>
      </c>
      <c r="O912" s="2">
        <v>37</v>
      </c>
    </row>
    <row r="913" spans="6:15" ht="15" customHeight="1" x14ac:dyDescent="0.25">
      <c r="F913" s="3" t="s">
        <v>2774</v>
      </c>
      <c r="G913" s="2">
        <v>25817</v>
      </c>
      <c r="H913" s="2" t="s">
        <v>637</v>
      </c>
      <c r="I913" s="2" t="s">
        <v>732</v>
      </c>
      <c r="J913" s="2" t="s">
        <v>733</v>
      </c>
      <c r="M913" s="2" t="s">
        <v>1312</v>
      </c>
      <c r="N913" s="2">
        <v>37</v>
      </c>
      <c r="O913" s="2">
        <v>36</v>
      </c>
    </row>
    <row r="914" spans="6:15" ht="15" customHeight="1" x14ac:dyDescent="0.25">
      <c r="F914" s="3" t="s">
        <v>2775</v>
      </c>
      <c r="G914" s="2">
        <v>41616</v>
      </c>
      <c r="H914" s="2" t="s">
        <v>637</v>
      </c>
      <c r="I914" s="2" t="s">
        <v>734</v>
      </c>
      <c r="J914" s="2" t="s">
        <v>735</v>
      </c>
      <c r="M914" s="2" t="s">
        <v>1565</v>
      </c>
      <c r="N914" s="2">
        <v>37</v>
      </c>
      <c r="O914" s="2">
        <v>37</v>
      </c>
    </row>
    <row r="915" spans="6:15" ht="15" customHeight="1" x14ac:dyDescent="0.25">
      <c r="F915" s="3" t="s">
        <v>2776</v>
      </c>
      <c r="G915" s="2">
        <v>19695</v>
      </c>
      <c r="H915" s="2" t="s">
        <v>637</v>
      </c>
      <c r="I915" s="2" t="s">
        <v>736</v>
      </c>
      <c r="J915" s="2" t="s">
        <v>737</v>
      </c>
      <c r="M915" s="2" t="s">
        <v>1349</v>
      </c>
      <c r="N915" s="2">
        <v>37</v>
      </c>
      <c r="O915" s="2">
        <v>37</v>
      </c>
    </row>
    <row r="916" spans="6:15" ht="15" customHeight="1" x14ac:dyDescent="0.25">
      <c r="F916" s="3" t="s">
        <v>2777</v>
      </c>
      <c r="G916" s="2">
        <v>13123</v>
      </c>
      <c r="H916" s="2" t="s">
        <v>637</v>
      </c>
      <c r="I916" s="2" t="s">
        <v>738</v>
      </c>
      <c r="J916" s="2" t="s">
        <v>739</v>
      </c>
      <c r="M916" s="2" t="s">
        <v>1635</v>
      </c>
      <c r="N916" s="2">
        <v>35</v>
      </c>
      <c r="O916" s="2">
        <v>35</v>
      </c>
    </row>
    <row r="917" spans="6:15" ht="15" customHeight="1" x14ac:dyDescent="0.25">
      <c r="F917" s="3" t="s">
        <v>2778</v>
      </c>
      <c r="G917" s="2">
        <v>13862</v>
      </c>
      <c r="H917" s="2" t="s">
        <v>637</v>
      </c>
      <c r="I917" s="2" t="s">
        <v>740</v>
      </c>
      <c r="J917" s="2" t="s">
        <v>741</v>
      </c>
      <c r="M917" s="2" t="s">
        <v>1517</v>
      </c>
      <c r="N917" s="2">
        <v>37</v>
      </c>
      <c r="O917" s="2">
        <v>37</v>
      </c>
    </row>
    <row r="918" spans="6:15" ht="15" customHeight="1" x14ac:dyDescent="0.25">
      <c r="F918" s="3" t="s">
        <v>2779</v>
      </c>
      <c r="G918" s="2">
        <v>19748</v>
      </c>
      <c r="H918" s="2" t="s">
        <v>742</v>
      </c>
      <c r="I918" s="2" t="s">
        <v>743</v>
      </c>
      <c r="J918" s="2" t="s">
        <v>744</v>
      </c>
      <c r="M918" s="2" t="s">
        <v>1519</v>
      </c>
      <c r="N918" s="2">
        <v>37</v>
      </c>
      <c r="O918" s="2">
        <v>37</v>
      </c>
    </row>
    <row r="919" spans="6:15" ht="15" customHeight="1" x14ac:dyDescent="0.25">
      <c r="F919" s="3" t="s">
        <v>2780</v>
      </c>
      <c r="G919" s="2">
        <v>19822</v>
      </c>
      <c r="H919" s="2" t="s">
        <v>742</v>
      </c>
      <c r="I919" s="2" t="s">
        <v>745</v>
      </c>
      <c r="J919" s="2" t="s">
        <v>746</v>
      </c>
      <c r="M919" s="2" t="s">
        <v>1184</v>
      </c>
      <c r="N919" s="2">
        <v>35</v>
      </c>
      <c r="O919" s="2">
        <v>35</v>
      </c>
    </row>
    <row r="920" spans="6:15" ht="15" customHeight="1" x14ac:dyDescent="0.25">
      <c r="F920" s="3" t="s">
        <v>2781</v>
      </c>
      <c r="G920" s="2">
        <v>28934</v>
      </c>
      <c r="H920" s="2" t="s">
        <v>742</v>
      </c>
      <c r="I920" s="2" t="s">
        <v>747</v>
      </c>
      <c r="J920" s="2" t="s">
        <v>748</v>
      </c>
      <c r="M920" s="2" t="s">
        <v>1594</v>
      </c>
      <c r="N920" s="2">
        <v>35</v>
      </c>
      <c r="O920" s="2">
        <v>35</v>
      </c>
    </row>
    <row r="921" spans="6:15" ht="15" customHeight="1" x14ac:dyDescent="0.25">
      <c r="F921" s="3" t="s">
        <v>2782</v>
      </c>
      <c r="G921" s="2">
        <v>19785</v>
      </c>
      <c r="H921" s="2" t="s">
        <v>742</v>
      </c>
      <c r="I921" s="2" t="s">
        <v>749</v>
      </c>
      <c r="J921" s="2" t="s">
        <v>750</v>
      </c>
      <c r="M921" s="2" t="s">
        <v>1595</v>
      </c>
      <c r="N921" s="2">
        <v>35</v>
      </c>
      <c r="O921" s="2">
        <v>35</v>
      </c>
    </row>
    <row r="922" spans="6:15" ht="15" customHeight="1" x14ac:dyDescent="0.25">
      <c r="F922" s="3" t="s">
        <v>2783</v>
      </c>
      <c r="G922" s="2">
        <v>5686</v>
      </c>
      <c r="H922" s="2" t="s">
        <v>751</v>
      </c>
      <c r="I922" s="2" t="s">
        <v>752</v>
      </c>
      <c r="J922" s="2" t="s">
        <v>753</v>
      </c>
      <c r="M922" s="2" t="s">
        <v>1698</v>
      </c>
      <c r="N922" s="2">
        <v>35</v>
      </c>
      <c r="O922" s="2">
        <v>35</v>
      </c>
    </row>
    <row r="923" spans="6:15" ht="15" customHeight="1" x14ac:dyDescent="0.25">
      <c r="F923" s="3" t="s">
        <v>2784</v>
      </c>
      <c r="G923" s="2">
        <v>5684</v>
      </c>
      <c r="H923" s="2" t="s">
        <v>751</v>
      </c>
      <c r="I923" s="2" t="s">
        <v>754</v>
      </c>
      <c r="J923" s="2" t="s">
        <v>755</v>
      </c>
      <c r="M923" s="2" t="s">
        <v>1724</v>
      </c>
      <c r="N923" s="2">
        <v>36</v>
      </c>
      <c r="O923" s="2">
        <v>36</v>
      </c>
    </row>
    <row r="924" spans="6:15" ht="15" customHeight="1" x14ac:dyDescent="0.25">
      <c r="F924" s="3" t="s">
        <v>2785</v>
      </c>
      <c r="G924" s="2">
        <v>5671</v>
      </c>
      <c r="H924" s="2" t="s">
        <v>751</v>
      </c>
      <c r="I924" s="2" t="s">
        <v>756</v>
      </c>
      <c r="J924" s="2" t="s">
        <v>757</v>
      </c>
      <c r="M924" s="2" t="s">
        <v>1726</v>
      </c>
      <c r="N924" s="2">
        <v>37</v>
      </c>
      <c r="O924" s="2">
        <v>37</v>
      </c>
    </row>
    <row r="925" spans="6:15" ht="15" customHeight="1" x14ac:dyDescent="0.25">
      <c r="F925" s="3" t="s">
        <v>2786</v>
      </c>
      <c r="G925" s="2">
        <v>5670</v>
      </c>
      <c r="H925" s="2" t="s">
        <v>751</v>
      </c>
      <c r="I925" s="2" t="s">
        <v>758</v>
      </c>
      <c r="J925" s="2" t="s">
        <v>759</v>
      </c>
      <c r="M925" s="2" t="s">
        <v>1728</v>
      </c>
      <c r="N925" s="2">
        <v>37</v>
      </c>
      <c r="O925" s="2">
        <v>37</v>
      </c>
    </row>
    <row r="926" spans="6:15" ht="15" customHeight="1" x14ac:dyDescent="0.25">
      <c r="F926" s="3" t="s">
        <v>2787</v>
      </c>
      <c r="G926" s="2">
        <v>5674</v>
      </c>
      <c r="H926" s="2" t="s">
        <v>751</v>
      </c>
      <c r="I926" s="2" t="s">
        <v>760</v>
      </c>
      <c r="J926" s="2" t="s">
        <v>761</v>
      </c>
      <c r="M926" s="2" t="s">
        <v>1731</v>
      </c>
      <c r="N926" s="2">
        <v>37</v>
      </c>
      <c r="O926" s="2">
        <v>37</v>
      </c>
    </row>
    <row r="927" spans="6:15" ht="15" customHeight="1" x14ac:dyDescent="0.25">
      <c r="F927" s="3" t="s">
        <v>2788</v>
      </c>
      <c r="G927" s="2">
        <v>5678</v>
      </c>
      <c r="H927" s="2" t="s">
        <v>751</v>
      </c>
      <c r="I927" s="2" t="s">
        <v>762</v>
      </c>
      <c r="J927" s="2" t="s">
        <v>763</v>
      </c>
      <c r="M927" s="2" t="s">
        <v>1733</v>
      </c>
      <c r="N927" s="2">
        <v>37</v>
      </c>
      <c r="O927" s="2">
        <v>37</v>
      </c>
    </row>
    <row r="928" spans="6:15" ht="15" customHeight="1" x14ac:dyDescent="0.25">
      <c r="F928" s="3" t="s">
        <v>2789</v>
      </c>
      <c r="G928" s="2">
        <v>5687</v>
      </c>
      <c r="H928" s="2" t="s">
        <v>751</v>
      </c>
      <c r="I928" s="2" t="s">
        <v>764</v>
      </c>
      <c r="J928" s="2" t="s">
        <v>765</v>
      </c>
      <c r="M928" s="2" t="s">
        <v>1735</v>
      </c>
      <c r="N928" s="2">
        <v>37</v>
      </c>
      <c r="O928" s="2">
        <v>37</v>
      </c>
    </row>
    <row r="929" spans="6:15" ht="15" customHeight="1" x14ac:dyDescent="0.25">
      <c r="F929" s="3" t="s">
        <v>2790</v>
      </c>
      <c r="G929" s="2">
        <v>5675</v>
      </c>
      <c r="H929" s="2" t="s">
        <v>751</v>
      </c>
      <c r="I929" s="2" t="s">
        <v>766</v>
      </c>
      <c r="J929" s="2" t="s">
        <v>767</v>
      </c>
      <c r="M929" s="2" t="s">
        <v>1737</v>
      </c>
      <c r="N929" s="2">
        <v>37</v>
      </c>
      <c r="O929" s="2">
        <v>37</v>
      </c>
    </row>
    <row r="930" spans="6:15" ht="15" customHeight="1" x14ac:dyDescent="0.25">
      <c r="F930" s="3" t="s">
        <v>2791</v>
      </c>
      <c r="G930" s="2">
        <v>5666</v>
      </c>
      <c r="H930" s="2" t="s">
        <v>751</v>
      </c>
      <c r="I930" s="2" t="s">
        <v>768</v>
      </c>
      <c r="J930" s="2" t="s">
        <v>769</v>
      </c>
      <c r="M930" s="2" t="s">
        <v>6493</v>
      </c>
      <c r="N930" s="2">
        <v>35</v>
      </c>
      <c r="O930" s="2">
        <v>35</v>
      </c>
    </row>
    <row r="931" spans="6:15" ht="15" customHeight="1" x14ac:dyDescent="0.25">
      <c r="F931" s="3" t="s">
        <v>2792</v>
      </c>
      <c r="G931" s="2">
        <v>5679</v>
      </c>
      <c r="H931" s="2" t="s">
        <v>751</v>
      </c>
      <c r="I931" s="2" t="s">
        <v>770</v>
      </c>
      <c r="J931" s="2" t="s">
        <v>771</v>
      </c>
      <c r="M931" s="2" t="s">
        <v>1739</v>
      </c>
      <c r="N931" s="2">
        <v>35</v>
      </c>
      <c r="O931" s="2">
        <v>35</v>
      </c>
    </row>
    <row r="932" spans="6:15" ht="15" customHeight="1" x14ac:dyDescent="0.25">
      <c r="F932" s="3" t="s">
        <v>2793</v>
      </c>
      <c r="G932" s="2">
        <v>5662</v>
      </c>
      <c r="H932" s="2" t="s">
        <v>751</v>
      </c>
      <c r="I932" s="2" t="s">
        <v>772</v>
      </c>
      <c r="J932" s="2" t="s">
        <v>773</v>
      </c>
      <c r="M932" s="2" t="s">
        <v>1740</v>
      </c>
      <c r="N932" s="2">
        <v>35</v>
      </c>
      <c r="O932" s="2">
        <v>35</v>
      </c>
    </row>
    <row r="933" spans="6:15" ht="15" customHeight="1" x14ac:dyDescent="0.25">
      <c r="F933" s="3" t="s">
        <v>2794</v>
      </c>
      <c r="G933" s="2">
        <v>5708</v>
      </c>
      <c r="H933" s="2" t="s">
        <v>751</v>
      </c>
      <c r="I933" s="2" t="s">
        <v>774</v>
      </c>
      <c r="J933" s="2" t="s">
        <v>775</v>
      </c>
      <c r="M933" s="2" t="s">
        <v>1741</v>
      </c>
      <c r="N933" s="2">
        <v>35</v>
      </c>
      <c r="O933" s="2">
        <v>35</v>
      </c>
    </row>
    <row r="934" spans="6:15" ht="15" customHeight="1" x14ac:dyDescent="0.25">
      <c r="F934" s="3" t="s">
        <v>2795</v>
      </c>
      <c r="G934" s="2">
        <v>5664</v>
      </c>
      <c r="H934" s="2" t="s">
        <v>751</v>
      </c>
      <c r="I934" s="2" t="s">
        <v>776</v>
      </c>
      <c r="J934" s="2" t="s">
        <v>777</v>
      </c>
      <c r="M934" s="2" t="s">
        <v>1674</v>
      </c>
      <c r="N934" s="2">
        <v>37</v>
      </c>
      <c r="O934" s="2">
        <v>37</v>
      </c>
    </row>
    <row r="935" spans="6:15" ht="15" customHeight="1" x14ac:dyDescent="0.25">
      <c r="F935" s="3" t="s">
        <v>2796</v>
      </c>
      <c r="G935" s="2">
        <v>5676</v>
      </c>
      <c r="H935" s="2" t="s">
        <v>751</v>
      </c>
      <c r="I935" s="2" t="s">
        <v>778</v>
      </c>
      <c r="J935" s="2" t="s">
        <v>779</v>
      </c>
      <c r="M935" s="2" t="s">
        <v>1721</v>
      </c>
      <c r="N935" s="2">
        <v>37</v>
      </c>
      <c r="O935" s="2">
        <v>37</v>
      </c>
    </row>
    <row r="936" spans="6:15" ht="15" customHeight="1" x14ac:dyDescent="0.25">
      <c r="F936" s="3" t="s">
        <v>2797</v>
      </c>
      <c r="G936" s="2">
        <v>6128</v>
      </c>
      <c r="H936" s="2" t="s">
        <v>751</v>
      </c>
      <c r="I936" s="2" t="s">
        <v>780</v>
      </c>
      <c r="J936" s="2" t="s">
        <v>781</v>
      </c>
      <c r="M936" s="2" t="s">
        <v>1715</v>
      </c>
      <c r="N936" s="2">
        <v>37</v>
      </c>
      <c r="O936" s="2">
        <v>37</v>
      </c>
    </row>
    <row r="937" spans="6:15" ht="15" customHeight="1" x14ac:dyDescent="0.25">
      <c r="F937" s="3" t="s">
        <v>2798</v>
      </c>
      <c r="G937" s="2">
        <v>5663</v>
      </c>
      <c r="H937" s="2" t="s">
        <v>751</v>
      </c>
      <c r="I937" s="2" t="s">
        <v>782</v>
      </c>
      <c r="J937" s="2" t="s">
        <v>783</v>
      </c>
      <c r="M937" s="2" t="s">
        <v>1719</v>
      </c>
      <c r="N937" s="2">
        <v>37</v>
      </c>
      <c r="O937" s="2">
        <v>37</v>
      </c>
    </row>
    <row r="938" spans="6:15" ht="15" customHeight="1" x14ac:dyDescent="0.25">
      <c r="F938" s="3" t="s">
        <v>2799</v>
      </c>
      <c r="G938" s="2">
        <v>5685</v>
      </c>
      <c r="H938" s="2" t="s">
        <v>751</v>
      </c>
      <c r="I938" s="2" t="s">
        <v>784</v>
      </c>
      <c r="J938" s="2" t="s">
        <v>785</v>
      </c>
      <c r="M938" s="2" t="s">
        <v>1711</v>
      </c>
      <c r="N938" s="2">
        <v>37</v>
      </c>
      <c r="O938" s="2">
        <v>37</v>
      </c>
    </row>
    <row r="939" spans="6:15" ht="15" customHeight="1" x14ac:dyDescent="0.25">
      <c r="F939" s="3" t="s">
        <v>2800</v>
      </c>
      <c r="G939" s="2">
        <v>6131</v>
      </c>
      <c r="H939" s="2" t="s">
        <v>751</v>
      </c>
      <c r="I939" s="2" t="s">
        <v>786</v>
      </c>
      <c r="J939" s="2" t="s">
        <v>787</v>
      </c>
      <c r="M939" s="2" t="s">
        <v>1713</v>
      </c>
      <c r="N939" s="2">
        <v>37</v>
      </c>
      <c r="O939" s="2">
        <v>37</v>
      </c>
    </row>
    <row r="940" spans="6:15" ht="15" customHeight="1" x14ac:dyDescent="0.25">
      <c r="F940" s="3" t="s">
        <v>2801</v>
      </c>
      <c r="G940" s="2">
        <v>5689</v>
      </c>
      <c r="H940" s="2" t="s">
        <v>751</v>
      </c>
      <c r="I940" s="2" t="s">
        <v>788</v>
      </c>
      <c r="J940" s="2" t="s">
        <v>789</v>
      </c>
      <c r="M940" s="2" t="s">
        <v>1717</v>
      </c>
      <c r="N940" s="2">
        <v>37</v>
      </c>
      <c r="O940" s="2">
        <v>37</v>
      </c>
    </row>
    <row r="941" spans="6:15" ht="15" customHeight="1" x14ac:dyDescent="0.25">
      <c r="F941" s="3" t="s">
        <v>2802</v>
      </c>
      <c r="G941" s="2">
        <v>5667</v>
      </c>
      <c r="H941" s="2" t="s">
        <v>751</v>
      </c>
      <c r="I941" s="2" t="s">
        <v>790</v>
      </c>
      <c r="J941" s="2" t="s">
        <v>791</v>
      </c>
      <c r="M941" s="2" t="s">
        <v>1596</v>
      </c>
      <c r="N941" s="2">
        <v>35</v>
      </c>
      <c r="O941" s="2">
        <v>35</v>
      </c>
    </row>
    <row r="942" spans="6:15" ht="15" customHeight="1" x14ac:dyDescent="0.25">
      <c r="F942" s="3" t="s">
        <v>2803</v>
      </c>
      <c r="G942" s="2">
        <v>6035</v>
      </c>
      <c r="H942" s="2" t="s">
        <v>751</v>
      </c>
      <c r="I942" s="2" t="s">
        <v>792</v>
      </c>
      <c r="J942" s="2" t="s">
        <v>793</v>
      </c>
    </row>
    <row r="943" spans="6:15" ht="15" customHeight="1" x14ac:dyDescent="0.25">
      <c r="F943" s="3" t="s">
        <v>2804</v>
      </c>
      <c r="G943" s="2">
        <v>5733</v>
      </c>
      <c r="H943" s="2" t="s">
        <v>751</v>
      </c>
      <c r="I943" s="2" t="s">
        <v>794</v>
      </c>
      <c r="J943" s="2" t="s">
        <v>795</v>
      </c>
    </row>
    <row r="944" spans="6:15" ht="15" customHeight="1" x14ac:dyDescent="0.25">
      <c r="F944" s="3" t="s">
        <v>2805</v>
      </c>
      <c r="G944" s="2">
        <v>5709</v>
      </c>
      <c r="H944" s="2" t="s">
        <v>751</v>
      </c>
      <c r="I944" s="2" t="s">
        <v>796</v>
      </c>
      <c r="J944" s="2" t="s">
        <v>797</v>
      </c>
    </row>
    <row r="945" spans="6:10" ht="15" customHeight="1" x14ac:dyDescent="0.25">
      <c r="F945" s="3" t="s">
        <v>2806</v>
      </c>
      <c r="G945" s="2">
        <v>5737</v>
      </c>
      <c r="H945" s="2" t="s">
        <v>751</v>
      </c>
      <c r="I945" s="2" t="s">
        <v>798</v>
      </c>
      <c r="J945" s="2" t="s">
        <v>799</v>
      </c>
    </row>
    <row r="946" spans="6:10" ht="15" customHeight="1" x14ac:dyDescent="0.25">
      <c r="F946" s="3" t="s">
        <v>2807</v>
      </c>
      <c r="G946" s="2">
        <v>5672</v>
      </c>
      <c r="H946" s="2" t="s">
        <v>751</v>
      </c>
      <c r="I946" s="2" t="s">
        <v>800</v>
      </c>
      <c r="J946" s="2" t="s">
        <v>801</v>
      </c>
    </row>
    <row r="947" spans="6:10" ht="15" customHeight="1" x14ac:dyDescent="0.25">
      <c r="F947" s="3" t="s">
        <v>2808</v>
      </c>
      <c r="G947" s="2">
        <v>5668</v>
      </c>
      <c r="H947" s="2" t="s">
        <v>751</v>
      </c>
      <c r="I947" s="2" t="s">
        <v>802</v>
      </c>
      <c r="J947" s="2" t="s">
        <v>803</v>
      </c>
    </row>
    <row r="948" spans="6:10" ht="15" customHeight="1" x14ac:dyDescent="0.25">
      <c r="F948" s="3" t="s">
        <v>2809</v>
      </c>
      <c r="G948" s="2">
        <v>5661</v>
      </c>
      <c r="H948" s="2" t="s">
        <v>751</v>
      </c>
      <c r="I948" s="2" t="s">
        <v>804</v>
      </c>
      <c r="J948" s="2" t="s">
        <v>805</v>
      </c>
    </row>
    <row r="949" spans="6:10" ht="15" customHeight="1" x14ac:dyDescent="0.25">
      <c r="F949" s="3" t="s">
        <v>2810</v>
      </c>
      <c r="G949" s="2">
        <v>5690</v>
      </c>
      <c r="H949" s="2" t="s">
        <v>751</v>
      </c>
      <c r="I949" s="2" t="s">
        <v>806</v>
      </c>
      <c r="J949" s="2" t="s">
        <v>807</v>
      </c>
    </row>
    <row r="950" spans="6:10" ht="15" customHeight="1" x14ac:dyDescent="0.25">
      <c r="F950" s="3" t="s">
        <v>2811</v>
      </c>
      <c r="G950" s="2">
        <v>5681</v>
      </c>
      <c r="H950" s="2" t="s">
        <v>751</v>
      </c>
      <c r="I950" s="2" t="s">
        <v>808</v>
      </c>
      <c r="J950" s="2" t="s">
        <v>809</v>
      </c>
    </row>
    <row r="951" spans="6:10" ht="15" customHeight="1" x14ac:dyDescent="0.25">
      <c r="F951" s="3" t="s">
        <v>2812</v>
      </c>
      <c r="G951" s="2">
        <v>5691</v>
      </c>
      <c r="H951" s="2" t="s">
        <v>751</v>
      </c>
      <c r="I951" s="2" t="s">
        <v>810</v>
      </c>
      <c r="J951" s="2" t="s">
        <v>811</v>
      </c>
    </row>
    <row r="952" spans="6:10" ht="15" customHeight="1" x14ac:dyDescent="0.25">
      <c r="F952" s="3" t="s">
        <v>2813</v>
      </c>
      <c r="G952" s="2">
        <v>5682</v>
      </c>
      <c r="H952" s="2" t="s">
        <v>751</v>
      </c>
      <c r="I952" s="2" t="s">
        <v>812</v>
      </c>
      <c r="J952" s="2" t="s">
        <v>813</v>
      </c>
    </row>
    <row r="953" spans="6:10" ht="15" customHeight="1" x14ac:dyDescent="0.25">
      <c r="F953" s="3" t="s">
        <v>2814</v>
      </c>
      <c r="G953" s="2">
        <v>5683</v>
      </c>
      <c r="H953" s="2" t="s">
        <v>751</v>
      </c>
      <c r="I953" s="2" t="s">
        <v>814</v>
      </c>
      <c r="J953" s="2" t="s">
        <v>815</v>
      </c>
    </row>
    <row r="954" spans="6:10" ht="15" customHeight="1" x14ac:dyDescent="0.25">
      <c r="F954" s="3" t="s">
        <v>2815</v>
      </c>
      <c r="G954" s="2">
        <v>5673</v>
      </c>
      <c r="H954" s="2" t="s">
        <v>751</v>
      </c>
      <c r="I954" s="2" t="s">
        <v>816</v>
      </c>
      <c r="J954" s="2" t="s">
        <v>817</v>
      </c>
    </row>
    <row r="955" spans="6:10" ht="15" customHeight="1" x14ac:dyDescent="0.25">
      <c r="F955" s="3" t="s">
        <v>2816</v>
      </c>
      <c r="G955" s="2">
        <v>5677</v>
      </c>
      <c r="H955" s="2" t="s">
        <v>751</v>
      </c>
      <c r="I955" s="2" t="s">
        <v>818</v>
      </c>
      <c r="J955" s="2" t="s">
        <v>819</v>
      </c>
    </row>
    <row r="956" spans="6:10" ht="15" customHeight="1" x14ac:dyDescent="0.25">
      <c r="F956" s="3" t="s">
        <v>2817</v>
      </c>
      <c r="G956" s="2">
        <v>5669</v>
      </c>
      <c r="H956" s="2" t="s">
        <v>751</v>
      </c>
      <c r="I956" s="2" t="s">
        <v>820</v>
      </c>
      <c r="J956" s="2" t="s">
        <v>821</v>
      </c>
    </row>
    <row r="957" spans="6:10" ht="15" customHeight="1" x14ac:dyDescent="0.25">
      <c r="F957" s="3" t="s">
        <v>2818</v>
      </c>
      <c r="G957" s="2">
        <v>99000030</v>
      </c>
      <c r="H957" s="2" t="s">
        <v>637</v>
      </c>
      <c r="I957" s="2" t="s">
        <v>295</v>
      </c>
      <c r="J957" s="2" t="s">
        <v>822</v>
      </c>
    </row>
    <row r="958" spans="6:10" ht="15" customHeight="1" x14ac:dyDescent="0.25">
      <c r="F958" s="3" t="s">
        <v>2819</v>
      </c>
      <c r="G958" s="2">
        <v>99000048</v>
      </c>
      <c r="H958" s="2" t="s">
        <v>742</v>
      </c>
      <c r="I958" s="2" t="s">
        <v>295</v>
      </c>
      <c r="J958" s="2" t="s">
        <v>823</v>
      </c>
    </row>
    <row r="959" spans="6:10" ht="15" customHeight="1" x14ac:dyDescent="0.25">
      <c r="F959" s="3" t="s">
        <v>2820</v>
      </c>
      <c r="G959" s="2">
        <v>99000042</v>
      </c>
      <c r="H959" s="2" t="s">
        <v>751</v>
      </c>
      <c r="I959" s="2" t="s">
        <v>295</v>
      </c>
      <c r="J959" s="2" t="s">
        <v>824</v>
      </c>
    </row>
    <row r="960" spans="6:10" ht="15" customHeight="1" x14ac:dyDescent="0.25">
      <c r="F960" s="3" t="s">
        <v>2821</v>
      </c>
      <c r="G960" s="2">
        <v>99000017</v>
      </c>
      <c r="H960" s="2" t="s">
        <v>314</v>
      </c>
      <c r="I960" s="2" t="s">
        <v>315</v>
      </c>
      <c r="J960" s="2" t="s">
        <v>316</v>
      </c>
    </row>
    <row r="961" spans="6:10" ht="15" customHeight="1" x14ac:dyDescent="0.25">
      <c r="F961" s="3" t="s">
        <v>2822</v>
      </c>
      <c r="G961" s="2">
        <v>99000017</v>
      </c>
      <c r="H961" s="2" t="s">
        <v>314</v>
      </c>
      <c r="I961" s="2" t="s">
        <v>315</v>
      </c>
      <c r="J961" s="2" t="s">
        <v>316</v>
      </c>
    </row>
    <row r="962" spans="6:10" ht="15" customHeight="1" x14ac:dyDescent="0.25">
      <c r="F962" s="3" t="s">
        <v>2823</v>
      </c>
      <c r="G962" s="2">
        <v>21826</v>
      </c>
      <c r="H962" s="2" t="s">
        <v>825</v>
      </c>
      <c r="I962" s="2" t="s">
        <v>826</v>
      </c>
      <c r="J962" s="2" t="s">
        <v>827</v>
      </c>
    </row>
    <row r="963" spans="6:10" ht="15" customHeight="1" x14ac:dyDescent="0.25">
      <c r="F963" s="3" t="s">
        <v>2824</v>
      </c>
      <c r="G963" s="2">
        <v>12951</v>
      </c>
      <c r="H963" s="2" t="s">
        <v>825</v>
      </c>
      <c r="I963" s="2" t="s">
        <v>828</v>
      </c>
      <c r="J963" s="2" t="s">
        <v>829</v>
      </c>
    </row>
    <row r="964" spans="6:10" ht="15" customHeight="1" x14ac:dyDescent="0.25">
      <c r="F964" s="3" t="s">
        <v>2825</v>
      </c>
      <c r="G964" s="2">
        <v>20404</v>
      </c>
      <c r="H964" s="2" t="s">
        <v>825</v>
      </c>
      <c r="I964" s="2" t="s">
        <v>830</v>
      </c>
      <c r="J964" s="2" t="s">
        <v>831</v>
      </c>
    </row>
    <row r="965" spans="6:10" ht="15" customHeight="1" x14ac:dyDescent="0.25">
      <c r="F965" s="3" t="s">
        <v>2826</v>
      </c>
      <c r="G965" s="2">
        <v>21642</v>
      </c>
      <c r="H965" s="2" t="s">
        <v>825</v>
      </c>
      <c r="I965" s="2" t="s">
        <v>832</v>
      </c>
      <c r="J965" s="2" t="s">
        <v>833</v>
      </c>
    </row>
    <row r="966" spans="6:10" ht="15" customHeight="1" x14ac:dyDescent="0.25">
      <c r="F966" s="3" t="s">
        <v>2827</v>
      </c>
      <c r="G966" s="2">
        <v>21626</v>
      </c>
      <c r="H966" s="2" t="s">
        <v>825</v>
      </c>
      <c r="I966" s="2" t="s">
        <v>834</v>
      </c>
      <c r="J966" s="2" t="s">
        <v>835</v>
      </c>
    </row>
    <row r="967" spans="6:10" ht="15" customHeight="1" x14ac:dyDescent="0.25">
      <c r="F967" s="3" t="s">
        <v>2828</v>
      </c>
      <c r="G967" s="2">
        <v>21624</v>
      </c>
      <c r="H967" s="2" t="s">
        <v>825</v>
      </c>
      <c r="I967" s="2" t="s">
        <v>836</v>
      </c>
      <c r="J967" s="2" t="s">
        <v>837</v>
      </c>
    </row>
    <row r="968" spans="6:10" ht="15" customHeight="1" x14ac:dyDescent="0.25">
      <c r="F968" s="3" t="s">
        <v>2829</v>
      </c>
      <c r="G968" s="2">
        <v>13653</v>
      </c>
      <c r="H968" s="2" t="s">
        <v>838</v>
      </c>
      <c r="I968" s="2" t="s">
        <v>839</v>
      </c>
      <c r="J968" s="2" t="s">
        <v>840</v>
      </c>
    </row>
    <row r="969" spans="6:10" ht="15" customHeight="1" x14ac:dyDescent="0.25">
      <c r="F969" s="3" t="s">
        <v>2830</v>
      </c>
      <c r="G969" s="2">
        <v>12743</v>
      </c>
      <c r="H969" s="2" t="s">
        <v>838</v>
      </c>
      <c r="I969" s="2" t="s">
        <v>841</v>
      </c>
      <c r="J969" s="2" t="s">
        <v>842</v>
      </c>
    </row>
    <row r="970" spans="6:10" ht="15" customHeight="1" x14ac:dyDescent="0.25">
      <c r="F970" s="3" t="s">
        <v>2831</v>
      </c>
      <c r="G970" s="2">
        <v>12484</v>
      </c>
      <c r="H970" s="2" t="s">
        <v>838</v>
      </c>
      <c r="I970" s="2" t="s">
        <v>843</v>
      </c>
      <c r="J970" s="2" t="s">
        <v>844</v>
      </c>
    </row>
    <row r="971" spans="6:10" ht="15" customHeight="1" x14ac:dyDescent="0.25">
      <c r="F971" s="3" t="s">
        <v>2832</v>
      </c>
      <c r="G971" s="2">
        <v>13520</v>
      </c>
      <c r="H971" s="2" t="s">
        <v>838</v>
      </c>
      <c r="I971" s="2" t="s">
        <v>845</v>
      </c>
      <c r="J971" s="2" t="s">
        <v>846</v>
      </c>
    </row>
    <row r="972" spans="6:10" ht="15" customHeight="1" x14ac:dyDescent="0.25">
      <c r="F972" s="3" t="s">
        <v>2833</v>
      </c>
      <c r="G972" s="2">
        <v>13489</v>
      </c>
      <c r="H972" s="2" t="s">
        <v>838</v>
      </c>
      <c r="I972" s="2" t="s">
        <v>847</v>
      </c>
      <c r="J972" s="2" t="s">
        <v>848</v>
      </c>
    </row>
    <row r="973" spans="6:10" ht="15" customHeight="1" x14ac:dyDescent="0.25">
      <c r="F973" s="3" t="s">
        <v>2834</v>
      </c>
      <c r="G973" s="2">
        <v>12481</v>
      </c>
      <c r="H973" s="2" t="s">
        <v>838</v>
      </c>
      <c r="I973" s="2" t="s">
        <v>849</v>
      </c>
      <c r="J973" s="2" t="s">
        <v>850</v>
      </c>
    </row>
    <row r="974" spans="6:10" ht="15" customHeight="1" x14ac:dyDescent="0.25">
      <c r="F974" s="3" t="s">
        <v>2835</v>
      </c>
      <c r="G974" s="2">
        <v>12547</v>
      </c>
      <c r="H974" s="2" t="s">
        <v>838</v>
      </c>
      <c r="I974" s="2" t="s">
        <v>851</v>
      </c>
      <c r="J974" s="2" t="s">
        <v>852</v>
      </c>
    </row>
    <row r="975" spans="6:10" ht="15" customHeight="1" x14ac:dyDescent="0.25">
      <c r="F975" s="3" t="s">
        <v>2836</v>
      </c>
      <c r="G975" s="2">
        <v>12476</v>
      </c>
      <c r="H975" s="2" t="s">
        <v>838</v>
      </c>
      <c r="I975" s="2" t="s">
        <v>853</v>
      </c>
      <c r="J975" s="2" t="s">
        <v>854</v>
      </c>
    </row>
    <row r="976" spans="6:10" ht="15" customHeight="1" x14ac:dyDescent="0.25">
      <c r="F976" s="3" t="s">
        <v>2837</v>
      </c>
      <c r="G976" s="2">
        <v>12479</v>
      </c>
      <c r="H976" s="2" t="s">
        <v>838</v>
      </c>
      <c r="I976" s="2" t="s">
        <v>855</v>
      </c>
      <c r="J976" s="2" t="s">
        <v>856</v>
      </c>
    </row>
    <row r="977" spans="6:10" ht="15" customHeight="1" x14ac:dyDescent="0.25">
      <c r="F977" s="3" t="s">
        <v>2838</v>
      </c>
      <c r="G977" s="2">
        <v>887</v>
      </c>
      <c r="H977" s="2" t="s">
        <v>857</v>
      </c>
      <c r="I977" s="2" t="s">
        <v>858</v>
      </c>
      <c r="J977" s="2" t="s">
        <v>859</v>
      </c>
    </row>
    <row r="978" spans="6:10" ht="15" customHeight="1" x14ac:dyDescent="0.25">
      <c r="F978" s="3" t="s">
        <v>2839</v>
      </c>
      <c r="G978" s="2">
        <v>888</v>
      </c>
      <c r="H978" s="2" t="s">
        <v>857</v>
      </c>
      <c r="I978" s="2" t="s">
        <v>860</v>
      </c>
      <c r="J978" s="2" t="s">
        <v>861</v>
      </c>
    </row>
    <row r="979" spans="6:10" ht="15" customHeight="1" x14ac:dyDescent="0.25">
      <c r="F979" s="3" t="s">
        <v>2840</v>
      </c>
      <c r="G979" s="2">
        <v>861</v>
      </c>
      <c r="H979" s="2" t="s">
        <v>857</v>
      </c>
      <c r="I979" s="2" t="s">
        <v>862</v>
      </c>
      <c r="J979" s="2" t="s">
        <v>863</v>
      </c>
    </row>
    <row r="980" spans="6:10" ht="15" customHeight="1" x14ac:dyDescent="0.25">
      <c r="F980" s="3" t="s">
        <v>2841</v>
      </c>
      <c r="G980" s="2">
        <v>11073</v>
      </c>
      <c r="H980" s="2" t="s">
        <v>864</v>
      </c>
      <c r="I980" s="2" t="s">
        <v>865</v>
      </c>
      <c r="J980" s="2" t="s">
        <v>866</v>
      </c>
    </row>
    <row r="981" spans="6:10" ht="15" customHeight="1" x14ac:dyDescent="0.25">
      <c r="F981" s="3" t="s">
        <v>2842</v>
      </c>
      <c r="G981" s="2">
        <v>11582</v>
      </c>
      <c r="H981" s="2" t="s">
        <v>864</v>
      </c>
      <c r="I981" s="2" t="s">
        <v>867</v>
      </c>
      <c r="J981" s="2" t="s">
        <v>868</v>
      </c>
    </row>
    <row r="982" spans="6:10" ht="15" customHeight="1" x14ac:dyDescent="0.25">
      <c r="F982" s="3" t="s">
        <v>2843</v>
      </c>
      <c r="G982" s="2">
        <v>10801</v>
      </c>
      <c r="H982" s="2" t="s">
        <v>864</v>
      </c>
      <c r="I982" s="2" t="s">
        <v>869</v>
      </c>
      <c r="J982" s="2" t="s">
        <v>870</v>
      </c>
    </row>
    <row r="983" spans="6:10" ht="15" customHeight="1" x14ac:dyDescent="0.25">
      <c r="F983" s="3" t="s">
        <v>2844</v>
      </c>
      <c r="G983" s="2">
        <v>10647</v>
      </c>
      <c r="H983" s="2" t="s">
        <v>864</v>
      </c>
      <c r="I983" s="2" t="s">
        <v>871</v>
      </c>
      <c r="J983" s="2" t="s">
        <v>872</v>
      </c>
    </row>
    <row r="984" spans="6:10" ht="15" customHeight="1" x14ac:dyDescent="0.25">
      <c r="F984" s="3" t="s">
        <v>2845</v>
      </c>
      <c r="G984" s="2">
        <v>43708</v>
      </c>
      <c r="H984" s="2" t="s">
        <v>864</v>
      </c>
      <c r="I984" s="2" t="s">
        <v>873</v>
      </c>
      <c r="J984" s="2" t="s">
        <v>874</v>
      </c>
    </row>
    <row r="985" spans="6:10" ht="15" customHeight="1" x14ac:dyDescent="0.25">
      <c r="F985" s="3" t="s">
        <v>2846</v>
      </c>
      <c r="G985" s="2">
        <v>43609</v>
      </c>
      <c r="H985" s="2" t="s">
        <v>864</v>
      </c>
      <c r="I985" s="2" t="s">
        <v>875</v>
      </c>
      <c r="J985" s="2" t="s">
        <v>876</v>
      </c>
    </row>
    <row r="986" spans="6:10" ht="15" customHeight="1" x14ac:dyDescent="0.25">
      <c r="F986" s="3" t="s">
        <v>2847</v>
      </c>
      <c r="G986" s="2">
        <v>10727</v>
      </c>
      <c r="H986" s="2" t="s">
        <v>864</v>
      </c>
      <c r="I986" s="2" t="s">
        <v>877</v>
      </c>
      <c r="J986" s="2" t="s">
        <v>878</v>
      </c>
    </row>
    <row r="987" spans="6:10" ht="15" customHeight="1" x14ac:dyDescent="0.25">
      <c r="F987" s="3" t="s">
        <v>2848</v>
      </c>
      <c r="G987" s="2">
        <v>10905</v>
      </c>
      <c r="H987" s="2" t="s">
        <v>864</v>
      </c>
      <c r="I987" s="2" t="s">
        <v>879</v>
      </c>
      <c r="J987" s="2" t="s">
        <v>880</v>
      </c>
    </row>
    <row r="988" spans="6:10" ht="15" customHeight="1" x14ac:dyDescent="0.25">
      <c r="F988" s="3" t="s">
        <v>2849</v>
      </c>
      <c r="G988" s="2">
        <v>10790</v>
      </c>
      <c r="H988" s="2" t="s">
        <v>864</v>
      </c>
      <c r="I988" s="2" t="s">
        <v>881</v>
      </c>
      <c r="J988" s="2" t="s">
        <v>882</v>
      </c>
    </row>
    <row r="989" spans="6:10" ht="15" customHeight="1" x14ac:dyDescent="0.25">
      <c r="F989" s="3" t="s">
        <v>2850</v>
      </c>
      <c r="G989" s="2">
        <v>6815</v>
      </c>
      <c r="H989" s="2" t="s">
        <v>864</v>
      </c>
      <c r="I989" s="2" t="s">
        <v>883</v>
      </c>
      <c r="J989" s="2" t="s">
        <v>884</v>
      </c>
    </row>
    <row r="990" spans="6:10" ht="15" customHeight="1" x14ac:dyDescent="0.25">
      <c r="F990" s="3" t="s">
        <v>2851</v>
      </c>
      <c r="G990" s="2">
        <v>10670</v>
      </c>
      <c r="H990" s="2" t="s">
        <v>864</v>
      </c>
      <c r="I990" s="2" t="s">
        <v>885</v>
      </c>
      <c r="J990" s="2" t="s">
        <v>886</v>
      </c>
    </row>
    <row r="991" spans="6:10" ht="15" customHeight="1" x14ac:dyDescent="0.25">
      <c r="F991" s="3" t="s">
        <v>2852</v>
      </c>
      <c r="G991" s="2">
        <v>10690</v>
      </c>
      <c r="H991" s="2" t="s">
        <v>864</v>
      </c>
      <c r="I991" s="2" t="s">
        <v>887</v>
      </c>
      <c r="J991" s="2" t="s">
        <v>888</v>
      </c>
    </row>
    <row r="992" spans="6:10" ht="15" customHeight="1" x14ac:dyDescent="0.25">
      <c r="F992" s="3" t="s">
        <v>2853</v>
      </c>
      <c r="G992" s="2">
        <v>10714</v>
      </c>
      <c r="H992" s="2" t="s">
        <v>864</v>
      </c>
      <c r="I992" s="2" t="s">
        <v>889</v>
      </c>
      <c r="J992" s="2" t="s">
        <v>890</v>
      </c>
    </row>
    <row r="993" spans="6:10" ht="15" customHeight="1" x14ac:dyDescent="0.25">
      <c r="F993" s="3" t="s">
        <v>2854</v>
      </c>
      <c r="G993" s="2">
        <v>11148</v>
      </c>
      <c r="H993" s="2" t="s">
        <v>864</v>
      </c>
      <c r="I993" s="2" t="s">
        <v>891</v>
      </c>
      <c r="J993" s="2" t="s">
        <v>892</v>
      </c>
    </row>
    <row r="994" spans="6:10" ht="15" customHeight="1" x14ac:dyDescent="0.25">
      <c r="F994" s="3" t="s">
        <v>2855</v>
      </c>
      <c r="G994" s="2">
        <v>10739</v>
      </c>
      <c r="H994" s="2" t="s">
        <v>864</v>
      </c>
      <c r="I994" s="2" t="s">
        <v>893</v>
      </c>
      <c r="J994" s="2" t="s">
        <v>894</v>
      </c>
    </row>
    <row r="995" spans="6:10" ht="15" customHeight="1" x14ac:dyDescent="0.25">
      <c r="F995" s="3" t="s">
        <v>2856</v>
      </c>
      <c r="G995" s="2">
        <v>10808</v>
      </c>
      <c r="H995" s="2" t="s">
        <v>864</v>
      </c>
      <c r="I995" s="2" t="s">
        <v>895</v>
      </c>
      <c r="J995" s="2" t="s">
        <v>896</v>
      </c>
    </row>
    <row r="996" spans="6:10" ht="15" customHeight="1" x14ac:dyDescent="0.25">
      <c r="F996" s="3" t="s">
        <v>2857</v>
      </c>
      <c r="G996" s="2">
        <v>11084</v>
      </c>
      <c r="H996" s="2" t="s">
        <v>864</v>
      </c>
      <c r="I996" s="2" t="s">
        <v>897</v>
      </c>
      <c r="J996" s="2" t="s">
        <v>898</v>
      </c>
    </row>
    <row r="997" spans="6:10" ht="15" customHeight="1" x14ac:dyDescent="0.25">
      <c r="F997" s="3" t="s">
        <v>2858</v>
      </c>
      <c r="G997" s="2">
        <v>43559</v>
      </c>
      <c r="H997" s="2" t="s">
        <v>864</v>
      </c>
      <c r="I997" s="2" t="s">
        <v>899</v>
      </c>
      <c r="J997" s="2" t="s">
        <v>900</v>
      </c>
    </row>
    <row r="998" spans="6:10" ht="15" customHeight="1" x14ac:dyDescent="0.25">
      <c r="F998" s="3" t="s">
        <v>2859</v>
      </c>
      <c r="G998" s="2">
        <v>10648</v>
      </c>
      <c r="H998" s="2" t="s">
        <v>864</v>
      </c>
      <c r="I998" s="2" t="s">
        <v>901</v>
      </c>
      <c r="J998" s="2" t="s">
        <v>902</v>
      </c>
    </row>
    <row r="999" spans="6:10" ht="15" customHeight="1" x14ac:dyDescent="0.25">
      <c r="F999" s="3" t="s">
        <v>2860</v>
      </c>
      <c r="G999" s="2">
        <v>10687</v>
      </c>
      <c r="H999" s="2" t="s">
        <v>864</v>
      </c>
      <c r="I999" s="2" t="s">
        <v>903</v>
      </c>
      <c r="J999" s="2" t="s">
        <v>904</v>
      </c>
    </row>
    <row r="1000" spans="6:10" ht="15" customHeight="1" x14ac:dyDescent="0.25">
      <c r="F1000" s="3" t="s">
        <v>2861</v>
      </c>
      <c r="G1000" s="2">
        <v>10645</v>
      </c>
      <c r="H1000" s="2" t="s">
        <v>864</v>
      </c>
      <c r="I1000" s="2" t="s">
        <v>905</v>
      </c>
      <c r="J1000" s="2" t="s">
        <v>906</v>
      </c>
    </row>
    <row r="1001" spans="6:10" ht="15" customHeight="1" x14ac:dyDescent="0.25">
      <c r="F1001" s="3" t="s">
        <v>2862</v>
      </c>
      <c r="G1001" s="2">
        <v>10768</v>
      </c>
      <c r="H1001" s="2" t="s">
        <v>864</v>
      </c>
      <c r="I1001" s="2" t="s">
        <v>907</v>
      </c>
      <c r="J1001" s="2" t="s">
        <v>908</v>
      </c>
    </row>
    <row r="1002" spans="6:10" ht="15" customHeight="1" x14ac:dyDescent="0.25">
      <c r="F1002" s="3" t="s">
        <v>2863</v>
      </c>
      <c r="G1002" s="2">
        <v>10889</v>
      </c>
      <c r="H1002" s="2" t="s">
        <v>864</v>
      </c>
      <c r="I1002" s="2" t="s">
        <v>909</v>
      </c>
      <c r="J1002" s="2" t="s">
        <v>910</v>
      </c>
    </row>
    <row r="1003" spans="6:10" ht="15" customHeight="1" x14ac:dyDescent="0.25">
      <c r="F1003" s="3" t="s">
        <v>2864</v>
      </c>
      <c r="G1003" s="2">
        <v>43635</v>
      </c>
      <c r="H1003" s="2" t="s">
        <v>864</v>
      </c>
      <c r="I1003" s="2" t="s">
        <v>911</v>
      </c>
      <c r="J1003" s="2" t="s">
        <v>912</v>
      </c>
    </row>
    <row r="1004" spans="6:10" ht="15" customHeight="1" x14ac:dyDescent="0.25">
      <c r="F1004" s="3" t="s">
        <v>2865</v>
      </c>
      <c r="G1004" s="2">
        <v>10733</v>
      </c>
      <c r="H1004" s="2" t="s">
        <v>864</v>
      </c>
      <c r="I1004" s="2" t="s">
        <v>913</v>
      </c>
      <c r="J1004" s="2" t="s">
        <v>914</v>
      </c>
    </row>
    <row r="1005" spans="6:10" ht="15" customHeight="1" x14ac:dyDescent="0.25">
      <c r="F1005" s="3" t="s">
        <v>2866</v>
      </c>
      <c r="G1005" s="2">
        <v>10742</v>
      </c>
      <c r="H1005" s="2" t="s">
        <v>864</v>
      </c>
      <c r="I1005" s="2" t="s">
        <v>915</v>
      </c>
      <c r="J1005" s="2" t="s">
        <v>916</v>
      </c>
    </row>
    <row r="1006" spans="6:10" ht="15" customHeight="1" x14ac:dyDescent="0.25">
      <c r="F1006" s="3" t="s">
        <v>2867</v>
      </c>
      <c r="G1006" s="2">
        <v>11066</v>
      </c>
      <c r="H1006" s="2" t="s">
        <v>864</v>
      </c>
      <c r="I1006" s="2" t="s">
        <v>917</v>
      </c>
      <c r="J1006" s="2" t="s">
        <v>918</v>
      </c>
    </row>
    <row r="1007" spans="6:10" ht="15" customHeight="1" x14ac:dyDescent="0.25">
      <c r="F1007" s="3" t="s">
        <v>2868</v>
      </c>
      <c r="G1007" s="2">
        <v>11089</v>
      </c>
      <c r="H1007" s="2" t="s">
        <v>864</v>
      </c>
      <c r="I1007" s="2" t="s">
        <v>919</v>
      </c>
      <c r="J1007" s="2" t="s">
        <v>920</v>
      </c>
    </row>
    <row r="1008" spans="6:10" ht="15" customHeight="1" x14ac:dyDescent="0.25">
      <c r="F1008" s="3" t="s">
        <v>2869</v>
      </c>
      <c r="G1008" s="2">
        <v>10705</v>
      </c>
      <c r="H1008" s="2" t="s">
        <v>864</v>
      </c>
      <c r="I1008" s="2" t="s">
        <v>921</v>
      </c>
      <c r="J1008" s="2" t="s">
        <v>922</v>
      </c>
    </row>
    <row r="1009" spans="6:10" ht="15" customHeight="1" x14ac:dyDescent="0.25">
      <c r="F1009" s="3" t="s">
        <v>2870</v>
      </c>
      <c r="G1009" s="2">
        <v>43947</v>
      </c>
      <c r="H1009" s="2" t="s">
        <v>864</v>
      </c>
      <c r="I1009" s="2" t="s">
        <v>923</v>
      </c>
      <c r="J1009" s="2" t="s">
        <v>924</v>
      </c>
    </row>
    <row r="1010" spans="6:10" ht="15" customHeight="1" x14ac:dyDescent="0.25">
      <c r="F1010" s="3" t="s">
        <v>2871</v>
      </c>
      <c r="G1010" s="2">
        <v>10654</v>
      </c>
      <c r="H1010" s="2" t="s">
        <v>864</v>
      </c>
      <c r="I1010" s="2" t="s">
        <v>925</v>
      </c>
      <c r="J1010" s="2" t="s">
        <v>926</v>
      </c>
    </row>
    <row r="1011" spans="6:10" ht="15" customHeight="1" x14ac:dyDescent="0.25">
      <c r="F1011" s="3" t="s">
        <v>2872</v>
      </c>
      <c r="G1011" s="2">
        <v>43687</v>
      </c>
      <c r="H1011" s="2" t="s">
        <v>864</v>
      </c>
      <c r="I1011" s="2" t="s">
        <v>927</v>
      </c>
      <c r="J1011" s="2" t="s">
        <v>928</v>
      </c>
    </row>
    <row r="1012" spans="6:10" ht="15" customHeight="1" x14ac:dyDescent="0.25">
      <c r="F1012" s="3" t="s">
        <v>2873</v>
      </c>
      <c r="G1012" s="2">
        <v>10667</v>
      </c>
      <c r="H1012" s="2" t="s">
        <v>864</v>
      </c>
      <c r="I1012" s="2" t="s">
        <v>929</v>
      </c>
      <c r="J1012" s="2" t="s">
        <v>930</v>
      </c>
    </row>
    <row r="1013" spans="6:10" ht="15" customHeight="1" x14ac:dyDescent="0.25">
      <c r="F1013" s="3" t="s">
        <v>2874</v>
      </c>
      <c r="G1013" s="2">
        <v>10758</v>
      </c>
      <c r="H1013" s="2" t="s">
        <v>864</v>
      </c>
      <c r="I1013" s="2" t="s">
        <v>931</v>
      </c>
      <c r="J1013" s="2" t="s">
        <v>932</v>
      </c>
    </row>
    <row r="1014" spans="6:10" ht="15" customHeight="1" x14ac:dyDescent="0.25">
      <c r="F1014" s="3" t="s">
        <v>2875</v>
      </c>
      <c r="G1014" s="2">
        <v>10725</v>
      </c>
      <c r="H1014" s="2" t="s">
        <v>864</v>
      </c>
      <c r="I1014" s="2" t="s">
        <v>933</v>
      </c>
      <c r="J1014" s="2" t="s">
        <v>934</v>
      </c>
    </row>
    <row r="1015" spans="6:10" ht="15" customHeight="1" x14ac:dyDescent="0.25">
      <c r="F1015" s="3" t="s">
        <v>2876</v>
      </c>
      <c r="G1015" s="2">
        <v>10731</v>
      </c>
      <c r="H1015" s="2" t="s">
        <v>864</v>
      </c>
      <c r="I1015" s="2" t="s">
        <v>935</v>
      </c>
      <c r="J1015" s="2" t="s">
        <v>936</v>
      </c>
    </row>
    <row r="1016" spans="6:10" ht="15" customHeight="1" x14ac:dyDescent="0.25">
      <c r="F1016" s="3" t="s">
        <v>2877</v>
      </c>
      <c r="G1016" s="2">
        <v>10834</v>
      </c>
      <c r="H1016" s="2" t="s">
        <v>864</v>
      </c>
      <c r="I1016" s="2" t="s">
        <v>937</v>
      </c>
      <c r="J1016" s="2" t="s">
        <v>938</v>
      </c>
    </row>
    <row r="1017" spans="6:10" ht="15" customHeight="1" x14ac:dyDescent="0.25">
      <c r="F1017" s="3" t="s">
        <v>2878</v>
      </c>
      <c r="G1017" s="2">
        <v>11059</v>
      </c>
      <c r="H1017" s="2" t="s">
        <v>864</v>
      </c>
      <c r="I1017" s="2" t="s">
        <v>939</v>
      </c>
      <c r="J1017" s="2" t="s">
        <v>940</v>
      </c>
    </row>
    <row r="1018" spans="6:10" ht="15" customHeight="1" x14ac:dyDescent="0.25">
      <c r="F1018" s="3" t="s">
        <v>2879</v>
      </c>
      <c r="G1018" s="2">
        <v>10777</v>
      </c>
      <c r="H1018" s="2" t="s">
        <v>864</v>
      </c>
      <c r="I1018" s="2" t="s">
        <v>941</v>
      </c>
      <c r="J1018" s="2" t="s">
        <v>942</v>
      </c>
    </row>
    <row r="1019" spans="6:10" ht="15" customHeight="1" x14ac:dyDescent="0.25">
      <c r="F1019" s="3" t="s">
        <v>2880</v>
      </c>
      <c r="G1019" s="2">
        <v>10812</v>
      </c>
      <c r="H1019" s="2" t="s">
        <v>864</v>
      </c>
      <c r="I1019" s="2" t="s">
        <v>943</v>
      </c>
      <c r="J1019" s="2" t="s">
        <v>944</v>
      </c>
    </row>
    <row r="1020" spans="6:10" ht="15" customHeight="1" x14ac:dyDescent="0.25">
      <c r="F1020" s="3" t="s">
        <v>2881</v>
      </c>
      <c r="G1020" s="2">
        <v>10646</v>
      </c>
      <c r="H1020" s="2" t="s">
        <v>864</v>
      </c>
      <c r="I1020" s="2" t="s">
        <v>945</v>
      </c>
      <c r="J1020" s="2" t="s">
        <v>946</v>
      </c>
    </row>
    <row r="1021" spans="6:10" ht="15" customHeight="1" x14ac:dyDescent="0.25">
      <c r="F1021" s="3" t="s">
        <v>2882</v>
      </c>
      <c r="G1021" s="2">
        <v>10810</v>
      </c>
      <c r="H1021" s="2" t="s">
        <v>864</v>
      </c>
      <c r="I1021" s="2" t="s">
        <v>947</v>
      </c>
      <c r="J1021" s="2" t="s">
        <v>948</v>
      </c>
    </row>
    <row r="1022" spans="6:10" ht="15" customHeight="1" x14ac:dyDescent="0.25">
      <c r="F1022" s="3" t="s">
        <v>2883</v>
      </c>
      <c r="G1022" s="2">
        <v>10941</v>
      </c>
      <c r="H1022" s="2" t="s">
        <v>864</v>
      </c>
      <c r="I1022" s="2" t="s">
        <v>949</v>
      </c>
      <c r="J1022" s="2" t="s">
        <v>950</v>
      </c>
    </row>
    <row r="1023" spans="6:10" ht="15" customHeight="1" x14ac:dyDescent="0.25">
      <c r="F1023" s="3" t="s">
        <v>2884</v>
      </c>
      <c r="G1023" s="2">
        <v>11524</v>
      </c>
      <c r="H1023" s="2" t="s">
        <v>864</v>
      </c>
      <c r="I1023" s="2" t="s">
        <v>951</v>
      </c>
      <c r="J1023" s="2" t="s">
        <v>952</v>
      </c>
    </row>
    <row r="1024" spans="6:10" ht="15" customHeight="1" x14ac:dyDescent="0.25">
      <c r="F1024" s="3" t="s">
        <v>2885</v>
      </c>
      <c r="G1024" s="2">
        <v>10883</v>
      </c>
      <c r="H1024" s="2" t="s">
        <v>864</v>
      </c>
      <c r="I1024" s="2" t="s">
        <v>953</v>
      </c>
      <c r="J1024" s="2" t="s">
        <v>954</v>
      </c>
    </row>
    <row r="1025" spans="6:10" ht="15" customHeight="1" x14ac:dyDescent="0.25">
      <c r="F1025" s="3" t="s">
        <v>2886</v>
      </c>
      <c r="G1025" s="2">
        <v>6932</v>
      </c>
      <c r="H1025" s="2" t="s">
        <v>864</v>
      </c>
      <c r="I1025" s="2" t="s">
        <v>955</v>
      </c>
      <c r="J1025" s="2" t="s">
        <v>956</v>
      </c>
    </row>
    <row r="1026" spans="6:10" ht="15" customHeight="1" x14ac:dyDescent="0.25">
      <c r="F1026" s="3" t="s">
        <v>2887</v>
      </c>
      <c r="G1026" s="2">
        <v>11081</v>
      </c>
      <c r="H1026" s="2" t="s">
        <v>864</v>
      </c>
      <c r="I1026" s="2" t="s">
        <v>957</v>
      </c>
      <c r="J1026" s="2" t="s">
        <v>958</v>
      </c>
    </row>
    <row r="1027" spans="6:10" ht="15" customHeight="1" x14ac:dyDescent="0.25">
      <c r="F1027" s="3" t="s">
        <v>2888</v>
      </c>
      <c r="G1027" s="2">
        <v>43606</v>
      </c>
      <c r="H1027" s="2" t="s">
        <v>864</v>
      </c>
      <c r="I1027" s="2" t="s">
        <v>959</v>
      </c>
      <c r="J1027" s="2" t="s">
        <v>960</v>
      </c>
    </row>
    <row r="1028" spans="6:10" ht="15" customHeight="1" x14ac:dyDescent="0.25">
      <c r="F1028" s="3" t="s">
        <v>2889</v>
      </c>
      <c r="G1028" s="2">
        <v>11196</v>
      </c>
      <c r="H1028" s="2" t="s">
        <v>864</v>
      </c>
      <c r="I1028" s="2" t="s">
        <v>961</v>
      </c>
      <c r="J1028" s="2" t="s">
        <v>962</v>
      </c>
    </row>
    <row r="1029" spans="6:10" ht="15" customHeight="1" x14ac:dyDescent="0.25">
      <c r="F1029" s="3" t="s">
        <v>2890</v>
      </c>
      <c r="G1029" s="2">
        <v>10656</v>
      </c>
      <c r="H1029" s="2" t="s">
        <v>864</v>
      </c>
      <c r="I1029" s="2" t="s">
        <v>456</v>
      </c>
      <c r="J1029" s="2" t="s">
        <v>963</v>
      </c>
    </row>
    <row r="1030" spans="6:10" ht="15" customHeight="1" x14ac:dyDescent="0.25">
      <c r="F1030" s="3" t="s">
        <v>2891</v>
      </c>
      <c r="G1030" s="2">
        <v>10662</v>
      </c>
      <c r="H1030" s="2" t="s">
        <v>864</v>
      </c>
      <c r="I1030" s="2" t="s">
        <v>964</v>
      </c>
      <c r="J1030" s="2" t="s">
        <v>965</v>
      </c>
    </row>
    <row r="1031" spans="6:10" ht="15" customHeight="1" x14ac:dyDescent="0.25">
      <c r="F1031" s="3" t="s">
        <v>2892</v>
      </c>
      <c r="G1031" s="2">
        <v>6549</v>
      </c>
      <c r="H1031" s="2" t="s">
        <v>864</v>
      </c>
      <c r="I1031" s="2" t="s">
        <v>966</v>
      </c>
      <c r="J1031" s="2" t="s">
        <v>967</v>
      </c>
    </row>
    <row r="1032" spans="6:10" ht="15" customHeight="1" x14ac:dyDescent="0.25">
      <c r="F1032" s="3" t="s">
        <v>2893</v>
      </c>
      <c r="G1032" s="2">
        <v>10817</v>
      </c>
      <c r="H1032" s="2" t="s">
        <v>864</v>
      </c>
      <c r="I1032" s="2" t="s">
        <v>968</v>
      </c>
      <c r="J1032" s="2" t="s">
        <v>969</v>
      </c>
    </row>
    <row r="1033" spans="6:10" ht="15" customHeight="1" x14ac:dyDescent="0.25">
      <c r="F1033" s="3" t="s">
        <v>2894</v>
      </c>
      <c r="G1033" s="2">
        <v>10771</v>
      </c>
      <c r="H1033" s="2" t="s">
        <v>864</v>
      </c>
      <c r="I1033" s="2" t="s">
        <v>970</v>
      </c>
      <c r="J1033" s="2" t="s">
        <v>971</v>
      </c>
    </row>
    <row r="1034" spans="6:10" ht="15" customHeight="1" x14ac:dyDescent="0.25">
      <c r="F1034" s="3" t="s">
        <v>2895</v>
      </c>
      <c r="G1034" s="2">
        <v>10988</v>
      </c>
      <c r="H1034" s="2" t="s">
        <v>864</v>
      </c>
      <c r="I1034" s="2" t="s">
        <v>972</v>
      </c>
      <c r="J1034" s="2" t="s">
        <v>973</v>
      </c>
    </row>
    <row r="1035" spans="6:10" ht="15" customHeight="1" x14ac:dyDescent="0.25">
      <c r="F1035" s="3" t="s">
        <v>2896</v>
      </c>
      <c r="G1035" s="2">
        <v>10867</v>
      </c>
      <c r="H1035" s="2" t="s">
        <v>864</v>
      </c>
      <c r="I1035" s="2" t="s">
        <v>974</v>
      </c>
      <c r="J1035" s="2" t="s">
        <v>975</v>
      </c>
    </row>
    <row r="1036" spans="6:10" ht="15" customHeight="1" x14ac:dyDescent="0.25">
      <c r="F1036" s="3" t="s">
        <v>2897</v>
      </c>
      <c r="G1036" s="2">
        <v>10891</v>
      </c>
      <c r="H1036" s="2" t="s">
        <v>864</v>
      </c>
      <c r="I1036" s="2" t="s">
        <v>976</v>
      </c>
      <c r="J1036" s="2" t="s">
        <v>977</v>
      </c>
    </row>
    <row r="1037" spans="6:10" ht="15" customHeight="1" x14ac:dyDescent="0.25">
      <c r="F1037" s="3" t="s">
        <v>2898</v>
      </c>
      <c r="G1037" s="2">
        <v>10659</v>
      </c>
      <c r="H1037" s="2" t="s">
        <v>864</v>
      </c>
      <c r="I1037" s="2" t="s">
        <v>978</v>
      </c>
      <c r="J1037" s="2" t="s">
        <v>979</v>
      </c>
    </row>
    <row r="1038" spans="6:10" ht="15" customHeight="1" x14ac:dyDescent="0.25">
      <c r="F1038" s="3" t="s">
        <v>2899</v>
      </c>
      <c r="G1038" s="2">
        <v>10660</v>
      </c>
      <c r="H1038" s="2" t="s">
        <v>864</v>
      </c>
      <c r="I1038" s="2" t="s">
        <v>980</v>
      </c>
      <c r="J1038" s="2" t="s">
        <v>981</v>
      </c>
    </row>
    <row r="1039" spans="6:10" ht="15" customHeight="1" x14ac:dyDescent="0.25">
      <c r="F1039" s="3" t="s">
        <v>2900</v>
      </c>
      <c r="G1039" s="2">
        <v>10779</v>
      </c>
      <c r="H1039" s="2" t="s">
        <v>864</v>
      </c>
      <c r="I1039" s="2" t="s">
        <v>982</v>
      </c>
      <c r="J1039" s="2" t="s">
        <v>983</v>
      </c>
    </row>
    <row r="1040" spans="6:10" ht="15" customHeight="1" x14ac:dyDescent="0.25">
      <c r="F1040" s="3" t="s">
        <v>2901</v>
      </c>
      <c r="G1040" s="2">
        <v>10893</v>
      </c>
      <c r="H1040" s="2" t="s">
        <v>864</v>
      </c>
      <c r="I1040" s="2" t="s">
        <v>984</v>
      </c>
      <c r="J1040" s="2" t="s">
        <v>985</v>
      </c>
    </row>
    <row r="1041" spans="6:10" ht="15" customHeight="1" x14ac:dyDescent="0.25">
      <c r="F1041" s="3" t="s">
        <v>2902</v>
      </c>
      <c r="G1041" s="2">
        <v>10701</v>
      </c>
      <c r="H1041" s="2" t="s">
        <v>864</v>
      </c>
      <c r="I1041" s="2" t="s">
        <v>986</v>
      </c>
      <c r="J1041" s="2" t="s">
        <v>987</v>
      </c>
    </row>
    <row r="1042" spans="6:10" ht="15" customHeight="1" x14ac:dyDescent="0.25">
      <c r="F1042" s="3" t="s">
        <v>2903</v>
      </c>
      <c r="G1042" s="2">
        <v>10939</v>
      </c>
      <c r="H1042" s="2" t="s">
        <v>864</v>
      </c>
      <c r="I1042" s="2" t="s">
        <v>988</v>
      </c>
      <c r="J1042" s="2" t="s">
        <v>989</v>
      </c>
    </row>
    <row r="1043" spans="6:10" ht="15" customHeight="1" x14ac:dyDescent="0.25">
      <c r="F1043" s="3" t="s">
        <v>2904</v>
      </c>
      <c r="G1043" s="2">
        <v>10863</v>
      </c>
      <c r="H1043" s="2" t="s">
        <v>864</v>
      </c>
      <c r="I1043" s="2" t="s">
        <v>990</v>
      </c>
      <c r="J1043" s="2" t="s">
        <v>991</v>
      </c>
    </row>
    <row r="1044" spans="6:10" ht="15" customHeight="1" x14ac:dyDescent="0.25">
      <c r="F1044" s="3" t="s">
        <v>2905</v>
      </c>
      <c r="G1044" s="2">
        <v>43714</v>
      </c>
      <c r="H1044" s="2" t="s">
        <v>864</v>
      </c>
      <c r="I1044" s="2" t="s">
        <v>992</v>
      </c>
      <c r="J1044" s="2" t="s">
        <v>993</v>
      </c>
    </row>
    <row r="1045" spans="6:10" ht="15" customHeight="1" x14ac:dyDescent="0.25">
      <c r="F1045" s="3" t="s">
        <v>2906</v>
      </c>
      <c r="G1045" s="2">
        <v>10728</v>
      </c>
      <c r="H1045" s="2" t="s">
        <v>864</v>
      </c>
      <c r="I1045" s="2" t="s">
        <v>994</v>
      </c>
      <c r="J1045" s="2" t="s">
        <v>995</v>
      </c>
    </row>
    <row r="1046" spans="6:10" ht="15" customHeight="1" x14ac:dyDescent="0.25">
      <c r="F1046" s="3" t="s">
        <v>2907</v>
      </c>
      <c r="G1046" s="2">
        <v>10724</v>
      </c>
      <c r="H1046" s="2" t="s">
        <v>864</v>
      </c>
      <c r="I1046" s="2" t="s">
        <v>996</v>
      </c>
      <c r="J1046" s="2" t="s">
        <v>997</v>
      </c>
    </row>
    <row r="1047" spans="6:10" ht="15" customHeight="1" x14ac:dyDescent="0.25">
      <c r="F1047" s="3" t="s">
        <v>2908</v>
      </c>
      <c r="G1047" s="2">
        <v>10704</v>
      </c>
      <c r="H1047" s="2" t="s">
        <v>864</v>
      </c>
      <c r="I1047" s="2" t="s">
        <v>998</v>
      </c>
      <c r="J1047" s="2" t="s">
        <v>999</v>
      </c>
    </row>
    <row r="1048" spans="6:10" ht="15" customHeight="1" x14ac:dyDescent="0.25">
      <c r="F1048" s="3" t="s">
        <v>2909</v>
      </c>
      <c r="G1048" s="2">
        <v>10722</v>
      </c>
      <c r="H1048" s="2" t="s">
        <v>864</v>
      </c>
      <c r="I1048" s="2" t="s">
        <v>1000</v>
      </c>
      <c r="J1048" s="2" t="s">
        <v>1001</v>
      </c>
    </row>
    <row r="1049" spans="6:10" ht="15" customHeight="1" x14ac:dyDescent="0.25">
      <c r="F1049" s="3" t="s">
        <v>2910</v>
      </c>
      <c r="G1049" s="2">
        <v>10726</v>
      </c>
      <c r="H1049" s="2" t="s">
        <v>864</v>
      </c>
      <c r="I1049" s="2" t="s">
        <v>1002</v>
      </c>
      <c r="J1049" s="2" t="s">
        <v>1003</v>
      </c>
    </row>
    <row r="1050" spans="6:10" ht="15" customHeight="1" x14ac:dyDescent="0.25">
      <c r="F1050" s="3" t="s">
        <v>2911</v>
      </c>
      <c r="G1050" s="2">
        <v>10856</v>
      </c>
      <c r="H1050" s="2" t="s">
        <v>864</v>
      </c>
      <c r="I1050" s="2" t="s">
        <v>1004</v>
      </c>
      <c r="J1050" s="2" t="s">
        <v>1005</v>
      </c>
    </row>
    <row r="1051" spans="6:10" ht="15" customHeight="1" x14ac:dyDescent="0.25">
      <c r="F1051" s="3" t="s">
        <v>2912</v>
      </c>
      <c r="G1051" s="2">
        <v>10710</v>
      </c>
      <c r="H1051" s="2" t="s">
        <v>864</v>
      </c>
      <c r="I1051" s="2" t="s">
        <v>1006</v>
      </c>
      <c r="J1051" s="2" t="s">
        <v>1007</v>
      </c>
    </row>
    <row r="1052" spans="6:10" ht="15" customHeight="1" x14ac:dyDescent="0.25">
      <c r="F1052" s="3" t="s">
        <v>2913</v>
      </c>
      <c r="G1052" s="2">
        <v>99000031</v>
      </c>
      <c r="H1052" s="2" t="s">
        <v>825</v>
      </c>
      <c r="I1052" s="2" t="s">
        <v>295</v>
      </c>
      <c r="J1052" s="2" t="s">
        <v>1008</v>
      </c>
    </row>
    <row r="1053" spans="6:10" ht="15" customHeight="1" x14ac:dyDescent="0.25">
      <c r="F1053" s="3" t="s">
        <v>2914</v>
      </c>
      <c r="G1053" s="2">
        <v>99000032</v>
      </c>
      <c r="H1053" s="2" t="s">
        <v>838</v>
      </c>
      <c r="I1053" s="2" t="s">
        <v>295</v>
      </c>
      <c r="J1053" s="2" t="s">
        <v>1009</v>
      </c>
    </row>
    <row r="1054" spans="6:10" ht="15" customHeight="1" x14ac:dyDescent="0.25">
      <c r="F1054" s="3" t="s">
        <v>2915</v>
      </c>
      <c r="G1054" s="2">
        <v>99000036</v>
      </c>
      <c r="H1054" s="2" t="s">
        <v>857</v>
      </c>
      <c r="I1054" s="2" t="s">
        <v>295</v>
      </c>
      <c r="J1054" s="2" t="s">
        <v>1010</v>
      </c>
    </row>
    <row r="1055" spans="6:10" ht="15" customHeight="1" x14ac:dyDescent="0.25">
      <c r="F1055" s="3" t="s">
        <v>2916</v>
      </c>
      <c r="G1055" s="2">
        <v>99000041</v>
      </c>
      <c r="H1055" s="2" t="s">
        <v>864</v>
      </c>
      <c r="I1055" s="2" t="s">
        <v>295</v>
      </c>
      <c r="J1055" s="2" t="s">
        <v>1011</v>
      </c>
    </row>
    <row r="1056" spans="6:10" ht="15" customHeight="1" x14ac:dyDescent="0.25">
      <c r="F1056" s="3" t="s">
        <v>2917</v>
      </c>
      <c r="G1056" s="2">
        <v>99000017</v>
      </c>
      <c r="H1056" s="2" t="s">
        <v>314</v>
      </c>
      <c r="I1056" s="2" t="s">
        <v>315</v>
      </c>
      <c r="J1056" s="2" t="s">
        <v>316</v>
      </c>
    </row>
    <row r="1057" spans="6:10" ht="15" customHeight="1" x14ac:dyDescent="0.25">
      <c r="F1057" s="3" t="s">
        <v>2918</v>
      </c>
      <c r="G1057" s="2">
        <v>99000017</v>
      </c>
      <c r="H1057" s="2" t="s">
        <v>314</v>
      </c>
      <c r="I1057" s="2" t="s">
        <v>315</v>
      </c>
      <c r="J1057" s="2" t="s">
        <v>316</v>
      </c>
    </row>
    <row r="1058" spans="6:10" ht="15" customHeight="1" x14ac:dyDescent="0.25">
      <c r="F1058" s="3" t="s">
        <v>2919</v>
      </c>
      <c r="G1058" s="2">
        <v>460</v>
      </c>
      <c r="H1058" s="2" t="s">
        <v>54</v>
      </c>
      <c r="I1058" s="2" t="s">
        <v>61</v>
      </c>
      <c r="J1058" s="2" t="s">
        <v>62</v>
      </c>
    </row>
    <row r="1059" spans="6:10" ht="15" customHeight="1" x14ac:dyDescent="0.25">
      <c r="F1059" s="3" t="s">
        <v>2920</v>
      </c>
      <c r="G1059" s="2">
        <v>470</v>
      </c>
      <c r="H1059" s="2" t="s">
        <v>54</v>
      </c>
      <c r="I1059" s="2" t="s">
        <v>64</v>
      </c>
      <c r="J1059" s="2" t="s">
        <v>65</v>
      </c>
    </row>
    <row r="1060" spans="6:10" ht="15" customHeight="1" x14ac:dyDescent="0.25">
      <c r="F1060" s="3" t="s">
        <v>2921</v>
      </c>
      <c r="G1060" s="2">
        <v>1130</v>
      </c>
      <c r="H1060" s="2" t="s">
        <v>54</v>
      </c>
      <c r="I1060" s="2" t="s">
        <v>67</v>
      </c>
      <c r="J1060" s="2" t="s">
        <v>68</v>
      </c>
    </row>
    <row r="1061" spans="6:10" ht="15" customHeight="1" x14ac:dyDescent="0.25">
      <c r="F1061" s="3" t="s">
        <v>2922</v>
      </c>
      <c r="G1061" s="2">
        <v>476</v>
      </c>
      <c r="H1061" s="2" t="s">
        <v>54</v>
      </c>
      <c r="I1061" s="2" t="s">
        <v>70</v>
      </c>
      <c r="J1061" s="2" t="s">
        <v>71</v>
      </c>
    </row>
    <row r="1062" spans="6:10" ht="15" customHeight="1" x14ac:dyDescent="0.25">
      <c r="F1062" s="3" t="s">
        <v>2923</v>
      </c>
      <c r="G1062" s="2">
        <v>18443</v>
      </c>
      <c r="H1062" s="2" t="s">
        <v>54</v>
      </c>
      <c r="I1062" s="2" t="s">
        <v>73</v>
      </c>
      <c r="J1062" s="2" t="s">
        <v>74</v>
      </c>
    </row>
    <row r="1063" spans="6:10" ht="15" customHeight="1" x14ac:dyDescent="0.25">
      <c r="F1063" s="3" t="s">
        <v>2924</v>
      </c>
      <c r="G1063" s="2">
        <v>6137</v>
      </c>
      <c r="H1063" s="2" t="s">
        <v>54</v>
      </c>
      <c r="I1063" s="2" t="s">
        <v>76</v>
      </c>
      <c r="J1063" s="2" t="s">
        <v>77</v>
      </c>
    </row>
    <row r="1064" spans="6:10" ht="15" customHeight="1" x14ac:dyDescent="0.25">
      <c r="F1064" s="3" t="s">
        <v>2925</v>
      </c>
      <c r="G1064" s="2">
        <v>552</v>
      </c>
      <c r="H1064" s="2" t="s">
        <v>140</v>
      </c>
      <c r="I1064" s="2" t="s">
        <v>141</v>
      </c>
      <c r="J1064" s="2" t="s">
        <v>142</v>
      </c>
    </row>
    <row r="1065" spans="6:10" ht="15" customHeight="1" x14ac:dyDescent="0.25">
      <c r="F1065" s="3" t="s">
        <v>2926</v>
      </c>
      <c r="G1065" s="2">
        <v>553</v>
      </c>
      <c r="H1065" s="2" t="s">
        <v>140</v>
      </c>
      <c r="I1065" s="2" t="s">
        <v>144</v>
      </c>
      <c r="J1065" s="2" t="s">
        <v>145</v>
      </c>
    </row>
    <row r="1066" spans="6:10" ht="15" customHeight="1" x14ac:dyDescent="0.25">
      <c r="F1066" s="3" t="s">
        <v>2927</v>
      </c>
      <c r="G1066" s="2">
        <v>555</v>
      </c>
      <c r="H1066" s="2" t="s">
        <v>140</v>
      </c>
      <c r="I1066" s="2" t="s">
        <v>147</v>
      </c>
      <c r="J1066" s="2" t="s">
        <v>148</v>
      </c>
    </row>
    <row r="1067" spans="6:10" ht="15" customHeight="1" x14ac:dyDescent="0.25">
      <c r="F1067" s="3" t="s">
        <v>2928</v>
      </c>
      <c r="G1067" s="2">
        <v>517</v>
      </c>
      <c r="H1067" s="2" t="s">
        <v>140</v>
      </c>
      <c r="I1067" s="2" t="s">
        <v>150</v>
      </c>
      <c r="J1067" s="2" t="s">
        <v>151</v>
      </c>
    </row>
    <row r="1068" spans="6:10" ht="15" customHeight="1" x14ac:dyDescent="0.25">
      <c r="F1068" s="3" t="s">
        <v>2929</v>
      </c>
      <c r="G1068" s="2">
        <v>518</v>
      </c>
      <c r="H1068" s="2" t="s">
        <v>140</v>
      </c>
      <c r="I1068" s="2" t="s">
        <v>153</v>
      </c>
      <c r="J1068" s="2" t="s">
        <v>154</v>
      </c>
    </row>
    <row r="1069" spans="6:10" ht="15" customHeight="1" x14ac:dyDescent="0.25">
      <c r="F1069" s="3" t="s">
        <v>2930</v>
      </c>
      <c r="G1069" s="2">
        <v>516</v>
      </c>
      <c r="H1069" s="2" t="s">
        <v>140</v>
      </c>
      <c r="I1069" s="2" t="s">
        <v>156</v>
      </c>
      <c r="J1069" s="2" t="s">
        <v>157</v>
      </c>
    </row>
    <row r="1070" spans="6:10" ht="15" customHeight="1" x14ac:dyDescent="0.25">
      <c r="F1070" s="3" t="s">
        <v>2931</v>
      </c>
      <c r="G1070" s="2">
        <v>521</v>
      </c>
      <c r="H1070" s="2" t="s">
        <v>140</v>
      </c>
      <c r="I1070" s="2" t="s">
        <v>159</v>
      </c>
      <c r="J1070" s="2" t="s">
        <v>160</v>
      </c>
    </row>
    <row r="1071" spans="6:10" ht="15" customHeight="1" x14ac:dyDescent="0.25">
      <c r="F1071" s="3" t="s">
        <v>2932</v>
      </c>
      <c r="G1071" s="2">
        <v>522</v>
      </c>
      <c r="H1071" s="2" t="s">
        <v>140</v>
      </c>
      <c r="I1071" s="2" t="s">
        <v>162</v>
      </c>
      <c r="J1071" s="2" t="s">
        <v>163</v>
      </c>
    </row>
    <row r="1072" spans="6:10" ht="15" customHeight="1" x14ac:dyDescent="0.25">
      <c r="F1072" s="3" t="s">
        <v>2933</v>
      </c>
      <c r="G1072" s="2">
        <v>520</v>
      </c>
      <c r="H1072" s="2" t="s">
        <v>140</v>
      </c>
      <c r="I1072" s="2" t="s">
        <v>165</v>
      </c>
      <c r="J1072" s="2" t="s">
        <v>166</v>
      </c>
    </row>
    <row r="1073" spans="6:10" ht="15" customHeight="1" x14ac:dyDescent="0.25">
      <c r="F1073" s="3" t="s">
        <v>2934</v>
      </c>
      <c r="G1073" s="2">
        <v>528</v>
      </c>
      <c r="H1073" s="2" t="s">
        <v>140</v>
      </c>
      <c r="I1073" s="2" t="s">
        <v>168</v>
      </c>
      <c r="J1073" s="2" t="s">
        <v>169</v>
      </c>
    </row>
    <row r="1074" spans="6:10" ht="15" customHeight="1" x14ac:dyDescent="0.25">
      <c r="F1074" s="3" t="s">
        <v>2935</v>
      </c>
      <c r="G1074" s="2">
        <v>529</v>
      </c>
      <c r="H1074" s="2" t="s">
        <v>140</v>
      </c>
      <c r="I1074" s="2" t="s">
        <v>171</v>
      </c>
      <c r="J1074" s="2" t="s">
        <v>172</v>
      </c>
    </row>
    <row r="1075" spans="6:10" ht="15" customHeight="1" x14ac:dyDescent="0.25">
      <c r="F1075" s="3" t="s">
        <v>2936</v>
      </c>
      <c r="G1075" s="2">
        <v>527</v>
      </c>
      <c r="H1075" s="2" t="s">
        <v>140</v>
      </c>
      <c r="I1075" s="2" t="s">
        <v>174</v>
      </c>
      <c r="J1075" s="2" t="s">
        <v>175</v>
      </c>
    </row>
    <row r="1076" spans="6:10" ht="15" customHeight="1" x14ac:dyDescent="0.25">
      <c r="F1076" s="3" t="s">
        <v>2937</v>
      </c>
      <c r="G1076" s="2">
        <v>532</v>
      </c>
      <c r="H1076" s="2" t="s">
        <v>140</v>
      </c>
      <c r="I1076" s="2" t="s">
        <v>177</v>
      </c>
      <c r="J1076" s="2" t="s">
        <v>178</v>
      </c>
    </row>
    <row r="1077" spans="6:10" ht="15" customHeight="1" x14ac:dyDescent="0.25">
      <c r="F1077" s="3" t="s">
        <v>2938</v>
      </c>
      <c r="G1077" s="2">
        <v>533</v>
      </c>
      <c r="H1077" s="2" t="s">
        <v>140</v>
      </c>
      <c r="I1077" s="2" t="s">
        <v>180</v>
      </c>
      <c r="J1077" s="2" t="s">
        <v>181</v>
      </c>
    </row>
    <row r="1078" spans="6:10" ht="15" customHeight="1" x14ac:dyDescent="0.25">
      <c r="F1078" s="3" t="s">
        <v>2939</v>
      </c>
      <c r="G1078" s="2">
        <v>534</v>
      </c>
      <c r="H1078" s="2" t="s">
        <v>140</v>
      </c>
      <c r="I1078" s="2" t="s">
        <v>183</v>
      </c>
      <c r="J1078" s="2" t="s">
        <v>184</v>
      </c>
    </row>
    <row r="1079" spans="6:10" ht="15" customHeight="1" x14ac:dyDescent="0.25">
      <c r="F1079" s="3" t="s">
        <v>2940</v>
      </c>
      <c r="G1079" s="2">
        <v>496</v>
      </c>
      <c r="H1079" s="2" t="s">
        <v>189</v>
      </c>
      <c r="I1079" s="2" t="s">
        <v>190</v>
      </c>
      <c r="J1079" s="2" t="s">
        <v>191</v>
      </c>
    </row>
    <row r="1080" spans="6:10" ht="15" customHeight="1" x14ac:dyDescent="0.25">
      <c r="F1080" s="3" t="s">
        <v>2941</v>
      </c>
      <c r="G1080" s="2">
        <v>499</v>
      </c>
      <c r="H1080" s="2" t="s">
        <v>189</v>
      </c>
      <c r="I1080" s="2" t="s">
        <v>141</v>
      </c>
      <c r="J1080" s="2" t="s">
        <v>193</v>
      </c>
    </row>
    <row r="1081" spans="6:10" ht="15" customHeight="1" x14ac:dyDescent="0.25">
      <c r="F1081" s="3" t="s">
        <v>2942</v>
      </c>
      <c r="G1081" s="2">
        <v>498</v>
      </c>
      <c r="H1081" s="2" t="s">
        <v>189</v>
      </c>
      <c r="I1081" s="2" t="s">
        <v>144</v>
      </c>
      <c r="J1081" s="2" t="s">
        <v>195</v>
      </c>
    </row>
    <row r="1082" spans="6:10" ht="15" customHeight="1" x14ac:dyDescent="0.25">
      <c r="F1082" s="3" t="s">
        <v>2943</v>
      </c>
      <c r="G1082" s="2">
        <v>502</v>
      </c>
      <c r="H1082" s="2" t="s">
        <v>189</v>
      </c>
      <c r="I1082" s="2" t="s">
        <v>197</v>
      </c>
      <c r="J1082" s="2" t="s">
        <v>198</v>
      </c>
    </row>
    <row r="1083" spans="6:10" ht="15" customHeight="1" x14ac:dyDescent="0.25">
      <c r="F1083" s="3" t="s">
        <v>2944</v>
      </c>
      <c r="G1083" s="2">
        <v>480</v>
      </c>
      <c r="H1083" s="2" t="s">
        <v>189</v>
      </c>
      <c r="I1083" s="2" t="s">
        <v>150</v>
      </c>
      <c r="J1083" s="2" t="s">
        <v>200</v>
      </c>
    </row>
    <row r="1084" spans="6:10" ht="15" customHeight="1" x14ac:dyDescent="0.25">
      <c r="F1084" s="3" t="s">
        <v>2945</v>
      </c>
      <c r="G1084" s="2">
        <v>482</v>
      </c>
      <c r="H1084" s="2" t="s">
        <v>189</v>
      </c>
      <c r="I1084" s="2" t="s">
        <v>153</v>
      </c>
      <c r="J1084" s="2" t="s">
        <v>202</v>
      </c>
    </row>
    <row r="1085" spans="6:10" ht="15" customHeight="1" x14ac:dyDescent="0.25">
      <c r="F1085" s="3" t="s">
        <v>2946</v>
      </c>
      <c r="G1085" s="2">
        <v>481</v>
      </c>
      <c r="H1085" s="2" t="s">
        <v>189</v>
      </c>
      <c r="I1085" s="2" t="s">
        <v>156</v>
      </c>
      <c r="J1085" s="2" t="s">
        <v>204</v>
      </c>
    </row>
    <row r="1086" spans="6:10" ht="15" customHeight="1" x14ac:dyDescent="0.25">
      <c r="F1086" s="3" t="s">
        <v>2947</v>
      </c>
      <c r="G1086" s="2">
        <v>484</v>
      </c>
      <c r="H1086" s="2" t="s">
        <v>189</v>
      </c>
      <c r="I1086" s="2" t="s">
        <v>159</v>
      </c>
      <c r="J1086" s="2" t="s">
        <v>206</v>
      </c>
    </row>
    <row r="1087" spans="6:10" ht="15" customHeight="1" x14ac:dyDescent="0.25">
      <c r="F1087" s="3" t="s">
        <v>2948</v>
      </c>
      <c r="G1087" s="2">
        <v>483</v>
      </c>
      <c r="H1087" s="2" t="s">
        <v>189</v>
      </c>
      <c r="I1087" s="2" t="s">
        <v>165</v>
      </c>
      <c r="J1087" s="2" t="s">
        <v>208</v>
      </c>
    </row>
    <row r="1088" spans="6:10" ht="15" customHeight="1" x14ac:dyDescent="0.25">
      <c r="F1088" s="3" t="s">
        <v>2949</v>
      </c>
      <c r="G1088" s="2">
        <v>486</v>
      </c>
      <c r="H1088" s="2" t="s">
        <v>189</v>
      </c>
      <c r="I1088" s="2" t="s">
        <v>171</v>
      </c>
      <c r="J1088" s="2" t="s">
        <v>210</v>
      </c>
    </row>
    <row r="1089" spans="6:10" ht="15" customHeight="1" x14ac:dyDescent="0.25">
      <c r="F1089" s="3" t="s">
        <v>2950</v>
      </c>
      <c r="G1089" s="2">
        <v>580</v>
      </c>
      <c r="H1089" s="2" t="s">
        <v>214</v>
      </c>
      <c r="I1089" s="2" t="s">
        <v>190</v>
      </c>
      <c r="J1089" s="2" t="s">
        <v>215</v>
      </c>
    </row>
    <row r="1090" spans="6:10" ht="15" customHeight="1" x14ac:dyDescent="0.25">
      <c r="F1090" s="3" t="s">
        <v>2951</v>
      </c>
      <c r="G1090" s="2">
        <v>582</v>
      </c>
      <c r="H1090" s="2" t="s">
        <v>214</v>
      </c>
      <c r="I1090" s="2" t="s">
        <v>217</v>
      </c>
      <c r="J1090" s="2" t="s">
        <v>218</v>
      </c>
    </row>
    <row r="1091" spans="6:10" ht="15" customHeight="1" x14ac:dyDescent="0.25">
      <c r="F1091" s="3" t="s">
        <v>2952</v>
      </c>
      <c r="G1091" s="2">
        <v>584</v>
      </c>
      <c r="H1091" s="2" t="s">
        <v>214</v>
      </c>
      <c r="I1091" s="2" t="s">
        <v>141</v>
      </c>
      <c r="J1091" s="2" t="s">
        <v>220</v>
      </c>
    </row>
    <row r="1092" spans="6:10" ht="15" customHeight="1" x14ac:dyDescent="0.25">
      <c r="F1092" s="3" t="s">
        <v>2953</v>
      </c>
      <c r="G1092" s="2">
        <v>583</v>
      </c>
      <c r="H1092" s="2" t="s">
        <v>214</v>
      </c>
      <c r="I1092" s="2" t="s">
        <v>144</v>
      </c>
      <c r="J1092" s="2" t="s">
        <v>222</v>
      </c>
    </row>
    <row r="1093" spans="6:10" ht="15" customHeight="1" x14ac:dyDescent="0.25">
      <c r="F1093" s="3" t="s">
        <v>2954</v>
      </c>
      <c r="G1093" s="2">
        <v>563</v>
      </c>
      <c r="H1093" s="2" t="s">
        <v>214</v>
      </c>
      <c r="I1093" s="2" t="s">
        <v>150</v>
      </c>
      <c r="J1093" s="2" t="s">
        <v>224</v>
      </c>
    </row>
    <row r="1094" spans="6:10" ht="15" customHeight="1" x14ac:dyDescent="0.25">
      <c r="F1094" s="3" t="s">
        <v>2955</v>
      </c>
      <c r="G1094" s="2">
        <v>564</v>
      </c>
      <c r="H1094" s="2" t="s">
        <v>214</v>
      </c>
      <c r="I1094" s="2" t="s">
        <v>159</v>
      </c>
      <c r="J1094" s="2" t="s">
        <v>226</v>
      </c>
    </row>
    <row r="1095" spans="6:10" ht="15" customHeight="1" x14ac:dyDescent="0.25">
      <c r="F1095" s="3" t="s">
        <v>2956</v>
      </c>
      <c r="G1095" s="2">
        <v>565</v>
      </c>
      <c r="H1095" s="2" t="s">
        <v>214</v>
      </c>
      <c r="I1095" s="2" t="s">
        <v>162</v>
      </c>
      <c r="J1095" s="2" t="s">
        <v>228</v>
      </c>
    </row>
    <row r="1096" spans="6:10" ht="15" customHeight="1" x14ac:dyDescent="0.25">
      <c r="F1096" s="3" t="s">
        <v>2957</v>
      </c>
      <c r="G1096" s="2">
        <v>569</v>
      </c>
      <c r="H1096" s="2" t="s">
        <v>214</v>
      </c>
      <c r="I1096" s="2" t="s">
        <v>171</v>
      </c>
      <c r="J1096" s="2" t="s">
        <v>230</v>
      </c>
    </row>
    <row r="1097" spans="6:10" ht="15" customHeight="1" x14ac:dyDescent="0.25">
      <c r="F1097" s="3" t="s">
        <v>2958</v>
      </c>
      <c r="G1097" s="2">
        <v>573</v>
      </c>
      <c r="H1097" s="2" t="s">
        <v>214</v>
      </c>
      <c r="I1097" s="2" t="s">
        <v>177</v>
      </c>
      <c r="J1097" s="2" t="s">
        <v>232</v>
      </c>
    </row>
    <row r="1098" spans="6:10" ht="15" customHeight="1" x14ac:dyDescent="0.25">
      <c r="F1098" s="3" t="s">
        <v>2959</v>
      </c>
      <c r="G1098" s="2">
        <v>575</v>
      </c>
      <c r="H1098" s="2" t="s">
        <v>214</v>
      </c>
      <c r="I1098" s="2" t="s">
        <v>180</v>
      </c>
      <c r="J1098" s="2" t="s">
        <v>234</v>
      </c>
    </row>
    <row r="1099" spans="6:10" ht="15" customHeight="1" x14ac:dyDescent="0.25">
      <c r="F1099" s="3" t="s">
        <v>2960</v>
      </c>
      <c r="G1099" s="2">
        <v>574</v>
      </c>
      <c r="H1099" s="2" t="s">
        <v>214</v>
      </c>
      <c r="I1099" s="2" t="s">
        <v>183</v>
      </c>
      <c r="J1099" s="2" t="s">
        <v>236</v>
      </c>
    </row>
    <row r="1100" spans="6:10" ht="15" customHeight="1" x14ac:dyDescent="0.25">
      <c r="F1100" s="3" t="s">
        <v>2961</v>
      </c>
      <c r="G1100" s="2">
        <v>99000006</v>
      </c>
      <c r="H1100" s="2" t="s">
        <v>54</v>
      </c>
      <c r="I1100" s="2" t="s">
        <v>295</v>
      </c>
      <c r="J1100" s="2" t="s">
        <v>298</v>
      </c>
    </row>
    <row r="1101" spans="6:10" ht="15" customHeight="1" x14ac:dyDescent="0.25">
      <c r="F1101" s="3" t="s">
        <v>2962</v>
      </c>
      <c r="G1101" s="2">
        <v>99000008</v>
      </c>
      <c r="H1101" s="2" t="s">
        <v>140</v>
      </c>
      <c r="I1101" s="2" t="s">
        <v>295</v>
      </c>
      <c r="J1101" s="2" t="s">
        <v>302</v>
      </c>
    </row>
    <row r="1102" spans="6:10" ht="15" customHeight="1" x14ac:dyDescent="0.25">
      <c r="F1102" s="3" t="s">
        <v>2963</v>
      </c>
      <c r="G1102" s="2">
        <v>99000009</v>
      </c>
      <c r="H1102" s="2" t="s">
        <v>189</v>
      </c>
      <c r="I1102" s="2" t="s">
        <v>295</v>
      </c>
      <c r="J1102" s="2" t="s">
        <v>304</v>
      </c>
    </row>
    <row r="1103" spans="6:10" ht="15" customHeight="1" x14ac:dyDescent="0.25">
      <c r="F1103" s="3" t="s">
        <v>2964</v>
      </c>
      <c r="G1103" s="2">
        <v>99000010</v>
      </c>
      <c r="H1103" s="2" t="s">
        <v>214</v>
      </c>
      <c r="I1103" s="2" t="s">
        <v>295</v>
      </c>
      <c r="J1103" s="2" t="s">
        <v>306</v>
      </c>
    </row>
    <row r="1104" spans="6:10" ht="15" customHeight="1" x14ac:dyDescent="0.25">
      <c r="F1104" s="3" t="s">
        <v>2965</v>
      </c>
      <c r="G1104" s="2">
        <v>99000017</v>
      </c>
      <c r="H1104" s="2" t="s">
        <v>314</v>
      </c>
      <c r="I1104" s="2" t="s">
        <v>315</v>
      </c>
      <c r="J1104" s="2" t="s">
        <v>316</v>
      </c>
    </row>
    <row r="1105" spans="6:10" ht="15" customHeight="1" x14ac:dyDescent="0.25">
      <c r="F1105" s="3" t="s">
        <v>2966</v>
      </c>
      <c r="G1105" s="2">
        <v>99000017</v>
      </c>
      <c r="H1105" s="2" t="s">
        <v>314</v>
      </c>
      <c r="I1105" s="2" t="s">
        <v>315</v>
      </c>
      <c r="J1105" s="2" t="s">
        <v>316</v>
      </c>
    </row>
    <row r="1106" spans="6:10" ht="15" customHeight="1" x14ac:dyDescent="0.25">
      <c r="F1106" s="3" t="s">
        <v>2967</v>
      </c>
      <c r="G1106" s="2">
        <v>460</v>
      </c>
      <c r="H1106" s="2" t="s">
        <v>54</v>
      </c>
      <c r="I1106" s="2" t="s">
        <v>61</v>
      </c>
      <c r="J1106" s="2" t="s">
        <v>62</v>
      </c>
    </row>
    <row r="1107" spans="6:10" ht="15" customHeight="1" x14ac:dyDescent="0.25">
      <c r="F1107" s="3" t="s">
        <v>2968</v>
      </c>
      <c r="G1107" s="2">
        <v>470</v>
      </c>
      <c r="H1107" s="2" t="s">
        <v>54</v>
      </c>
      <c r="I1107" s="2" t="s">
        <v>64</v>
      </c>
      <c r="J1107" s="2" t="s">
        <v>65</v>
      </c>
    </row>
    <row r="1108" spans="6:10" ht="15" customHeight="1" x14ac:dyDescent="0.25">
      <c r="F1108" s="3" t="s">
        <v>2969</v>
      </c>
      <c r="G1108" s="2">
        <v>1130</v>
      </c>
      <c r="H1108" s="2" t="s">
        <v>54</v>
      </c>
      <c r="I1108" s="2" t="s">
        <v>67</v>
      </c>
      <c r="J1108" s="2" t="s">
        <v>68</v>
      </c>
    </row>
    <row r="1109" spans="6:10" ht="15" customHeight="1" x14ac:dyDescent="0.25">
      <c r="F1109" s="3" t="s">
        <v>2970</v>
      </c>
      <c r="G1109" s="2">
        <v>476</v>
      </c>
      <c r="H1109" s="2" t="s">
        <v>54</v>
      </c>
      <c r="I1109" s="2" t="s">
        <v>70</v>
      </c>
      <c r="J1109" s="2" t="s">
        <v>71</v>
      </c>
    </row>
    <row r="1110" spans="6:10" ht="15" customHeight="1" x14ac:dyDescent="0.25">
      <c r="F1110" s="3" t="s">
        <v>2971</v>
      </c>
      <c r="G1110" s="2">
        <v>18443</v>
      </c>
      <c r="H1110" s="2" t="s">
        <v>54</v>
      </c>
      <c r="I1110" s="2" t="s">
        <v>73</v>
      </c>
      <c r="J1110" s="2" t="s">
        <v>74</v>
      </c>
    </row>
    <row r="1111" spans="6:10" ht="15" customHeight="1" x14ac:dyDescent="0.25">
      <c r="F1111" s="3" t="s">
        <v>2972</v>
      </c>
      <c r="G1111" s="2">
        <v>6137</v>
      </c>
      <c r="H1111" s="2" t="s">
        <v>54</v>
      </c>
      <c r="I1111" s="2" t="s">
        <v>76</v>
      </c>
      <c r="J1111" s="2" t="s">
        <v>77</v>
      </c>
    </row>
    <row r="1112" spans="6:10" ht="15" customHeight="1" x14ac:dyDescent="0.25">
      <c r="F1112" s="3" t="s">
        <v>2973</v>
      </c>
      <c r="G1112" s="2">
        <v>552</v>
      </c>
      <c r="H1112" s="2" t="s">
        <v>140</v>
      </c>
      <c r="I1112" s="2" t="s">
        <v>141</v>
      </c>
      <c r="J1112" s="2" t="s">
        <v>142</v>
      </c>
    </row>
    <row r="1113" spans="6:10" ht="15" customHeight="1" x14ac:dyDescent="0.25">
      <c r="F1113" s="3" t="s">
        <v>2974</v>
      </c>
      <c r="G1113" s="2">
        <v>553</v>
      </c>
      <c r="H1113" s="2" t="s">
        <v>140</v>
      </c>
      <c r="I1113" s="2" t="s">
        <v>144</v>
      </c>
      <c r="J1113" s="2" t="s">
        <v>145</v>
      </c>
    </row>
    <row r="1114" spans="6:10" ht="15" customHeight="1" x14ac:dyDescent="0.25">
      <c r="F1114" s="3" t="s">
        <v>2975</v>
      </c>
      <c r="G1114" s="2">
        <v>555</v>
      </c>
      <c r="H1114" s="2" t="s">
        <v>140</v>
      </c>
      <c r="I1114" s="2" t="s">
        <v>147</v>
      </c>
      <c r="J1114" s="2" t="s">
        <v>148</v>
      </c>
    </row>
    <row r="1115" spans="6:10" ht="15" customHeight="1" x14ac:dyDescent="0.25">
      <c r="F1115" s="3" t="s">
        <v>2976</v>
      </c>
      <c r="G1115" s="2">
        <v>517</v>
      </c>
      <c r="H1115" s="2" t="s">
        <v>140</v>
      </c>
      <c r="I1115" s="2" t="s">
        <v>150</v>
      </c>
      <c r="J1115" s="2" t="s">
        <v>151</v>
      </c>
    </row>
    <row r="1116" spans="6:10" ht="15" customHeight="1" x14ac:dyDescent="0.25">
      <c r="F1116" s="3" t="s">
        <v>2977</v>
      </c>
      <c r="G1116" s="2">
        <v>518</v>
      </c>
      <c r="H1116" s="2" t="s">
        <v>140</v>
      </c>
      <c r="I1116" s="2" t="s">
        <v>153</v>
      </c>
      <c r="J1116" s="2" t="s">
        <v>154</v>
      </c>
    </row>
    <row r="1117" spans="6:10" ht="15" customHeight="1" x14ac:dyDescent="0.25">
      <c r="F1117" s="3" t="s">
        <v>2978</v>
      </c>
      <c r="G1117" s="2">
        <v>516</v>
      </c>
      <c r="H1117" s="2" t="s">
        <v>140</v>
      </c>
      <c r="I1117" s="2" t="s">
        <v>156</v>
      </c>
      <c r="J1117" s="2" t="s">
        <v>157</v>
      </c>
    </row>
    <row r="1118" spans="6:10" ht="15" customHeight="1" x14ac:dyDescent="0.25">
      <c r="F1118" s="3" t="s">
        <v>2979</v>
      </c>
      <c r="G1118" s="2">
        <v>521</v>
      </c>
      <c r="H1118" s="2" t="s">
        <v>140</v>
      </c>
      <c r="I1118" s="2" t="s">
        <v>159</v>
      </c>
      <c r="J1118" s="2" t="s">
        <v>160</v>
      </c>
    </row>
    <row r="1119" spans="6:10" ht="15" customHeight="1" x14ac:dyDescent="0.25">
      <c r="F1119" s="3" t="s">
        <v>2980</v>
      </c>
      <c r="G1119" s="2">
        <v>522</v>
      </c>
      <c r="H1119" s="2" t="s">
        <v>140</v>
      </c>
      <c r="I1119" s="2" t="s">
        <v>162</v>
      </c>
      <c r="J1119" s="2" t="s">
        <v>163</v>
      </c>
    </row>
    <row r="1120" spans="6:10" ht="15" customHeight="1" x14ac:dyDescent="0.25">
      <c r="F1120" s="3" t="s">
        <v>2981</v>
      </c>
      <c r="G1120" s="2">
        <v>520</v>
      </c>
      <c r="H1120" s="2" t="s">
        <v>140</v>
      </c>
      <c r="I1120" s="2" t="s">
        <v>165</v>
      </c>
      <c r="J1120" s="2" t="s">
        <v>166</v>
      </c>
    </row>
    <row r="1121" spans="6:10" ht="15" customHeight="1" x14ac:dyDescent="0.25">
      <c r="F1121" s="3" t="s">
        <v>2982</v>
      </c>
      <c r="G1121" s="2">
        <v>528</v>
      </c>
      <c r="H1121" s="2" t="s">
        <v>140</v>
      </c>
      <c r="I1121" s="2" t="s">
        <v>168</v>
      </c>
      <c r="J1121" s="2" t="s">
        <v>169</v>
      </c>
    </row>
    <row r="1122" spans="6:10" ht="15" customHeight="1" x14ac:dyDescent="0.25">
      <c r="F1122" s="3" t="s">
        <v>2983</v>
      </c>
      <c r="G1122" s="2">
        <v>529</v>
      </c>
      <c r="H1122" s="2" t="s">
        <v>140</v>
      </c>
      <c r="I1122" s="2" t="s">
        <v>171</v>
      </c>
      <c r="J1122" s="2" t="s">
        <v>172</v>
      </c>
    </row>
    <row r="1123" spans="6:10" ht="15" customHeight="1" x14ac:dyDescent="0.25">
      <c r="F1123" s="3" t="s">
        <v>2984</v>
      </c>
      <c r="G1123" s="2">
        <v>527</v>
      </c>
      <c r="H1123" s="2" t="s">
        <v>140</v>
      </c>
      <c r="I1123" s="2" t="s">
        <v>174</v>
      </c>
      <c r="J1123" s="2" t="s">
        <v>175</v>
      </c>
    </row>
    <row r="1124" spans="6:10" ht="15" customHeight="1" x14ac:dyDescent="0.25">
      <c r="F1124" s="3" t="s">
        <v>2985</v>
      </c>
      <c r="G1124" s="2">
        <v>532</v>
      </c>
      <c r="H1124" s="2" t="s">
        <v>140</v>
      </c>
      <c r="I1124" s="2" t="s">
        <v>177</v>
      </c>
      <c r="J1124" s="2" t="s">
        <v>178</v>
      </c>
    </row>
    <row r="1125" spans="6:10" ht="15" customHeight="1" x14ac:dyDescent="0.25">
      <c r="F1125" s="3" t="s">
        <v>2986</v>
      </c>
      <c r="G1125" s="2">
        <v>533</v>
      </c>
      <c r="H1125" s="2" t="s">
        <v>140</v>
      </c>
      <c r="I1125" s="2" t="s">
        <v>180</v>
      </c>
      <c r="J1125" s="2" t="s">
        <v>181</v>
      </c>
    </row>
    <row r="1126" spans="6:10" ht="15" customHeight="1" x14ac:dyDescent="0.25">
      <c r="F1126" s="3" t="s">
        <v>2987</v>
      </c>
      <c r="G1126" s="2">
        <v>534</v>
      </c>
      <c r="H1126" s="2" t="s">
        <v>140</v>
      </c>
      <c r="I1126" s="2" t="s">
        <v>183</v>
      </c>
      <c r="J1126" s="2" t="s">
        <v>184</v>
      </c>
    </row>
    <row r="1127" spans="6:10" ht="15" customHeight="1" x14ac:dyDescent="0.25">
      <c r="F1127" s="3" t="s">
        <v>2988</v>
      </c>
      <c r="G1127" s="2">
        <v>496</v>
      </c>
      <c r="H1127" s="2" t="s">
        <v>189</v>
      </c>
      <c r="I1127" s="2" t="s">
        <v>190</v>
      </c>
      <c r="J1127" s="2" t="s">
        <v>191</v>
      </c>
    </row>
    <row r="1128" spans="6:10" ht="15" customHeight="1" x14ac:dyDescent="0.25">
      <c r="F1128" s="3" t="s">
        <v>2989</v>
      </c>
      <c r="G1128" s="2">
        <v>499</v>
      </c>
      <c r="H1128" s="2" t="s">
        <v>189</v>
      </c>
      <c r="I1128" s="2" t="s">
        <v>141</v>
      </c>
      <c r="J1128" s="2" t="s">
        <v>193</v>
      </c>
    </row>
    <row r="1129" spans="6:10" ht="15" customHeight="1" x14ac:dyDescent="0.25">
      <c r="F1129" s="3" t="s">
        <v>2990</v>
      </c>
      <c r="G1129" s="2">
        <v>498</v>
      </c>
      <c r="H1129" s="2" t="s">
        <v>189</v>
      </c>
      <c r="I1129" s="2" t="s">
        <v>144</v>
      </c>
      <c r="J1129" s="2" t="s">
        <v>195</v>
      </c>
    </row>
    <row r="1130" spans="6:10" ht="15" customHeight="1" x14ac:dyDescent="0.25">
      <c r="F1130" s="3" t="s">
        <v>2991</v>
      </c>
      <c r="G1130" s="2">
        <v>502</v>
      </c>
      <c r="H1130" s="2" t="s">
        <v>189</v>
      </c>
      <c r="I1130" s="2" t="s">
        <v>197</v>
      </c>
      <c r="J1130" s="2" t="s">
        <v>198</v>
      </c>
    </row>
    <row r="1131" spans="6:10" ht="15" customHeight="1" x14ac:dyDescent="0.25">
      <c r="F1131" s="3" t="s">
        <v>2992</v>
      </c>
      <c r="G1131" s="2">
        <v>480</v>
      </c>
      <c r="H1131" s="2" t="s">
        <v>189</v>
      </c>
      <c r="I1131" s="2" t="s">
        <v>150</v>
      </c>
      <c r="J1131" s="2" t="s">
        <v>200</v>
      </c>
    </row>
    <row r="1132" spans="6:10" ht="15" customHeight="1" x14ac:dyDescent="0.25">
      <c r="F1132" s="3" t="s">
        <v>2993</v>
      </c>
      <c r="G1132" s="2">
        <v>482</v>
      </c>
      <c r="H1132" s="2" t="s">
        <v>189</v>
      </c>
      <c r="I1132" s="2" t="s">
        <v>153</v>
      </c>
      <c r="J1132" s="2" t="s">
        <v>202</v>
      </c>
    </row>
    <row r="1133" spans="6:10" ht="15" customHeight="1" x14ac:dyDescent="0.25">
      <c r="F1133" s="3" t="s">
        <v>2994</v>
      </c>
      <c r="G1133" s="2">
        <v>481</v>
      </c>
      <c r="H1133" s="2" t="s">
        <v>189</v>
      </c>
      <c r="I1133" s="2" t="s">
        <v>156</v>
      </c>
      <c r="J1133" s="2" t="s">
        <v>204</v>
      </c>
    </row>
    <row r="1134" spans="6:10" ht="15" customHeight="1" x14ac:dyDescent="0.25">
      <c r="F1134" s="3" t="s">
        <v>2995</v>
      </c>
      <c r="G1134" s="2">
        <v>484</v>
      </c>
      <c r="H1134" s="2" t="s">
        <v>189</v>
      </c>
      <c r="I1134" s="2" t="s">
        <v>159</v>
      </c>
      <c r="J1134" s="2" t="s">
        <v>206</v>
      </c>
    </row>
    <row r="1135" spans="6:10" ht="15" customHeight="1" x14ac:dyDescent="0.25">
      <c r="F1135" s="3" t="s">
        <v>2996</v>
      </c>
      <c r="G1135" s="2">
        <v>483</v>
      </c>
      <c r="H1135" s="2" t="s">
        <v>189</v>
      </c>
      <c r="I1135" s="2" t="s">
        <v>165</v>
      </c>
      <c r="J1135" s="2" t="s">
        <v>208</v>
      </c>
    </row>
    <row r="1136" spans="6:10" ht="15" customHeight="1" x14ac:dyDescent="0.25">
      <c r="F1136" s="3" t="s">
        <v>2997</v>
      </c>
      <c r="G1136" s="2">
        <v>486</v>
      </c>
      <c r="H1136" s="2" t="s">
        <v>189</v>
      </c>
      <c r="I1136" s="2" t="s">
        <v>171</v>
      </c>
      <c r="J1136" s="2" t="s">
        <v>210</v>
      </c>
    </row>
    <row r="1137" spans="6:10" ht="15" customHeight="1" x14ac:dyDescent="0.25">
      <c r="F1137" s="3" t="s">
        <v>2998</v>
      </c>
      <c r="G1137" s="2">
        <v>580</v>
      </c>
      <c r="H1137" s="2" t="s">
        <v>214</v>
      </c>
      <c r="I1137" s="2" t="s">
        <v>190</v>
      </c>
      <c r="J1137" s="2" t="s">
        <v>215</v>
      </c>
    </row>
    <row r="1138" spans="6:10" ht="15" customHeight="1" x14ac:dyDescent="0.25">
      <c r="F1138" s="3" t="s">
        <v>2999</v>
      </c>
      <c r="G1138" s="2">
        <v>582</v>
      </c>
      <c r="H1138" s="2" t="s">
        <v>214</v>
      </c>
      <c r="I1138" s="2" t="s">
        <v>217</v>
      </c>
      <c r="J1138" s="2" t="s">
        <v>218</v>
      </c>
    </row>
    <row r="1139" spans="6:10" ht="15" customHeight="1" x14ac:dyDescent="0.25">
      <c r="F1139" s="3" t="s">
        <v>3000</v>
      </c>
      <c r="G1139" s="2">
        <v>584</v>
      </c>
      <c r="H1139" s="2" t="s">
        <v>214</v>
      </c>
      <c r="I1139" s="2" t="s">
        <v>141</v>
      </c>
      <c r="J1139" s="2" t="s">
        <v>220</v>
      </c>
    </row>
    <row r="1140" spans="6:10" ht="15" customHeight="1" x14ac:dyDescent="0.25">
      <c r="F1140" s="3" t="s">
        <v>3001</v>
      </c>
      <c r="G1140" s="2">
        <v>583</v>
      </c>
      <c r="H1140" s="2" t="s">
        <v>214</v>
      </c>
      <c r="I1140" s="2" t="s">
        <v>144</v>
      </c>
      <c r="J1140" s="2" t="s">
        <v>222</v>
      </c>
    </row>
    <row r="1141" spans="6:10" ht="15" customHeight="1" x14ac:dyDescent="0.25">
      <c r="F1141" s="3" t="s">
        <v>3002</v>
      </c>
      <c r="G1141" s="2">
        <v>563</v>
      </c>
      <c r="H1141" s="2" t="s">
        <v>214</v>
      </c>
      <c r="I1141" s="2" t="s">
        <v>150</v>
      </c>
      <c r="J1141" s="2" t="s">
        <v>224</v>
      </c>
    </row>
    <row r="1142" spans="6:10" ht="15" customHeight="1" x14ac:dyDescent="0.25">
      <c r="F1142" s="3" t="s">
        <v>3003</v>
      </c>
      <c r="G1142" s="2">
        <v>564</v>
      </c>
      <c r="H1142" s="2" t="s">
        <v>214</v>
      </c>
      <c r="I1142" s="2" t="s">
        <v>159</v>
      </c>
      <c r="J1142" s="2" t="s">
        <v>226</v>
      </c>
    </row>
    <row r="1143" spans="6:10" ht="15" customHeight="1" x14ac:dyDescent="0.25">
      <c r="F1143" s="3" t="s">
        <v>3004</v>
      </c>
      <c r="G1143" s="2">
        <v>565</v>
      </c>
      <c r="H1143" s="2" t="s">
        <v>214</v>
      </c>
      <c r="I1143" s="2" t="s">
        <v>162</v>
      </c>
      <c r="J1143" s="2" t="s">
        <v>228</v>
      </c>
    </row>
    <row r="1144" spans="6:10" ht="15" customHeight="1" x14ac:dyDescent="0.25">
      <c r="F1144" s="3" t="s">
        <v>3005</v>
      </c>
      <c r="G1144" s="2">
        <v>569</v>
      </c>
      <c r="H1144" s="2" t="s">
        <v>214</v>
      </c>
      <c r="I1144" s="2" t="s">
        <v>171</v>
      </c>
      <c r="J1144" s="2" t="s">
        <v>230</v>
      </c>
    </row>
    <row r="1145" spans="6:10" ht="15" customHeight="1" x14ac:dyDescent="0.25">
      <c r="F1145" s="3" t="s">
        <v>3006</v>
      </c>
      <c r="G1145" s="2">
        <v>573</v>
      </c>
      <c r="H1145" s="2" t="s">
        <v>214</v>
      </c>
      <c r="I1145" s="2" t="s">
        <v>177</v>
      </c>
      <c r="J1145" s="2" t="s">
        <v>232</v>
      </c>
    </row>
    <row r="1146" spans="6:10" ht="15" customHeight="1" x14ac:dyDescent="0.25">
      <c r="F1146" s="3" t="s">
        <v>3007</v>
      </c>
      <c r="G1146" s="2">
        <v>575</v>
      </c>
      <c r="H1146" s="2" t="s">
        <v>214</v>
      </c>
      <c r="I1146" s="2" t="s">
        <v>180</v>
      </c>
      <c r="J1146" s="2" t="s">
        <v>234</v>
      </c>
    </row>
    <row r="1147" spans="6:10" ht="15" customHeight="1" x14ac:dyDescent="0.25">
      <c r="F1147" s="3" t="s">
        <v>3008</v>
      </c>
      <c r="G1147" s="2">
        <v>574</v>
      </c>
      <c r="H1147" s="2" t="s">
        <v>214</v>
      </c>
      <c r="I1147" s="2" t="s">
        <v>183</v>
      </c>
      <c r="J1147" s="2" t="s">
        <v>236</v>
      </c>
    </row>
    <row r="1148" spans="6:10" ht="15" customHeight="1" x14ac:dyDescent="0.25">
      <c r="F1148" s="3" t="s">
        <v>3009</v>
      </c>
      <c r="G1148" s="2">
        <v>99000006</v>
      </c>
      <c r="H1148" s="2" t="s">
        <v>54</v>
      </c>
      <c r="I1148" s="2" t="s">
        <v>295</v>
      </c>
      <c r="J1148" s="2" t="s">
        <v>298</v>
      </c>
    </row>
    <row r="1149" spans="6:10" ht="15" customHeight="1" x14ac:dyDescent="0.25">
      <c r="F1149" s="3" t="s">
        <v>3010</v>
      </c>
      <c r="G1149" s="2">
        <v>99000008</v>
      </c>
      <c r="H1149" s="2" t="s">
        <v>140</v>
      </c>
      <c r="I1149" s="2" t="s">
        <v>295</v>
      </c>
      <c r="J1149" s="2" t="s">
        <v>302</v>
      </c>
    </row>
    <row r="1150" spans="6:10" ht="15" customHeight="1" x14ac:dyDescent="0.25">
      <c r="F1150" s="3" t="s">
        <v>3011</v>
      </c>
      <c r="G1150" s="2">
        <v>99000009</v>
      </c>
      <c r="H1150" s="2" t="s">
        <v>189</v>
      </c>
      <c r="I1150" s="2" t="s">
        <v>295</v>
      </c>
      <c r="J1150" s="2" t="s">
        <v>304</v>
      </c>
    </row>
    <row r="1151" spans="6:10" ht="15" customHeight="1" x14ac:dyDescent="0.25">
      <c r="F1151" s="3" t="s">
        <v>3012</v>
      </c>
      <c r="G1151" s="2">
        <v>99000010</v>
      </c>
      <c r="H1151" s="2" t="s">
        <v>214</v>
      </c>
      <c r="I1151" s="2" t="s">
        <v>295</v>
      </c>
      <c r="J1151" s="2" t="s">
        <v>306</v>
      </c>
    </row>
    <row r="1152" spans="6:10" ht="15" customHeight="1" x14ac:dyDescent="0.25">
      <c r="F1152" s="3" t="s">
        <v>3013</v>
      </c>
      <c r="G1152" s="2">
        <v>99000017</v>
      </c>
      <c r="H1152" s="2" t="s">
        <v>314</v>
      </c>
      <c r="I1152" s="2" t="s">
        <v>315</v>
      </c>
      <c r="J1152" s="2" t="s">
        <v>316</v>
      </c>
    </row>
    <row r="1153" spans="6:10" ht="15" customHeight="1" x14ac:dyDescent="0.25">
      <c r="F1153" s="3" t="s">
        <v>3014</v>
      </c>
      <c r="G1153" s="2">
        <v>99000017</v>
      </c>
      <c r="H1153" s="2" t="s">
        <v>314</v>
      </c>
      <c r="I1153" s="2" t="s">
        <v>315</v>
      </c>
      <c r="J1153" s="2" t="s">
        <v>316</v>
      </c>
    </row>
    <row r="1154" spans="6:10" ht="15" customHeight="1" x14ac:dyDescent="0.25">
      <c r="F1154" s="3" t="s">
        <v>3015</v>
      </c>
      <c r="G1154" s="2">
        <v>33765</v>
      </c>
      <c r="H1154" s="2" t="s">
        <v>50</v>
      </c>
      <c r="I1154" s="2" t="s">
        <v>51</v>
      </c>
      <c r="J1154" s="2" t="s">
        <v>52</v>
      </c>
    </row>
    <row r="1155" spans="6:10" ht="15" customHeight="1" x14ac:dyDescent="0.25">
      <c r="F1155" s="3" t="s">
        <v>3016</v>
      </c>
      <c r="G1155" s="2">
        <v>36918</v>
      </c>
      <c r="H1155" s="2" t="s">
        <v>50</v>
      </c>
      <c r="I1155" s="2" t="s">
        <v>1012</v>
      </c>
      <c r="J1155" s="2" t="s">
        <v>1013</v>
      </c>
    </row>
    <row r="1156" spans="6:10" ht="15" customHeight="1" x14ac:dyDescent="0.25">
      <c r="F1156" s="3" t="s">
        <v>3017</v>
      </c>
      <c r="G1156" s="2">
        <v>13303</v>
      </c>
      <c r="H1156" s="2" t="s">
        <v>1014</v>
      </c>
      <c r="I1156" s="2" t="s">
        <v>1015</v>
      </c>
      <c r="J1156" s="2" t="s">
        <v>1016</v>
      </c>
    </row>
    <row r="1157" spans="6:10" ht="15" customHeight="1" x14ac:dyDescent="0.25">
      <c r="F1157" s="3" t="s">
        <v>3018</v>
      </c>
      <c r="G1157" s="2">
        <v>754</v>
      </c>
      <c r="H1157" s="2" t="s">
        <v>254</v>
      </c>
      <c r="I1157" s="2" t="s">
        <v>628</v>
      </c>
      <c r="J1157" s="2" t="s">
        <v>629</v>
      </c>
    </row>
    <row r="1158" spans="6:10" ht="15" customHeight="1" x14ac:dyDescent="0.25">
      <c r="F1158" s="3" t="s">
        <v>3019</v>
      </c>
      <c r="G1158" s="2">
        <v>756</v>
      </c>
      <c r="H1158" s="2" t="s">
        <v>254</v>
      </c>
      <c r="I1158" s="2" t="s">
        <v>1017</v>
      </c>
      <c r="J1158" s="2" t="s">
        <v>1018</v>
      </c>
    </row>
    <row r="1159" spans="6:10" ht="15" customHeight="1" x14ac:dyDescent="0.25">
      <c r="F1159" s="3" t="s">
        <v>3020</v>
      </c>
      <c r="G1159" s="2">
        <v>12584</v>
      </c>
      <c r="H1159" s="2" t="s">
        <v>254</v>
      </c>
      <c r="I1159" s="2" t="s">
        <v>1019</v>
      </c>
      <c r="J1159" s="2" t="s">
        <v>1020</v>
      </c>
    </row>
    <row r="1160" spans="6:10" ht="15" customHeight="1" x14ac:dyDescent="0.25">
      <c r="F1160" s="3" t="s">
        <v>3021</v>
      </c>
      <c r="G1160" s="2">
        <v>28540</v>
      </c>
      <c r="H1160" s="2" t="s">
        <v>254</v>
      </c>
      <c r="I1160" s="2" t="s">
        <v>1021</v>
      </c>
      <c r="J1160" s="2" t="s">
        <v>1022</v>
      </c>
    </row>
    <row r="1161" spans="6:10" ht="15" customHeight="1" x14ac:dyDescent="0.25">
      <c r="F1161" s="3" t="s">
        <v>3022</v>
      </c>
      <c r="G1161" s="2">
        <v>759</v>
      </c>
      <c r="H1161" s="2" t="s">
        <v>254</v>
      </c>
      <c r="I1161" s="2" t="s">
        <v>255</v>
      </c>
      <c r="J1161" s="2" t="s">
        <v>256</v>
      </c>
    </row>
    <row r="1162" spans="6:10" ht="15" customHeight="1" x14ac:dyDescent="0.25">
      <c r="F1162" s="3" t="s">
        <v>3023</v>
      </c>
      <c r="G1162" s="2">
        <v>760</v>
      </c>
      <c r="H1162" s="2" t="s">
        <v>254</v>
      </c>
      <c r="I1162" s="2" t="s">
        <v>258</v>
      </c>
      <c r="J1162" s="2" t="s">
        <v>259</v>
      </c>
    </row>
    <row r="1163" spans="6:10" ht="15" customHeight="1" x14ac:dyDescent="0.25">
      <c r="F1163" s="3" t="s">
        <v>3024</v>
      </c>
      <c r="G1163" s="2">
        <v>17442</v>
      </c>
      <c r="H1163" s="2" t="s">
        <v>254</v>
      </c>
      <c r="I1163" s="2" t="s">
        <v>1023</v>
      </c>
      <c r="J1163" s="2" t="s">
        <v>1024</v>
      </c>
    </row>
    <row r="1164" spans="6:10" ht="15" customHeight="1" x14ac:dyDescent="0.25">
      <c r="F1164" s="3" t="s">
        <v>3025</v>
      </c>
      <c r="G1164" s="2">
        <v>762</v>
      </c>
      <c r="H1164" s="2" t="s">
        <v>254</v>
      </c>
      <c r="I1164" s="2" t="s">
        <v>1025</v>
      </c>
      <c r="J1164" s="2" t="s">
        <v>1026</v>
      </c>
    </row>
    <row r="1165" spans="6:10" ht="15" customHeight="1" x14ac:dyDescent="0.25">
      <c r="F1165" s="3" t="s">
        <v>3026</v>
      </c>
      <c r="G1165" s="2">
        <v>763</v>
      </c>
      <c r="H1165" s="2" t="s">
        <v>254</v>
      </c>
      <c r="I1165" s="2" t="s">
        <v>261</v>
      </c>
      <c r="J1165" s="2" t="s">
        <v>262</v>
      </c>
    </row>
    <row r="1166" spans="6:10" ht="15" customHeight="1" x14ac:dyDescent="0.25">
      <c r="F1166" s="3" t="s">
        <v>3027</v>
      </c>
      <c r="G1166" s="2">
        <v>27133</v>
      </c>
      <c r="H1166" s="2" t="s">
        <v>254</v>
      </c>
      <c r="I1166" s="2" t="s">
        <v>1027</v>
      </c>
      <c r="J1166" s="2" t="s">
        <v>1028</v>
      </c>
    </row>
    <row r="1167" spans="6:10" ht="15" customHeight="1" x14ac:dyDescent="0.25">
      <c r="F1167" s="3" t="s">
        <v>3028</v>
      </c>
      <c r="G1167" s="2">
        <v>764</v>
      </c>
      <c r="H1167" s="2" t="s">
        <v>254</v>
      </c>
      <c r="I1167" s="2" t="s">
        <v>264</v>
      </c>
      <c r="J1167" s="2" t="s">
        <v>265</v>
      </c>
    </row>
    <row r="1168" spans="6:10" ht="15" customHeight="1" x14ac:dyDescent="0.25">
      <c r="F1168" s="3" t="s">
        <v>3029</v>
      </c>
      <c r="G1168" s="2">
        <v>765</v>
      </c>
      <c r="H1168" s="2" t="s">
        <v>254</v>
      </c>
      <c r="I1168" s="2" t="s">
        <v>267</v>
      </c>
      <c r="J1168" s="2" t="s">
        <v>268</v>
      </c>
    </row>
    <row r="1169" spans="6:10" ht="15" customHeight="1" x14ac:dyDescent="0.25">
      <c r="F1169" s="3" t="s">
        <v>3030</v>
      </c>
      <c r="G1169" s="2">
        <v>766</v>
      </c>
      <c r="H1169" s="2" t="s">
        <v>254</v>
      </c>
      <c r="I1169" s="2" t="s">
        <v>616</v>
      </c>
      <c r="J1169" s="2" t="s">
        <v>617</v>
      </c>
    </row>
    <row r="1170" spans="6:10" ht="15" customHeight="1" x14ac:dyDescent="0.25">
      <c r="F1170" s="3" t="s">
        <v>3031</v>
      </c>
      <c r="G1170" s="2">
        <v>6147</v>
      </c>
      <c r="H1170" s="2" t="s">
        <v>254</v>
      </c>
      <c r="I1170" s="2" t="s">
        <v>618</v>
      </c>
      <c r="J1170" s="2" t="s">
        <v>619</v>
      </c>
    </row>
    <row r="1171" spans="6:10" ht="15" customHeight="1" x14ac:dyDescent="0.25">
      <c r="F1171" s="3" t="s">
        <v>3032</v>
      </c>
      <c r="G1171" s="2">
        <v>767</v>
      </c>
      <c r="H1171" s="2" t="s">
        <v>254</v>
      </c>
      <c r="I1171" s="2" t="s">
        <v>1029</v>
      </c>
      <c r="J1171" s="2" t="s">
        <v>1030</v>
      </c>
    </row>
    <row r="1172" spans="6:10" ht="15" customHeight="1" x14ac:dyDescent="0.25">
      <c r="F1172" s="3" t="s">
        <v>3033</v>
      </c>
      <c r="G1172" s="2">
        <v>12459</v>
      </c>
      <c r="H1172" s="2" t="s">
        <v>254</v>
      </c>
      <c r="I1172" s="2" t="s">
        <v>620</v>
      </c>
      <c r="J1172" s="2" t="s">
        <v>621</v>
      </c>
    </row>
    <row r="1173" spans="6:10" ht="15" customHeight="1" x14ac:dyDescent="0.25">
      <c r="F1173" s="3" t="s">
        <v>3034</v>
      </c>
      <c r="G1173" s="2">
        <v>25041</v>
      </c>
      <c r="H1173" s="2" t="s">
        <v>254</v>
      </c>
      <c r="I1173" s="2" t="s">
        <v>1031</v>
      </c>
      <c r="J1173" s="2" t="s">
        <v>1032</v>
      </c>
    </row>
    <row r="1174" spans="6:10" ht="15" customHeight="1" x14ac:dyDescent="0.25">
      <c r="F1174" s="3" t="s">
        <v>3035</v>
      </c>
      <c r="G1174" s="2">
        <v>778</v>
      </c>
      <c r="H1174" s="2" t="s">
        <v>254</v>
      </c>
      <c r="I1174" s="2" t="s">
        <v>632</v>
      </c>
      <c r="J1174" s="2" t="s">
        <v>633</v>
      </c>
    </row>
    <row r="1175" spans="6:10" ht="15" customHeight="1" x14ac:dyDescent="0.25">
      <c r="F1175" s="3" t="s">
        <v>3036</v>
      </c>
      <c r="G1175" s="2">
        <v>27493</v>
      </c>
      <c r="H1175" s="2" t="s">
        <v>254</v>
      </c>
      <c r="I1175" s="2" t="s">
        <v>1033</v>
      </c>
      <c r="J1175" s="2" t="s">
        <v>1034</v>
      </c>
    </row>
    <row r="1176" spans="6:10" ht="15" customHeight="1" x14ac:dyDescent="0.25">
      <c r="F1176" s="3" t="s">
        <v>3037</v>
      </c>
      <c r="G1176" s="2">
        <v>29095</v>
      </c>
      <c r="H1176" s="2" t="s">
        <v>254</v>
      </c>
      <c r="I1176" s="2" t="s">
        <v>1035</v>
      </c>
      <c r="J1176" s="2" t="s">
        <v>1036</v>
      </c>
    </row>
    <row r="1177" spans="6:10" ht="15" customHeight="1" x14ac:dyDescent="0.25">
      <c r="F1177" s="3" t="s">
        <v>3038</v>
      </c>
      <c r="G1177" s="2">
        <v>21464</v>
      </c>
      <c r="H1177" s="2" t="s">
        <v>254</v>
      </c>
      <c r="I1177" s="2" t="s">
        <v>1037</v>
      </c>
      <c r="J1177" s="2" t="s">
        <v>1038</v>
      </c>
    </row>
    <row r="1178" spans="6:10" ht="15" customHeight="1" x14ac:dyDescent="0.25">
      <c r="F1178" s="3" t="s">
        <v>3039</v>
      </c>
      <c r="G1178" s="2">
        <v>12461</v>
      </c>
      <c r="H1178" s="2" t="s">
        <v>254</v>
      </c>
      <c r="I1178" s="2" t="s">
        <v>1039</v>
      </c>
      <c r="J1178" s="2" t="s">
        <v>1040</v>
      </c>
    </row>
    <row r="1179" spans="6:10" ht="15" customHeight="1" x14ac:dyDescent="0.25">
      <c r="F1179" s="3" t="s">
        <v>3040</v>
      </c>
      <c r="G1179" s="2">
        <v>771</v>
      </c>
      <c r="H1179" s="2" t="s">
        <v>254</v>
      </c>
      <c r="I1179" s="2" t="s">
        <v>622</v>
      </c>
      <c r="J1179" s="2" t="s">
        <v>623</v>
      </c>
    </row>
    <row r="1180" spans="6:10" ht="15" customHeight="1" x14ac:dyDescent="0.25">
      <c r="F1180" s="3" t="s">
        <v>3041</v>
      </c>
      <c r="G1180" s="2">
        <v>12591</v>
      </c>
      <c r="H1180" s="2" t="s">
        <v>254</v>
      </c>
      <c r="I1180" s="2" t="s">
        <v>1041</v>
      </c>
      <c r="J1180" s="2" t="s">
        <v>1042</v>
      </c>
    </row>
    <row r="1181" spans="6:10" ht="15" customHeight="1" x14ac:dyDescent="0.25">
      <c r="F1181" s="3" t="s">
        <v>3042</v>
      </c>
      <c r="G1181" s="2">
        <v>773</v>
      </c>
      <c r="H1181" s="2" t="s">
        <v>254</v>
      </c>
      <c r="I1181" s="2" t="s">
        <v>624</v>
      </c>
      <c r="J1181" s="2" t="s">
        <v>625</v>
      </c>
    </row>
    <row r="1182" spans="6:10" ht="15" customHeight="1" x14ac:dyDescent="0.25">
      <c r="F1182" s="3" t="s">
        <v>3043</v>
      </c>
      <c r="G1182" s="2">
        <v>774</v>
      </c>
      <c r="H1182" s="2" t="s">
        <v>254</v>
      </c>
      <c r="I1182" s="2" t="s">
        <v>630</v>
      </c>
      <c r="J1182" s="2" t="s">
        <v>631</v>
      </c>
    </row>
    <row r="1183" spans="6:10" ht="15" customHeight="1" x14ac:dyDescent="0.25">
      <c r="F1183" s="3" t="s">
        <v>3044</v>
      </c>
      <c r="G1183" s="2">
        <v>775</v>
      </c>
      <c r="H1183" s="2" t="s">
        <v>254</v>
      </c>
      <c r="I1183" s="2" t="s">
        <v>270</v>
      </c>
      <c r="J1183" s="2" t="s">
        <v>271</v>
      </c>
    </row>
    <row r="1184" spans="6:10" ht="15" customHeight="1" x14ac:dyDescent="0.25">
      <c r="F1184" s="3" t="s">
        <v>3045</v>
      </c>
      <c r="G1184" s="2">
        <v>776</v>
      </c>
      <c r="H1184" s="2" t="s">
        <v>254</v>
      </c>
      <c r="I1184" s="2" t="s">
        <v>273</v>
      </c>
      <c r="J1184" s="2" t="s">
        <v>274</v>
      </c>
    </row>
    <row r="1185" spans="6:10" ht="15" customHeight="1" x14ac:dyDescent="0.25">
      <c r="F1185" s="3" t="s">
        <v>3046</v>
      </c>
      <c r="G1185" s="2">
        <v>777</v>
      </c>
      <c r="H1185" s="2" t="s">
        <v>254</v>
      </c>
      <c r="I1185" s="2" t="s">
        <v>1043</v>
      </c>
      <c r="J1185" s="2" t="s">
        <v>1044</v>
      </c>
    </row>
    <row r="1186" spans="6:10" ht="15" customHeight="1" x14ac:dyDescent="0.25">
      <c r="F1186" s="3" t="s">
        <v>3047</v>
      </c>
      <c r="G1186" s="2">
        <v>12597</v>
      </c>
      <c r="H1186" s="2" t="s">
        <v>254</v>
      </c>
      <c r="I1186" s="2" t="s">
        <v>626</v>
      </c>
      <c r="J1186" s="2" t="s">
        <v>627</v>
      </c>
    </row>
    <row r="1187" spans="6:10" ht="15" customHeight="1" x14ac:dyDescent="0.25">
      <c r="F1187" s="3" t="s">
        <v>3048</v>
      </c>
      <c r="G1187" s="2">
        <v>27158</v>
      </c>
      <c r="H1187" s="2" t="s">
        <v>254</v>
      </c>
      <c r="I1187" s="2" t="s">
        <v>1045</v>
      </c>
      <c r="J1187" s="2" t="s">
        <v>1046</v>
      </c>
    </row>
    <row r="1188" spans="6:10" ht="15" customHeight="1" x14ac:dyDescent="0.25">
      <c r="F1188" s="3" t="s">
        <v>3049</v>
      </c>
      <c r="G1188" s="2">
        <v>17446</v>
      </c>
      <c r="H1188" s="2" t="s">
        <v>254</v>
      </c>
      <c r="I1188" s="2" t="s">
        <v>1047</v>
      </c>
      <c r="J1188" s="2" t="s">
        <v>1048</v>
      </c>
    </row>
    <row r="1189" spans="6:10" ht="15" customHeight="1" x14ac:dyDescent="0.25">
      <c r="F1189" s="3" t="s">
        <v>3050</v>
      </c>
      <c r="G1189" s="2">
        <v>17447</v>
      </c>
      <c r="H1189" s="2" t="s">
        <v>254</v>
      </c>
      <c r="I1189" s="2" t="s">
        <v>1049</v>
      </c>
      <c r="J1189" s="2" t="s">
        <v>1050</v>
      </c>
    </row>
    <row r="1190" spans="6:10" ht="15" customHeight="1" x14ac:dyDescent="0.25">
      <c r="F1190" s="3" t="s">
        <v>3051</v>
      </c>
      <c r="G1190" s="2">
        <v>29108</v>
      </c>
      <c r="H1190" s="2" t="s">
        <v>254</v>
      </c>
      <c r="I1190" s="2" t="s">
        <v>1051</v>
      </c>
      <c r="J1190" s="2" t="s">
        <v>1052</v>
      </c>
    </row>
    <row r="1191" spans="6:10" ht="15" customHeight="1" x14ac:dyDescent="0.25">
      <c r="F1191" s="3" t="s">
        <v>3052</v>
      </c>
      <c r="G1191" s="2">
        <v>17448</v>
      </c>
      <c r="H1191" s="2" t="s">
        <v>254</v>
      </c>
      <c r="I1191" s="2" t="s">
        <v>1053</v>
      </c>
      <c r="J1191" s="2" t="s">
        <v>1054</v>
      </c>
    </row>
    <row r="1192" spans="6:10" ht="15" customHeight="1" x14ac:dyDescent="0.25">
      <c r="F1192" s="3" t="s">
        <v>3053</v>
      </c>
      <c r="G1192" s="2">
        <v>12464</v>
      </c>
      <c r="H1192" s="2" t="s">
        <v>254</v>
      </c>
      <c r="I1192" s="2" t="s">
        <v>325</v>
      </c>
      <c r="J1192" s="2" t="s">
        <v>326</v>
      </c>
    </row>
    <row r="1193" spans="6:10" ht="15" customHeight="1" x14ac:dyDescent="0.25">
      <c r="F1193" s="3" t="s">
        <v>3054</v>
      </c>
      <c r="G1193" s="2">
        <v>13570</v>
      </c>
      <c r="H1193" s="2" t="s">
        <v>254</v>
      </c>
      <c r="I1193" s="2" t="s">
        <v>1055</v>
      </c>
      <c r="J1193" s="2" t="s">
        <v>1056</v>
      </c>
    </row>
    <row r="1194" spans="6:10" ht="15" customHeight="1" x14ac:dyDescent="0.25">
      <c r="F1194" s="3" t="s">
        <v>3055</v>
      </c>
      <c r="G1194" s="2">
        <v>35827</v>
      </c>
      <c r="H1194" s="2" t="s">
        <v>1057</v>
      </c>
      <c r="I1194" s="2" t="s">
        <v>1058</v>
      </c>
      <c r="J1194" s="2" t="s">
        <v>1059</v>
      </c>
    </row>
    <row r="1195" spans="6:10" ht="15" customHeight="1" x14ac:dyDescent="0.25">
      <c r="F1195" s="3" t="s">
        <v>3056</v>
      </c>
      <c r="G1195" s="2">
        <v>42912</v>
      </c>
      <c r="H1195" s="2" t="s">
        <v>1057</v>
      </c>
      <c r="I1195" s="2" t="s">
        <v>1060</v>
      </c>
      <c r="J1195" s="2" t="s">
        <v>1061</v>
      </c>
    </row>
    <row r="1196" spans="6:10" ht="15" customHeight="1" x14ac:dyDescent="0.25">
      <c r="F1196" s="3" t="s">
        <v>3057</v>
      </c>
      <c r="G1196" s="2">
        <v>33390</v>
      </c>
      <c r="H1196" s="2" t="s">
        <v>1062</v>
      </c>
      <c r="I1196" s="2" t="s">
        <v>1063</v>
      </c>
      <c r="J1196" s="2" t="s">
        <v>1064</v>
      </c>
    </row>
    <row r="1197" spans="6:10" ht="15" customHeight="1" x14ac:dyDescent="0.25">
      <c r="F1197" s="3" t="s">
        <v>3058</v>
      </c>
      <c r="G1197" s="2">
        <v>4936</v>
      </c>
      <c r="H1197" s="2" t="s">
        <v>276</v>
      </c>
      <c r="I1197" s="2" t="s">
        <v>1065</v>
      </c>
      <c r="J1197" s="2" t="s">
        <v>1066</v>
      </c>
    </row>
    <row r="1198" spans="6:10" ht="15" customHeight="1" x14ac:dyDescent="0.25">
      <c r="F1198" s="3" t="s">
        <v>3059</v>
      </c>
      <c r="G1198" s="2">
        <v>4929</v>
      </c>
      <c r="H1198" s="2" t="s">
        <v>276</v>
      </c>
      <c r="I1198" s="2" t="s">
        <v>329</v>
      </c>
      <c r="J1198" s="2" t="s">
        <v>330</v>
      </c>
    </row>
    <row r="1199" spans="6:10" ht="15" customHeight="1" x14ac:dyDescent="0.25">
      <c r="F1199" s="3" t="s">
        <v>3060</v>
      </c>
      <c r="G1199" s="2">
        <v>5109</v>
      </c>
      <c r="H1199" s="2" t="s">
        <v>276</v>
      </c>
      <c r="I1199" s="2" t="s">
        <v>1067</v>
      </c>
      <c r="J1199" s="2" t="s">
        <v>1068</v>
      </c>
    </row>
    <row r="1200" spans="6:10" ht="15" customHeight="1" x14ac:dyDescent="0.25">
      <c r="F1200" s="3" t="s">
        <v>3061</v>
      </c>
      <c r="G1200" s="2">
        <v>5266</v>
      </c>
      <c r="H1200" s="2" t="s">
        <v>276</v>
      </c>
      <c r="I1200" s="2" t="s">
        <v>1069</v>
      </c>
      <c r="J1200" s="2" t="s">
        <v>1070</v>
      </c>
    </row>
    <row r="1201" spans="6:10" ht="15" customHeight="1" x14ac:dyDescent="0.25">
      <c r="F1201" s="3" t="s">
        <v>3062</v>
      </c>
      <c r="G1201" s="2">
        <v>23643</v>
      </c>
      <c r="H1201" s="2" t="s">
        <v>276</v>
      </c>
      <c r="I1201" s="2" t="s">
        <v>1071</v>
      </c>
      <c r="J1201" s="2" t="s">
        <v>1072</v>
      </c>
    </row>
    <row r="1202" spans="6:10" ht="15" customHeight="1" x14ac:dyDescent="0.25">
      <c r="F1202" s="3" t="s">
        <v>3063</v>
      </c>
      <c r="G1202" s="2">
        <v>5199</v>
      </c>
      <c r="H1202" s="2" t="s">
        <v>276</v>
      </c>
      <c r="I1202" s="2" t="s">
        <v>1073</v>
      </c>
      <c r="J1202" s="2" t="s">
        <v>1074</v>
      </c>
    </row>
    <row r="1203" spans="6:10" ht="15" customHeight="1" x14ac:dyDescent="0.25">
      <c r="F1203" s="3" t="s">
        <v>3064</v>
      </c>
      <c r="G1203" s="2">
        <v>5078</v>
      </c>
      <c r="H1203" s="2" t="s">
        <v>276</v>
      </c>
      <c r="I1203" s="2" t="s">
        <v>1075</v>
      </c>
      <c r="J1203" s="2" t="s">
        <v>1076</v>
      </c>
    </row>
    <row r="1204" spans="6:10" ht="15" customHeight="1" x14ac:dyDescent="0.25">
      <c r="F1204" s="3" t="s">
        <v>3065</v>
      </c>
      <c r="G1204" s="2">
        <v>5092</v>
      </c>
      <c r="H1204" s="2" t="s">
        <v>276</v>
      </c>
      <c r="I1204" s="2" t="s">
        <v>1077</v>
      </c>
      <c r="J1204" s="2" t="s">
        <v>1078</v>
      </c>
    </row>
    <row r="1205" spans="6:10" ht="15" customHeight="1" x14ac:dyDescent="0.25">
      <c r="F1205" s="3" t="s">
        <v>3066</v>
      </c>
      <c r="G1205" s="2">
        <v>5219</v>
      </c>
      <c r="H1205" s="2" t="s">
        <v>276</v>
      </c>
      <c r="I1205" s="2" t="s">
        <v>280</v>
      </c>
      <c r="J1205" s="2" t="s">
        <v>281</v>
      </c>
    </row>
    <row r="1206" spans="6:10" ht="15" customHeight="1" x14ac:dyDescent="0.25">
      <c r="F1206" s="3" t="s">
        <v>3067</v>
      </c>
      <c r="G1206" s="2">
        <v>5152</v>
      </c>
      <c r="H1206" s="2" t="s">
        <v>276</v>
      </c>
      <c r="I1206" s="2" t="s">
        <v>283</v>
      </c>
      <c r="J1206" s="2" t="s">
        <v>284</v>
      </c>
    </row>
    <row r="1207" spans="6:10" ht="15" customHeight="1" x14ac:dyDescent="0.25">
      <c r="F1207" s="3" t="s">
        <v>3068</v>
      </c>
      <c r="G1207" s="2">
        <v>5033</v>
      </c>
      <c r="H1207" s="2" t="s">
        <v>276</v>
      </c>
      <c r="I1207" s="2" t="s">
        <v>277</v>
      </c>
      <c r="J1207" s="2" t="s">
        <v>278</v>
      </c>
    </row>
    <row r="1208" spans="6:10" ht="15" customHeight="1" x14ac:dyDescent="0.25">
      <c r="F1208" s="3" t="s">
        <v>3069</v>
      </c>
      <c r="G1208" s="2">
        <v>5277</v>
      </c>
      <c r="H1208" s="2" t="s">
        <v>276</v>
      </c>
      <c r="I1208" s="2" t="s">
        <v>1079</v>
      </c>
      <c r="J1208" s="2" t="s">
        <v>1080</v>
      </c>
    </row>
    <row r="1209" spans="6:10" ht="15" customHeight="1" x14ac:dyDescent="0.25">
      <c r="F1209" s="3" t="s">
        <v>3070</v>
      </c>
      <c r="G1209" s="2">
        <v>5216</v>
      </c>
      <c r="H1209" s="2" t="s">
        <v>276</v>
      </c>
      <c r="I1209" s="2" t="s">
        <v>1081</v>
      </c>
      <c r="J1209" s="2" t="s">
        <v>1082</v>
      </c>
    </row>
    <row r="1210" spans="6:10" ht="15" customHeight="1" x14ac:dyDescent="0.25">
      <c r="F1210" s="3" t="s">
        <v>3071</v>
      </c>
      <c r="G1210" s="2">
        <v>5294</v>
      </c>
      <c r="H1210" s="2" t="s">
        <v>276</v>
      </c>
      <c r="I1210" s="2" t="s">
        <v>1083</v>
      </c>
      <c r="J1210" s="2" t="s">
        <v>1084</v>
      </c>
    </row>
    <row r="1211" spans="6:10" ht="15" customHeight="1" x14ac:dyDescent="0.25">
      <c r="F1211" s="3" t="s">
        <v>3072</v>
      </c>
      <c r="G1211" s="2">
        <v>5034</v>
      </c>
      <c r="H1211" s="2" t="s">
        <v>276</v>
      </c>
      <c r="I1211" s="2" t="s">
        <v>1085</v>
      </c>
      <c r="J1211" s="2" t="s">
        <v>1086</v>
      </c>
    </row>
    <row r="1212" spans="6:10" ht="15" customHeight="1" x14ac:dyDescent="0.25">
      <c r="F1212" s="3" t="s">
        <v>3073</v>
      </c>
      <c r="G1212" s="2">
        <v>5080</v>
      </c>
      <c r="H1212" s="2" t="s">
        <v>276</v>
      </c>
      <c r="I1212" s="2" t="s">
        <v>1087</v>
      </c>
      <c r="J1212" s="2" t="s">
        <v>1088</v>
      </c>
    </row>
    <row r="1213" spans="6:10" ht="15" customHeight="1" x14ac:dyDescent="0.25">
      <c r="F1213" s="3" t="s">
        <v>3074</v>
      </c>
      <c r="G1213" s="2">
        <v>5091</v>
      </c>
      <c r="H1213" s="2" t="s">
        <v>276</v>
      </c>
      <c r="I1213" s="2" t="s">
        <v>1089</v>
      </c>
      <c r="J1213" s="2" t="s">
        <v>1090</v>
      </c>
    </row>
    <row r="1214" spans="6:10" ht="15" customHeight="1" x14ac:dyDescent="0.25">
      <c r="F1214" s="3" t="s">
        <v>3075</v>
      </c>
      <c r="G1214" s="2">
        <v>5089</v>
      </c>
      <c r="H1214" s="2" t="s">
        <v>276</v>
      </c>
      <c r="I1214" s="2" t="s">
        <v>286</v>
      </c>
      <c r="J1214" s="2" t="s">
        <v>287</v>
      </c>
    </row>
    <row r="1215" spans="6:10" ht="15" customHeight="1" x14ac:dyDescent="0.25">
      <c r="F1215" s="3" t="s">
        <v>3076</v>
      </c>
      <c r="G1215" s="2">
        <v>5039</v>
      </c>
      <c r="H1215" s="2" t="s">
        <v>276</v>
      </c>
      <c r="I1215" s="2" t="s">
        <v>289</v>
      </c>
      <c r="J1215" s="2" t="s">
        <v>290</v>
      </c>
    </row>
    <row r="1216" spans="6:10" ht="15" customHeight="1" x14ac:dyDescent="0.25">
      <c r="F1216" s="3" t="s">
        <v>3077</v>
      </c>
      <c r="G1216" s="2">
        <v>5150</v>
      </c>
      <c r="H1216" s="2" t="s">
        <v>276</v>
      </c>
      <c r="I1216" s="2" t="s">
        <v>1091</v>
      </c>
      <c r="J1216" s="2" t="s">
        <v>1092</v>
      </c>
    </row>
    <row r="1217" spans="6:10" ht="15" customHeight="1" x14ac:dyDescent="0.25">
      <c r="F1217" s="3" t="s">
        <v>3078</v>
      </c>
      <c r="G1217" s="2">
        <v>5295</v>
      </c>
      <c r="H1217" s="2" t="s">
        <v>276</v>
      </c>
      <c r="I1217" s="2" t="s">
        <v>1093</v>
      </c>
      <c r="J1217" s="2" t="s">
        <v>1094</v>
      </c>
    </row>
    <row r="1218" spans="6:10" ht="15" customHeight="1" x14ac:dyDescent="0.25">
      <c r="F1218" s="3" t="s">
        <v>3079</v>
      </c>
      <c r="G1218" s="2">
        <v>5154</v>
      </c>
      <c r="H1218" s="2" t="s">
        <v>276</v>
      </c>
      <c r="I1218" s="2" t="s">
        <v>292</v>
      </c>
      <c r="J1218" s="2" t="s">
        <v>293</v>
      </c>
    </row>
    <row r="1219" spans="6:10" ht="15" customHeight="1" x14ac:dyDescent="0.25">
      <c r="F1219" s="3" t="s">
        <v>3080</v>
      </c>
      <c r="G1219" s="2">
        <v>5292</v>
      </c>
      <c r="H1219" s="2" t="s">
        <v>276</v>
      </c>
      <c r="I1219" s="2" t="s">
        <v>1095</v>
      </c>
      <c r="J1219" s="2" t="s">
        <v>1096</v>
      </c>
    </row>
    <row r="1220" spans="6:10" ht="15" customHeight="1" x14ac:dyDescent="0.25">
      <c r="F1220" s="3" t="s">
        <v>3081</v>
      </c>
      <c r="G1220" s="2">
        <v>5888</v>
      </c>
      <c r="H1220" s="2" t="s">
        <v>276</v>
      </c>
      <c r="I1220" s="2" t="s">
        <v>1097</v>
      </c>
      <c r="J1220" s="2" t="s">
        <v>1098</v>
      </c>
    </row>
    <row r="1221" spans="6:10" ht="15" customHeight="1" x14ac:dyDescent="0.25">
      <c r="F1221" s="3" t="s">
        <v>3082</v>
      </c>
      <c r="G1221" s="2">
        <v>5159</v>
      </c>
      <c r="H1221" s="2" t="s">
        <v>276</v>
      </c>
      <c r="I1221" s="2" t="s">
        <v>1099</v>
      </c>
      <c r="J1221" s="2" t="s">
        <v>1100</v>
      </c>
    </row>
    <row r="1222" spans="6:10" ht="15" customHeight="1" x14ac:dyDescent="0.25">
      <c r="F1222" s="3" t="s">
        <v>3083</v>
      </c>
      <c r="G1222" s="2">
        <v>5111</v>
      </c>
      <c r="H1222" s="2" t="s">
        <v>276</v>
      </c>
      <c r="I1222" s="2" t="s">
        <v>1101</v>
      </c>
      <c r="J1222" s="2" t="s">
        <v>1102</v>
      </c>
    </row>
    <row r="1223" spans="6:10" ht="15" customHeight="1" x14ac:dyDescent="0.25">
      <c r="F1223" s="3" t="s">
        <v>3084</v>
      </c>
      <c r="G1223" s="2">
        <v>4986</v>
      </c>
      <c r="H1223" s="2" t="s">
        <v>276</v>
      </c>
      <c r="I1223" s="2" t="s">
        <v>331</v>
      </c>
      <c r="J1223" s="2" t="s">
        <v>332</v>
      </c>
    </row>
    <row r="1224" spans="6:10" ht="15" customHeight="1" x14ac:dyDescent="0.25">
      <c r="F1224" s="3" t="s">
        <v>3085</v>
      </c>
      <c r="G1224" s="2">
        <v>5312</v>
      </c>
      <c r="H1224" s="2" t="s">
        <v>276</v>
      </c>
      <c r="I1224" s="2" t="s">
        <v>1103</v>
      </c>
      <c r="J1224" s="2" t="s">
        <v>1104</v>
      </c>
    </row>
    <row r="1225" spans="6:10" ht="15" customHeight="1" x14ac:dyDescent="0.25">
      <c r="F1225" s="3" t="s">
        <v>3086</v>
      </c>
      <c r="G1225" s="2">
        <v>4898</v>
      </c>
      <c r="H1225" s="2" t="s">
        <v>276</v>
      </c>
      <c r="I1225" s="2" t="s">
        <v>333</v>
      </c>
      <c r="J1225" s="2" t="s">
        <v>334</v>
      </c>
    </row>
    <row r="1226" spans="6:10" ht="15" customHeight="1" x14ac:dyDescent="0.25">
      <c r="F1226" s="3" t="s">
        <v>3087</v>
      </c>
      <c r="G1226" s="2">
        <v>5008</v>
      </c>
      <c r="H1226" s="2" t="s">
        <v>276</v>
      </c>
      <c r="I1226" s="2" t="s">
        <v>1105</v>
      </c>
      <c r="J1226" s="2" t="s">
        <v>1106</v>
      </c>
    </row>
    <row r="1227" spans="6:10" ht="15" customHeight="1" x14ac:dyDescent="0.25">
      <c r="F1227" s="3" t="s">
        <v>3088</v>
      </c>
      <c r="G1227" s="2">
        <v>39513</v>
      </c>
      <c r="H1227" s="2" t="s">
        <v>276</v>
      </c>
      <c r="I1227" s="2" t="s">
        <v>1107</v>
      </c>
      <c r="J1227" s="2" t="s">
        <v>1108</v>
      </c>
    </row>
    <row r="1228" spans="6:10" ht="15" customHeight="1" x14ac:dyDescent="0.25">
      <c r="F1228" s="3" t="s">
        <v>3089</v>
      </c>
      <c r="G1228" s="2">
        <v>4896</v>
      </c>
      <c r="H1228" s="2" t="s">
        <v>276</v>
      </c>
      <c r="I1228" s="2" t="s">
        <v>1109</v>
      </c>
      <c r="J1228" s="2" t="s">
        <v>1110</v>
      </c>
    </row>
    <row r="1229" spans="6:10" ht="15" customHeight="1" x14ac:dyDescent="0.25">
      <c r="F1229" s="3" t="s">
        <v>3090</v>
      </c>
      <c r="G1229" s="2">
        <v>4990</v>
      </c>
      <c r="H1229" s="2" t="s">
        <v>276</v>
      </c>
      <c r="I1229" s="2" t="s">
        <v>1111</v>
      </c>
      <c r="J1229" s="2" t="s">
        <v>1112</v>
      </c>
    </row>
    <row r="1230" spans="6:10" ht="15" customHeight="1" x14ac:dyDescent="0.25">
      <c r="F1230" s="3" t="s">
        <v>3091</v>
      </c>
      <c r="G1230" s="2">
        <v>12925</v>
      </c>
      <c r="H1230" s="2" t="s">
        <v>1113</v>
      </c>
      <c r="I1230" s="2" t="s">
        <v>1114</v>
      </c>
      <c r="J1230" s="2" t="s">
        <v>1115</v>
      </c>
    </row>
    <row r="1231" spans="6:10" ht="15" customHeight="1" x14ac:dyDescent="0.25">
      <c r="F1231" s="3" t="s">
        <v>3092</v>
      </c>
      <c r="G1231" s="2">
        <v>21212</v>
      </c>
      <c r="H1231" s="2" t="s">
        <v>1113</v>
      </c>
      <c r="I1231" s="2" t="s">
        <v>1116</v>
      </c>
      <c r="J1231" s="2" t="s">
        <v>1117</v>
      </c>
    </row>
    <row r="1232" spans="6:10" ht="15" customHeight="1" x14ac:dyDescent="0.25">
      <c r="F1232" s="3" t="s">
        <v>3093</v>
      </c>
      <c r="G1232" s="2">
        <v>27322</v>
      </c>
      <c r="H1232" s="2" t="s">
        <v>1113</v>
      </c>
      <c r="I1232" s="2" t="s">
        <v>1118</v>
      </c>
      <c r="J1232" s="2" t="s">
        <v>1119</v>
      </c>
    </row>
    <row r="1233" spans="6:10" ht="15" customHeight="1" x14ac:dyDescent="0.25">
      <c r="F1233" s="3" t="s">
        <v>3094</v>
      </c>
      <c r="G1233" s="2">
        <v>21384</v>
      </c>
      <c r="H1233" s="2" t="s">
        <v>1113</v>
      </c>
      <c r="I1233" s="2" t="s">
        <v>1120</v>
      </c>
      <c r="J1233" s="2" t="s">
        <v>1121</v>
      </c>
    </row>
    <row r="1234" spans="6:10" ht="15" customHeight="1" x14ac:dyDescent="0.25">
      <c r="F1234" s="3" t="s">
        <v>3095</v>
      </c>
      <c r="G1234" s="2">
        <v>20943</v>
      </c>
      <c r="H1234" s="2" t="s">
        <v>1113</v>
      </c>
      <c r="I1234" s="2" t="s">
        <v>1122</v>
      </c>
      <c r="J1234" s="2" t="s">
        <v>1123</v>
      </c>
    </row>
    <row r="1235" spans="6:10" ht="15" customHeight="1" x14ac:dyDescent="0.25">
      <c r="F1235" s="3" t="s">
        <v>3096</v>
      </c>
      <c r="G1235" s="2">
        <v>21354</v>
      </c>
      <c r="H1235" s="2" t="s">
        <v>1113</v>
      </c>
      <c r="I1235" s="2" t="s">
        <v>1015</v>
      </c>
      <c r="J1235" s="2" t="s">
        <v>1124</v>
      </c>
    </row>
    <row r="1236" spans="6:10" ht="15" customHeight="1" x14ac:dyDescent="0.25">
      <c r="F1236" s="3" t="s">
        <v>3097</v>
      </c>
      <c r="G1236" s="2">
        <v>20871</v>
      </c>
      <c r="H1236" s="2" t="s">
        <v>1113</v>
      </c>
      <c r="I1236" s="2" t="s">
        <v>1125</v>
      </c>
      <c r="J1236" s="2" t="s">
        <v>1126</v>
      </c>
    </row>
    <row r="1237" spans="6:10" ht="15" customHeight="1" x14ac:dyDescent="0.25">
      <c r="F1237" s="3" t="s">
        <v>3098</v>
      </c>
      <c r="G1237" s="2">
        <v>21355</v>
      </c>
      <c r="H1237" s="2" t="s">
        <v>1113</v>
      </c>
      <c r="I1237" s="2" t="s">
        <v>1127</v>
      </c>
      <c r="J1237" s="2" t="s">
        <v>1128</v>
      </c>
    </row>
    <row r="1238" spans="6:10" ht="15" customHeight="1" x14ac:dyDescent="0.25">
      <c r="F1238" s="3" t="s">
        <v>3099</v>
      </c>
      <c r="G1238" s="2">
        <v>12924</v>
      </c>
      <c r="H1238" s="2" t="s">
        <v>1113</v>
      </c>
      <c r="I1238" s="2" t="s">
        <v>1129</v>
      </c>
      <c r="J1238" s="2" t="s">
        <v>1130</v>
      </c>
    </row>
    <row r="1239" spans="6:10" ht="15" customHeight="1" x14ac:dyDescent="0.25">
      <c r="F1239" s="3" t="s">
        <v>3100</v>
      </c>
      <c r="G1239" s="2">
        <v>29468</v>
      </c>
      <c r="H1239" s="2" t="s">
        <v>1113</v>
      </c>
      <c r="I1239" s="2" t="s">
        <v>1131</v>
      </c>
      <c r="J1239" s="2" t="s">
        <v>1132</v>
      </c>
    </row>
    <row r="1240" spans="6:10" ht="15" customHeight="1" x14ac:dyDescent="0.25">
      <c r="F1240" s="3" t="s">
        <v>3101</v>
      </c>
      <c r="G1240" s="2">
        <v>18652</v>
      </c>
      <c r="H1240" s="2" t="s">
        <v>1113</v>
      </c>
      <c r="I1240" s="2" t="s">
        <v>1133</v>
      </c>
      <c r="J1240" s="2" t="s">
        <v>1134</v>
      </c>
    </row>
    <row r="1241" spans="6:10" ht="15" customHeight="1" x14ac:dyDescent="0.25">
      <c r="F1241" s="3" t="s">
        <v>3102</v>
      </c>
      <c r="G1241" s="2">
        <v>99000005</v>
      </c>
      <c r="H1241" s="2" t="s">
        <v>50</v>
      </c>
      <c r="I1241" s="2" t="s">
        <v>295</v>
      </c>
      <c r="J1241" s="2" t="s">
        <v>296</v>
      </c>
    </row>
    <row r="1242" spans="6:10" ht="15" customHeight="1" x14ac:dyDescent="0.25">
      <c r="F1242" s="3" t="s">
        <v>3103</v>
      </c>
      <c r="G1242" s="2">
        <v>99000054</v>
      </c>
      <c r="H1242" s="2" t="s">
        <v>1014</v>
      </c>
      <c r="I1242" s="2" t="s">
        <v>295</v>
      </c>
      <c r="J1242" s="2" t="s">
        <v>1135</v>
      </c>
    </row>
    <row r="1243" spans="6:10" ht="15" customHeight="1" x14ac:dyDescent="0.25">
      <c r="F1243" s="3" t="s">
        <v>3104</v>
      </c>
      <c r="G1243" s="2">
        <v>99000012</v>
      </c>
      <c r="H1243" s="2" t="s">
        <v>254</v>
      </c>
      <c r="I1243" s="2" t="s">
        <v>295</v>
      </c>
      <c r="J1243" s="2" t="s">
        <v>310</v>
      </c>
    </row>
    <row r="1244" spans="6:10" ht="15" customHeight="1" x14ac:dyDescent="0.25">
      <c r="F1244" s="3" t="s">
        <v>3105</v>
      </c>
      <c r="G1244" s="2">
        <v>99000064</v>
      </c>
      <c r="H1244" s="2" t="s">
        <v>1057</v>
      </c>
      <c r="I1244" s="2" t="s">
        <v>295</v>
      </c>
      <c r="J1244" s="2" t="s">
        <v>1136</v>
      </c>
    </row>
    <row r="1245" spans="6:10" ht="15" customHeight="1" x14ac:dyDescent="0.25">
      <c r="F1245" s="3" t="s">
        <v>3106</v>
      </c>
      <c r="G1245" s="2">
        <v>99000058</v>
      </c>
      <c r="H1245" s="2" t="s">
        <v>1062</v>
      </c>
      <c r="I1245" s="2" t="s">
        <v>295</v>
      </c>
      <c r="J1245" s="2" t="s">
        <v>1137</v>
      </c>
    </row>
    <row r="1246" spans="6:10" ht="15" customHeight="1" x14ac:dyDescent="0.25">
      <c r="F1246" s="3" t="s">
        <v>3107</v>
      </c>
      <c r="G1246" s="2">
        <v>99000013</v>
      </c>
      <c r="H1246" s="2" t="s">
        <v>276</v>
      </c>
      <c r="I1246" s="2" t="s">
        <v>295</v>
      </c>
      <c r="J1246" s="2" t="s">
        <v>312</v>
      </c>
    </row>
    <row r="1247" spans="6:10" ht="15" customHeight="1" x14ac:dyDescent="0.25">
      <c r="F1247" s="3" t="s">
        <v>3108</v>
      </c>
      <c r="G1247" s="2">
        <v>99000038</v>
      </c>
      <c r="H1247" s="2" t="s">
        <v>1113</v>
      </c>
      <c r="I1247" s="2" t="s">
        <v>295</v>
      </c>
      <c r="J1247" s="2" t="s">
        <v>1138</v>
      </c>
    </row>
    <row r="1248" spans="6:10" ht="15" customHeight="1" x14ac:dyDescent="0.25">
      <c r="F1248" s="3" t="s">
        <v>3109</v>
      </c>
      <c r="G1248" s="2">
        <v>99000017</v>
      </c>
      <c r="H1248" s="2" t="s">
        <v>314</v>
      </c>
      <c r="I1248" s="2" t="s">
        <v>315</v>
      </c>
      <c r="J1248" s="2" t="s">
        <v>316</v>
      </c>
    </row>
    <row r="1249" spans="6:10" ht="15" customHeight="1" x14ac:dyDescent="0.25">
      <c r="F1249" s="3" t="s">
        <v>3110</v>
      </c>
      <c r="G1249" s="2">
        <v>99000017</v>
      </c>
      <c r="H1249" s="2" t="s">
        <v>314</v>
      </c>
      <c r="I1249" s="2" t="s">
        <v>315</v>
      </c>
      <c r="J1249" s="2" t="s">
        <v>316</v>
      </c>
    </row>
    <row r="1250" spans="6:10" ht="15" customHeight="1" x14ac:dyDescent="0.25">
      <c r="F1250" s="3" t="s">
        <v>3111</v>
      </c>
      <c r="G1250" s="2">
        <v>33765</v>
      </c>
      <c r="H1250" s="2" t="s">
        <v>50</v>
      </c>
      <c r="I1250" s="2" t="s">
        <v>51</v>
      </c>
      <c r="J1250" s="2" t="s">
        <v>52</v>
      </c>
    </row>
    <row r="1251" spans="6:10" ht="15" customHeight="1" x14ac:dyDescent="0.25">
      <c r="F1251" s="3" t="s">
        <v>3112</v>
      </c>
      <c r="G1251" s="2">
        <v>13123</v>
      </c>
      <c r="H1251" s="2" t="s">
        <v>637</v>
      </c>
      <c r="I1251" s="2" t="s">
        <v>738</v>
      </c>
      <c r="J1251" s="2" t="s">
        <v>739</v>
      </c>
    </row>
    <row r="1252" spans="6:10" ht="15" customHeight="1" x14ac:dyDescent="0.25">
      <c r="F1252" s="3" t="s">
        <v>3113</v>
      </c>
      <c r="G1252" s="2">
        <v>450</v>
      </c>
      <c r="H1252" s="2" t="s">
        <v>54</v>
      </c>
      <c r="I1252" s="2" t="s">
        <v>55</v>
      </c>
      <c r="J1252" s="2" t="s">
        <v>56</v>
      </c>
    </row>
    <row r="1253" spans="6:10" ht="15" customHeight="1" x14ac:dyDescent="0.25">
      <c r="F1253" s="3" t="s">
        <v>3114</v>
      </c>
      <c r="G1253" s="2">
        <v>476</v>
      </c>
      <c r="H1253" s="2" t="s">
        <v>54</v>
      </c>
      <c r="I1253" s="2" t="s">
        <v>70</v>
      </c>
      <c r="J1253" s="2" t="s">
        <v>71</v>
      </c>
    </row>
    <row r="1254" spans="6:10" ht="15" customHeight="1" x14ac:dyDescent="0.25">
      <c r="F1254" s="3" t="s">
        <v>3115</v>
      </c>
      <c r="G1254" s="2">
        <v>19761</v>
      </c>
      <c r="H1254" s="2" t="s">
        <v>742</v>
      </c>
      <c r="I1254" s="2" t="s">
        <v>1139</v>
      </c>
      <c r="J1254" s="2" t="s">
        <v>1140</v>
      </c>
    </row>
    <row r="1255" spans="6:10" ht="15" customHeight="1" x14ac:dyDescent="0.25">
      <c r="F1255" s="3" t="s">
        <v>3116</v>
      </c>
      <c r="G1255" s="2">
        <v>28934</v>
      </c>
      <c r="H1255" s="2" t="s">
        <v>742</v>
      </c>
      <c r="I1255" s="2" t="s">
        <v>747</v>
      </c>
      <c r="J1255" s="2" t="s">
        <v>748</v>
      </c>
    </row>
    <row r="1256" spans="6:10" ht="15" customHeight="1" x14ac:dyDescent="0.25">
      <c r="F1256" s="3" t="s">
        <v>3117</v>
      </c>
      <c r="G1256" s="2">
        <v>19785</v>
      </c>
      <c r="H1256" s="2" t="s">
        <v>742</v>
      </c>
      <c r="I1256" s="2" t="s">
        <v>749</v>
      </c>
      <c r="J1256" s="2" t="s">
        <v>750</v>
      </c>
    </row>
    <row r="1257" spans="6:10" ht="15" customHeight="1" x14ac:dyDescent="0.25">
      <c r="F1257" s="3" t="s">
        <v>3118</v>
      </c>
      <c r="G1257" s="2">
        <v>5677</v>
      </c>
      <c r="H1257" s="2" t="s">
        <v>751</v>
      </c>
      <c r="I1257" s="2" t="s">
        <v>818</v>
      </c>
      <c r="J1257" s="2" t="s">
        <v>819</v>
      </c>
    </row>
    <row r="1258" spans="6:10" ht="15" customHeight="1" x14ac:dyDescent="0.25">
      <c r="F1258" s="3" t="s">
        <v>3119</v>
      </c>
      <c r="G1258" s="2">
        <v>484</v>
      </c>
      <c r="H1258" s="2" t="s">
        <v>189</v>
      </c>
      <c r="I1258" s="2" t="s">
        <v>159</v>
      </c>
      <c r="J1258" s="2" t="s">
        <v>206</v>
      </c>
    </row>
    <row r="1259" spans="6:10" ht="15" customHeight="1" x14ac:dyDescent="0.25">
      <c r="F1259" s="3" t="s">
        <v>3120</v>
      </c>
      <c r="G1259" s="2">
        <v>518</v>
      </c>
      <c r="H1259" s="2" t="s">
        <v>140</v>
      </c>
      <c r="I1259" s="2" t="s">
        <v>153</v>
      </c>
      <c r="J1259" s="2" t="s">
        <v>154</v>
      </c>
    </row>
    <row r="1260" spans="6:10" ht="15" customHeight="1" x14ac:dyDescent="0.25">
      <c r="F1260" s="3" t="s">
        <v>3121</v>
      </c>
      <c r="G1260" s="2">
        <v>516</v>
      </c>
      <c r="H1260" s="2" t="s">
        <v>140</v>
      </c>
      <c r="I1260" s="2" t="s">
        <v>156</v>
      </c>
      <c r="J1260" s="2" t="s">
        <v>157</v>
      </c>
    </row>
    <row r="1261" spans="6:10" ht="15" customHeight="1" x14ac:dyDescent="0.25">
      <c r="F1261" s="3" t="s">
        <v>3122</v>
      </c>
      <c r="G1261" s="2">
        <v>521</v>
      </c>
      <c r="H1261" s="2" t="s">
        <v>140</v>
      </c>
      <c r="I1261" s="2" t="s">
        <v>159</v>
      </c>
      <c r="J1261" s="2" t="s">
        <v>160</v>
      </c>
    </row>
    <row r="1262" spans="6:10" ht="15" customHeight="1" x14ac:dyDescent="0.25">
      <c r="F1262" s="3" t="s">
        <v>3123</v>
      </c>
      <c r="G1262" s="2">
        <v>520</v>
      </c>
      <c r="H1262" s="2" t="s">
        <v>140</v>
      </c>
      <c r="I1262" s="2" t="s">
        <v>165</v>
      </c>
      <c r="J1262" s="2" t="s">
        <v>166</v>
      </c>
    </row>
    <row r="1263" spans="6:10" ht="15" customHeight="1" x14ac:dyDescent="0.25">
      <c r="F1263" s="3" t="s">
        <v>3124</v>
      </c>
      <c r="G1263" s="2">
        <v>532</v>
      </c>
      <c r="H1263" s="2" t="s">
        <v>140</v>
      </c>
      <c r="I1263" s="2" t="s">
        <v>177</v>
      </c>
      <c r="J1263" s="2" t="s">
        <v>178</v>
      </c>
    </row>
    <row r="1264" spans="6:10" ht="15" customHeight="1" x14ac:dyDescent="0.25">
      <c r="F1264" s="3" t="s">
        <v>3125</v>
      </c>
      <c r="G1264" s="2">
        <v>584</v>
      </c>
      <c r="H1264" s="2" t="s">
        <v>214</v>
      </c>
      <c r="I1264" s="2" t="s">
        <v>141</v>
      </c>
      <c r="J1264" s="2" t="s">
        <v>220</v>
      </c>
    </row>
    <row r="1265" spans="6:10" ht="15" customHeight="1" x14ac:dyDescent="0.25">
      <c r="F1265" s="3" t="s">
        <v>3126</v>
      </c>
      <c r="G1265" s="2">
        <v>754</v>
      </c>
      <c r="H1265" s="2" t="s">
        <v>254</v>
      </c>
      <c r="I1265" s="2" t="s">
        <v>628</v>
      </c>
      <c r="J1265" s="2" t="s">
        <v>629</v>
      </c>
    </row>
    <row r="1266" spans="6:10" ht="15" customHeight="1" x14ac:dyDescent="0.25">
      <c r="F1266" s="3" t="s">
        <v>3127</v>
      </c>
      <c r="G1266" s="2">
        <v>759</v>
      </c>
      <c r="H1266" s="2" t="s">
        <v>254</v>
      </c>
      <c r="I1266" s="2" t="s">
        <v>255</v>
      </c>
      <c r="J1266" s="2" t="s">
        <v>256</v>
      </c>
    </row>
    <row r="1267" spans="6:10" ht="15" customHeight="1" x14ac:dyDescent="0.25">
      <c r="F1267" s="3" t="s">
        <v>3128</v>
      </c>
      <c r="G1267" s="2">
        <v>760</v>
      </c>
      <c r="H1267" s="2" t="s">
        <v>254</v>
      </c>
      <c r="I1267" s="2" t="s">
        <v>258</v>
      </c>
      <c r="J1267" s="2" t="s">
        <v>259</v>
      </c>
    </row>
    <row r="1268" spans="6:10" ht="15" customHeight="1" x14ac:dyDescent="0.25">
      <c r="F1268" s="3" t="s">
        <v>3129</v>
      </c>
      <c r="G1268" s="2">
        <v>763</v>
      </c>
      <c r="H1268" s="2" t="s">
        <v>254</v>
      </c>
      <c r="I1268" s="2" t="s">
        <v>261</v>
      </c>
      <c r="J1268" s="2" t="s">
        <v>262</v>
      </c>
    </row>
    <row r="1269" spans="6:10" ht="15" customHeight="1" x14ac:dyDescent="0.25">
      <c r="F1269" s="3" t="s">
        <v>3130</v>
      </c>
      <c r="G1269" s="2">
        <v>764</v>
      </c>
      <c r="H1269" s="2" t="s">
        <v>254</v>
      </c>
      <c r="I1269" s="2" t="s">
        <v>264</v>
      </c>
      <c r="J1269" s="2" t="s">
        <v>265</v>
      </c>
    </row>
    <row r="1270" spans="6:10" ht="15" customHeight="1" x14ac:dyDescent="0.25">
      <c r="F1270" s="3" t="s">
        <v>3131</v>
      </c>
      <c r="G1270" s="2">
        <v>766</v>
      </c>
      <c r="H1270" s="2" t="s">
        <v>254</v>
      </c>
      <c r="I1270" s="2" t="s">
        <v>616</v>
      </c>
      <c r="J1270" s="2" t="s">
        <v>617</v>
      </c>
    </row>
    <row r="1271" spans="6:10" ht="15" customHeight="1" x14ac:dyDescent="0.25">
      <c r="F1271" s="3" t="s">
        <v>3132</v>
      </c>
      <c r="G1271" s="2">
        <v>6147</v>
      </c>
      <c r="H1271" s="2" t="s">
        <v>254</v>
      </c>
      <c r="I1271" s="2" t="s">
        <v>618</v>
      </c>
      <c r="J1271" s="2" t="s">
        <v>619</v>
      </c>
    </row>
    <row r="1272" spans="6:10" ht="15" customHeight="1" x14ac:dyDescent="0.25">
      <c r="F1272" s="3" t="s">
        <v>3133</v>
      </c>
      <c r="G1272" s="2">
        <v>12459</v>
      </c>
      <c r="H1272" s="2" t="s">
        <v>254</v>
      </c>
      <c r="I1272" s="2" t="s">
        <v>620</v>
      </c>
      <c r="J1272" s="2" t="s">
        <v>621</v>
      </c>
    </row>
    <row r="1273" spans="6:10" ht="15" customHeight="1" x14ac:dyDescent="0.25">
      <c r="F1273" s="3" t="s">
        <v>3134</v>
      </c>
      <c r="G1273" s="2">
        <v>21451</v>
      </c>
      <c r="H1273" s="2" t="s">
        <v>254</v>
      </c>
      <c r="I1273" s="2" t="s">
        <v>1141</v>
      </c>
      <c r="J1273" s="2" t="s">
        <v>1142</v>
      </c>
    </row>
    <row r="1274" spans="6:10" ht="15" customHeight="1" x14ac:dyDescent="0.25">
      <c r="F1274" s="3" t="s">
        <v>3135</v>
      </c>
      <c r="G1274" s="2">
        <v>775</v>
      </c>
      <c r="H1274" s="2" t="s">
        <v>254</v>
      </c>
      <c r="I1274" s="2" t="s">
        <v>270</v>
      </c>
      <c r="J1274" s="2" t="s">
        <v>271</v>
      </c>
    </row>
    <row r="1275" spans="6:10" ht="15" customHeight="1" x14ac:dyDescent="0.25">
      <c r="F1275" s="3" t="s">
        <v>3136</v>
      </c>
      <c r="G1275" s="2">
        <v>776</v>
      </c>
      <c r="H1275" s="2" t="s">
        <v>254</v>
      </c>
      <c r="I1275" s="2" t="s">
        <v>273</v>
      </c>
      <c r="J1275" s="2" t="s">
        <v>274</v>
      </c>
    </row>
    <row r="1276" spans="6:10" ht="15" customHeight="1" x14ac:dyDescent="0.25">
      <c r="F1276" s="3" t="s">
        <v>3137</v>
      </c>
      <c r="G1276" s="2">
        <v>12597</v>
      </c>
      <c r="H1276" s="2" t="s">
        <v>254</v>
      </c>
      <c r="I1276" s="2" t="s">
        <v>626</v>
      </c>
      <c r="J1276" s="2" t="s">
        <v>627</v>
      </c>
    </row>
    <row r="1277" spans="6:10" ht="15" customHeight="1" x14ac:dyDescent="0.25">
      <c r="F1277" s="3" t="s">
        <v>3138</v>
      </c>
      <c r="G1277" s="2">
        <v>12580</v>
      </c>
      <c r="H1277" s="2" t="s">
        <v>254</v>
      </c>
      <c r="I1277" s="2" t="s">
        <v>1143</v>
      </c>
      <c r="J1277" s="2" t="s">
        <v>1144</v>
      </c>
    </row>
    <row r="1278" spans="6:10" ht="15" customHeight="1" x14ac:dyDescent="0.25">
      <c r="F1278" s="3" t="s">
        <v>3139</v>
      </c>
      <c r="G1278" s="2">
        <v>11073</v>
      </c>
      <c r="H1278" s="2" t="s">
        <v>864</v>
      </c>
      <c r="I1278" s="2" t="s">
        <v>865</v>
      </c>
      <c r="J1278" s="2" t="s">
        <v>866</v>
      </c>
    </row>
    <row r="1279" spans="6:10" ht="15" customHeight="1" x14ac:dyDescent="0.25">
      <c r="F1279" s="3" t="s">
        <v>3140</v>
      </c>
      <c r="G1279" s="2">
        <v>11582</v>
      </c>
      <c r="H1279" s="2" t="s">
        <v>864</v>
      </c>
      <c r="I1279" s="2" t="s">
        <v>867</v>
      </c>
      <c r="J1279" s="2" t="s">
        <v>868</v>
      </c>
    </row>
    <row r="1280" spans="6:10" ht="15" customHeight="1" x14ac:dyDescent="0.25">
      <c r="F1280" s="3" t="s">
        <v>3141</v>
      </c>
      <c r="G1280" s="2">
        <v>10801</v>
      </c>
      <c r="H1280" s="2" t="s">
        <v>864</v>
      </c>
      <c r="I1280" s="2" t="s">
        <v>869</v>
      </c>
      <c r="J1280" s="2" t="s">
        <v>870</v>
      </c>
    </row>
    <row r="1281" spans="6:10" ht="15" customHeight="1" x14ac:dyDescent="0.25">
      <c r="F1281" s="3" t="s">
        <v>3142</v>
      </c>
      <c r="G1281" s="2">
        <v>43708</v>
      </c>
      <c r="H1281" s="2" t="s">
        <v>864</v>
      </c>
      <c r="I1281" s="2" t="s">
        <v>873</v>
      </c>
      <c r="J1281" s="2" t="s">
        <v>874</v>
      </c>
    </row>
    <row r="1282" spans="6:10" ht="15" customHeight="1" x14ac:dyDescent="0.25">
      <c r="F1282" s="3" t="s">
        <v>3143</v>
      </c>
      <c r="G1282" s="2">
        <v>11245</v>
      </c>
      <c r="H1282" s="2" t="s">
        <v>864</v>
      </c>
      <c r="I1282" s="2" t="s">
        <v>1145</v>
      </c>
      <c r="J1282" s="2" t="s">
        <v>1146</v>
      </c>
    </row>
    <row r="1283" spans="6:10" ht="15" customHeight="1" x14ac:dyDescent="0.25">
      <c r="F1283" s="3" t="s">
        <v>3144</v>
      </c>
      <c r="G1283" s="2">
        <v>10905</v>
      </c>
      <c r="H1283" s="2" t="s">
        <v>864</v>
      </c>
      <c r="I1283" s="2" t="s">
        <v>879</v>
      </c>
      <c r="J1283" s="2" t="s">
        <v>880</v>
      </c>
    </row>
    <row r="1284" spans="6:10" ht="15" customHeight="1" x14ac:dyDescent="0.25">
      <c r="F1284" s="3" t="s">
        <v>3145</v>
      </c>
      <c r="G1284" s="2">
        <v>11476</v>
      </c>
      <c r="H1284" s="2" t="s">
        <v>864</v>
      </c>
      <c r="I1284" s="2" t="s">
        <v>1147</v>
      </c>
      <c r="J1284" s="2" t="s">
        <v>1148</v>
      </c>
    </row>
    <row r="1285" spans="6:10" ht="15" customHeight="1" x14ac:dyDescent="0.25">
      <c r="F1285" s="3" t="s">
        <v>3146</v>
      </c>
      <c r="G1285" s="2">
        <v>10760</v>
      </c>
      <c r="H1285" s="2" t="s">
        <v>864</v>
      </c>
      <c r="I1285" s="2" t="s">
        <v>1149</v>
      </c>
      <c r="J1285" s="2" t="s">
        <v>1150</v>
      </c>
    </row>
    <row r="1286" spans="6:10" ht="15" customHeight="1" x14ac:dyDescent="0.25">
      <c r="F1286" s="3" t="s">
        <v>3147</v>
      </c>
      <c r="G1286" s="2">
        <v>10670</v>
      </c>
      <c r="H1286" s="2" t="s">
        <v>864</v>
      </c>
      <c r="I1286" s="2" t="s">
        <v>885</v>
      </c>
      <c r="J1286" s="2" t="s">
        <v>886</v>
      </c>
    </row>
    <row r="1287" spans="6:10" ht="15" customHeight="1" x14ac:dyDescent="0.25">
      <c r="F1287" s="3" t="s">
        <v>3148</v>
      </c>
      <c r="G1287" s="2">
        <v>11148</v>
      </c>
      <c r="H1287" s="2" t="s">
        <v>864</v>
      </c>
      <c r="I1287" s="2" t="s">
        <v>891</v>
      </c>
      <c r="J1287" s="2" t="s">
        <v>892</v>
      </c>
    </row>
    <row r="1288" spans="6:10" ht="15" customHeight="1" x14ac:dyDescent="0.25">
      <c r="F1288" s="3" t="s">
        <v>3149</v>
      </c>
      <c r="G1288" s="2">
        <v>10808</v>
      </c>
      <c r="H1288" s="2" t="s">
        <v>864</v>
      </c>
      <c r="I1288" s="2" t="s">
        <v>895</v>
      </c>
      <c r="J1288" s="2" t="s">
        <v>896</v>
      </c>
    </row>
    <row r="1289" spans="6:10" ht="15" customHeight="1" x14ac:dyDescent="0.25">
      <c r="F1289" s="3" t="s">
        <v>3150</v>
      </c>
      <c r="G1289" s="2">
        <v>11084</v>
      </c>
      <c r="H1289" s="2" t="s">
        <v>864</v>
      </c>
      <c r="I1289" s="2" t="s">
        <v>897</v>
      </c>
      <c r="J1289" s="2" t="s">
        <v>898</v>
      </c>
    </row>
    <row r="1290" spans="6:10" ht="15" customHeight="1" x14ac:dyDescent="0.25">
      <c r="F1290" s="3" t="s">
        <v>3151</v>
      </c>
      <c r="G1290" s="2">
        <v>43559</v>
      </c>
      <c r="H1290" s="2" t="s">
        <v>864</v>
      </c>
      <c r="I1290" s="2" t="s">
        <v>899</v>
      </c>
      <c r="J1290" s="2" t="s">
        <v>900</v>
      </c>
    </row>
    <row r="1291" spans="6:10" ht="15" customHeight="1" x14ac:dyDescent="0.25">
      <c r="F1291" s="3" t="s">
        <v>3152</v>
      </c>
      <c r="G1291" s="2">
        <v>10648</v>
      </c>
      <c r="H1291" s="2" t="s">
        <v>864</v>
      </c>
      <c r="I1291" s="2" t="s">
        <v>901</v>
      </c>
      <c r="J1291" s="2" t="s">
        <v>902</v>
      </c>
    </row>
    <row r="1292" spans="6:10" ht="15" customHeight="1" x14ac:dyDescent="0.25">
      <c r="F1292" s="3" t="s">
        <v>3153</v>
      </c>
      <c r="G1292" s="2">
        <v>10645</v>
      </c>
      <c r="H1292" s="2" t="s">
        <v>864</v>
      </c>
      <c r="I1292" s="2" t="s">
        <v>905</v>
      </c>
      <c r="J1292" s="2" t="s">
        <v>906</v>
      </c>
    </row>
    <row r="1293" spans="6:10" ht="15" customHeight="1" x14ac:dyDescent="0.25">
      <c r="F1293" s="3" t="s">
        <v>3154</v>
      </c>
      <c r="G1293" s="2">
        <v>10768</v>
      </c>
      <c r="H1293" s="2" t="s">
        <v>864</v>
      </c>
      <c r="I1293" s="2" t="s">
        <v>907</v>
      </c>
      <c r="J1293" s="2" t="s">
        <v>908</v>
      </c>
    </row>
    <row r="1294" spans="6:10" ht="15" customHeight="1" x14ac:dyDescent="0.25">
      <c r="F1294" s="3" t="s">
        <v>3155</v>
      </c>
      <c r="G1294" s="2">
        <v>10889</v>
      </c>
      <c r="H1294" s="2" t="s">
        <v>864</v>
      </c>
      <c r="I1294" s="2" t="s">
        <v>909</v>
      </c>
      <c r="J1294" s="2" t="s">
        <v>910</v>
      </c>
    </row>
    <row r="1295" spans="6:10" ht="15" customHeight="1" x14ac:dyDescent="0.25">
      <c r="F1295" s="3" t="s">
        <v>3156</v>
      </c>
      <c r="G1295" s="2">
        <v>10733</v>
      </c>
      <c r="H1295" s="2" t="s">
        <v>864</v>
      </c>
      <c r="I1295" s="2" t="s">
        <v>913</v>
      </c>
      <c r="J1295" s="2" t="s">
        <v>914</v>
      </c>
    </row>
    <row r="1296" spans="6:10" ht="15" customHeight="1" x14ac:dyDescent="0.25">
      <c r="F1296" s="3" t="s">
        <v>3157</v>
      </c>
      <c r="G1296" s="2">
        <v>10672</v>
      </c>
      <c r="H1296" s="2" t="s">
        <v>864</v>
      </c>
      <c r="I1296" s="2" t="s">
        <v>1151</v>
      </c>
      <c r="J1296" s="2" t="s">
        <v>1152</v>
      </c>
    </row>
    <row r="1297" spans="6:10" ht="15" customHeight="1" x14ac:dyDescent="0.25">
      <c r="F1297" s="3" t="s">
        <v>3158</v>
      </c>
      <c r="G1297" s="2">
        <v>10742</v>
      </c>
      <c r="H1297" s="2" t="s">
        <v>864</v>
      </c>
      <c r="I1297" s="2" t="s">
        <v>915</v>
      </c>
      <c r="J1297" s="2" t="s">
        <v>916</v>
      </c>
    </row>
    <row r="1298" spans="6:10" ht="15" customHeight="1" x14ac:dyDescent="0.25">
      <c r="F1298" s="3" t="s">
        <v>3159</v>
      </c>
      <c r="G1298" s="2">
        <v>44571</v>
      </c>
      <c r="H1298" s="2" t="s">
        <v>864</v>
      </c>
      <c r="I1298" s="2" t="s">
        <v>1153</v>
      </c>
      <c r="J1298" s="2" t="s">
        <v>1154</v>
      </c>
    </row>
    <row r="1299" spans="6:10" ht="15" customHeight="1" x14ac:dyDescent="0.25">
      <c r="F1299" s="3" t="s">
        <v>3160</v>
      </c>
      <c r="G1299" s="2">
        <v>11089</v>
      </c>
      <c r="H1299" s="2" t="s">
        <v>864</v>
      </c>
      <c r="I1299" s="2" t="s">
        <v>919</v>
      </c>
      <c r="J1299" s="2" t="s">
        <v>920</v>
      </c>
    </row>
    <row r="1300" spans="6:10" ht="15" customHeight="1" x14ac:dyDescent="0.25">
      <c r="F1300" s="3" t="s">
        <v>3161</v>
      </c>
      <c r="G1300" s="2">
        <v>10705</v>
      </c>
      <c r="H1300" s="2" t="s">
        <v>864</v>
      </c>
      <c r="I1300" s="2" t="s">
        <v>921</v>
      </c>
      <c r="J1300" s="2" t="s">
        <v>922</v>
      </c>
    </row>
    <row r="1301" spans="6:10" ht="15" customHeight="1" x14ac:dyDescent="0.25">
      <c r="F1301" s="3" t="s">
        <v>3162</v>
      </c>
      <c r="G1301" s="2">
        <v>43947</v>
      </c>
      <c r="H1301" s="2" t="s">
        <v>864</v>
      </c>
      <c r="I1301" s="2" t="s">
        <v>923</v>
      </c>
      <c r="J1301" s="2" t="s">
        <v>924</v>
      </c>
    </row>
    <row r="1302" spans="6:10" ht="15" customHeight="1" x14ac:dyDescent="0.25">
      <c r="F1302" s="3" t="s">
        <v>3163</v>
      </c>
      <c r="G1302" s="2">
        <v>10654</v>
      </c>
      <c r="H1302" s="2" t="s">
        <v>864</v>
      </c>
      <c r="I1302" s="2" t="s">
        <v>925</v>
      </c>
      <c r="J1302" s="2" t="s">
        <v>926</v>
      </c>
    </row>
    <row r="1303" spans="6:10" ht="15" customHeight="1" x14ac:dyDescent="0.25">
      <c r="F1303" s="3" t="s">
        <v>3164</v>
      </c>
      <c r="G1303" s="2">
        <v>10758</v>
      </c>
      <c r="H1303" s="2" t="s">
        <v>864</v>
      </c>
      <c r="I1303" s="2" t="s">
        <v>931</v>
      </c>
      <c r="J1303" s="2" t="s">
        <v>932</v>
      </c>
    </row>
    <row r="1304" spans="6:10" ht="15" customHeight="1" x14ac:dyDescent="0.25">
      <c r="F1304" s="3" t="s">
        <v>3165</v>
      </c>
      <c r="G1304" s="2">
        <v>10725</v>
      </c>
      <c r="H1304" s="2" t="s">
        <v>864</v>
      </c>
      <c r="I1304" s="2" t="s">
        <v>933</v>
      </c>
      <c r="J1304" s="2" t="s">
        <v>934</v>
      </c>
    </row>
    <row r="1305" spans="6:10" ht="15" customHeight="1" x14ac:dyDescent="0.25">
      <c r="F1305" s="3" t="s">
        <v>3166</v>
      </c>
      <c r="G1305" s="2">
        <v>10731</v>
      </c>
      <c r="H1305" s="2" t="s">
        <v>864</v>
      </c>
      <c r="I1305" s="2" t="s">
        <v>935</v>
      </c>
      <c r="J1305" s="2" t="s">
        <v>936</v>
      </c>
    </row>
    <row r="1306" spans="6:10" ht="15" customHeight="1" x14ac:dyDescent="0.25">
      <c r="F1306" s="3" t="s">
        <v>3167</v>
      </c>
      <c r="G1306" s="2">
        <v>10834</v>
      </c>
      <c r="H1306" s="2" t="s">
        <v>864</v>
      </c>
      <c r="I1306" s="2" t="s">
        <v>937</v>
      </c>
      <c r="J1306" s="2" t="s">
        <v>938</v>
      </c>
    </row>
    <row r="1307" spans="6:10" ht="15" customHeight="1" x14ac:dyDescent="0.25">
      <c r="F1307" s="3" t="s">
        <v>3168</v>
      </c>
      <c r="G1307" s="2">
        <v>11059</v>
      </c>
      <c r="H1307" s="2" t="s">
        <v>864</v>
      </c>
      <c r="I1307" s="2" t="s">
        <v>939</v>
      </c>
      <c r="J1307" s="2" t="s">
        <v>940</v>
      </c>
    </row>
    <row r="1308" spans="6:10" ht="15" customHeight="1" x14ac:dyDescent="0.25">
      <c r="F1308" s="3" t="s">
        <v>3169</v>
      </c>
      <c r="G1308" s="2">
        <v>43778</v>
      </c>
      <c r="H1308" s="2" t="s">
        <v>864</v>
      </c>
      <c r="I1308" s="2" t="s">
        <v>1155</v>
      </c>
      <c r="J1308" s="2" t="s">
        <v>1156</v>
      </c>
    </row>
    <row r="1309" spans="6:10" ht="15" customHeight="1" x14ac:dyDescent="0.25">
      <c r="F1309" s="3" t="s">
        <v>3170</v>
      </c>
      <c r="G1309" s="2">
        <v>10709</v>
      </c>
      <c r="H1309" s="2" t="s">
        <v>864</v>
      </c>
      <c r="I1309" s="2" t="s">
        <v>1157</v>
      </c>
      <c r="J1309" s="2" t="s">
        <v>1158</v>
      </c>
    </row>
    <row r="1310" spans="6:10" ht="15" customHeight="1" x14ac:dyDescent="0.25">
      <c r="F1310" s="3" t="s">
        <v>3171</v>
      </c>
      <c r="G1310" s="2">
        <v>10646</v>
      </c>
      <c r="H1310" s="2" t="s">
        <v>864</v>
      </c>
      <c r="I1310" s="2" t="s">
        <v>945</v>
      </c>
      <c r="J1310" s="2" t="s">
        <v>946</v>
      </c>
    </row>
    <row r="1311" spans="6:10" ht="15" customHeight="1" x14ac:dyDescent="0.25">
      <c r="F1311" s="3" t="s">
        <v>3172</v>
      </c>
      <c r="G1311" s="2">
        <v>6932</v>
      </c>
      <c r="H1311" s="2" t="s">
        <v>864</v>
      </c>
      <c r="I1311" s="2" t="s">
        <v>955</v>
      </c>
      <c r="J1311" s="2" t="s">
        <v>956</v>
      </c>
    </row>
    <row r="1312" spans="6:10" ht="15" customHeight="1" x14ac:dyDescent="0.25">
      <c r="F1312" s="3" t="s">
        <v>3173</v>
      </c>
      <c r="G1312" s="2">
        <v>43606</v>
      </c>
      <c r="H1312" s="2" t="s">
        <v>864</v>
      </c>
      <c r="I1312" s="2" t="s">
        <v>959</v>
      </c>
      <c r="J1312" s="2" t="s">
        <v>960</v>
      </c>
    </row>
    <row r="1313" spans="6:10" ht="15" customHeight="1" x14ac:dyDescent="0.25">
      <c r="F1313" s="3" t="s">
        <v>3174</v>
      </c>
      <c r="G1313" s="2">
        <v>11196</v>
      </c>
      <c r="H1313" s="2" t="s">
        <v>864</v>
      </c>
      <c r="I1313" s="2" t="s">
        <v>961</v>
      </c>
      <c r="J1313" s="2" t="s">
        <v>962</v>
      </c>
    </row>
    <row r="1314" spans="6:10" ht="15" customHeight="1" x14ac:dyDescent="0.25">
      <c r="F1314" s="3" t="s">
        <v>3175</v>
      </c>
      <c r="G1314" s="2">
        <v>10656</v>
      </c>
      <c r="H1314" s="2" t="s">
        <v>864</v>
      </c>
      <c r="I1314" s="2" t="s">
        <v>456</v>
      </c>
      <c r="J1314" s="2" t="s">
        <v>963</v>
      </c>
    </row>
    <row r="1315" spans="6:10" ht="15" customHeight="1" x14ac:dyDescent="0.25">
      <c r="F1315" s="3" t="s">
        <v>3176</v>
      </c>
      <c r="G1315" s="2">
        <v>10662</v>
      </c>
      <c r="H1315" s="2" t="s">
        <v>864</v>
      </c>
      <c r="I1315" s="2" t="s">
        <v>964</v>
      </c>
      <c r="J1315" s="2" t="s">
        <v>965</v>
      </c>
    </row>
    <row r="1316" spans="6:10" ht="15" customHeight="1" x14ac:dyDescent="0.25">
      <c r="F1316" s="3" t="s">
        <v>3177</v>
      </c>
      <c r="G1316" s="2">
        <v>6549</v>
      </c>
      <c r="H1316" s="2" t="s">
        <v>864</v>
      </c>
      <c r="I1316" s="2" t="s">
        <v>966</v>
      </c>
      <c r="J1316" s="2" t="s">
        <v>967</v>
      </c>
    </row>
    <row r="1317" spans="6:10" ht="15" customHeight="1" x14ac:dyDescent="0.25">
      <c r="F1317" s="3" t="s">
        <v>3178</v>
      </c>
      <c r="G1317" s="2">
        <v>43629</v>
      </c>
      <c r="H1317" s="2" t="s">
        <v>864</v>
      </c>
      <c r="I1317" s="2" t="s">
        <v>1159</v>
      </c>
      <c r="J1317" s="2" t="s">
        <v>1160</v>
      </c>
    </row>
    <row r="1318" spans="6:10" ht="15" customHeight="1" x14ac:dyDescent="0.25">
      <c r="F1318" s="3" t="s">
        <v>3179</v>
      </c>
      <c r="G1318" s="2">
        <v>10817</v>
      </c>
      <c r="H1318" s="2" t="s">
        <v>864</v>
      </c>
      <c r="I1318" s="2" t="s">
        <v>968</v>
      </c>
      <c r="J1318" s="2" t="s">
        <v>969</v>
      </c>
    </row>
    <row r="1319" spans="6:10" ht="15" customHeight="1" x14ac:dyDescent="0.25">
      <c r="F1319" s="3" t="s">
        <v>3180</v>
      </c>
      <c r="G1319" s="2">
        <v>10867</v>
      </c>
      <c r="H1319" s="2" t="s">
        <v>864</v>
      </c>
      <c r="I1319" s="2" t="s">
        <v>974</v>
      </c>
      <c r="J1319" s="2" t="s">
        <v>975</v>
      </c>
    </row>
    <row r="1320" spans="6:10" ht="15" customHeight="1" x14ac:dyDescent="0.25">
      <c r="F1320" s="3" t="s">
        <v>3181</v>
      </c>
      <c r="G1320" s="2">
        <v>10891</v>
      </c>
      <c r="H1320" s="2" t="s">
        <v>864</v>
      </c>
      <c r="I1320" s="2" t="s">
        <v>976</v>
      </c>
      <c r="J1320" s="2" t="s">
        <v>977</v>
      </c>
    </row>
    <row r="1321" spans="6:10" ht="15" customHeight="1" x14ac:dyDescent="0.25">
      <c r="F1321" s="3" t="s">
        <v>3182</v>
      </c>
      <c r="G1321" s="2">
        <v>10659</v>
      </c>
      <c r="H1321" s="2" t="s">
        <v>864</v>
      </c>
      <c r="I1321" s="2" t="s">
        <v>978</v>
      </c>
      <c r="J1321" s="2" t="s">
        <v>979</v>
      </c>
    </row>
    <row r="1322" spans="6:10" ht="15" customHeight="1" x14ac:dyDescent="0.25">
      <c r="F1322" s="3" t="s">
        <v>3183</v>
      </c>
      <c r="G1322" s="2">
        <v>10660</v>
      </c>
      <c r="H1322" s="2" t="s">
        <v>864</v>
      </c>
      <c r="I1322" s="2" t="s">
        <v>980</v>
      </c>
      <c r="J1322" s="2" t="s">
        <v>981</v>
      </c>
    </row>
    <row r="1323" spans="6:10" ht="15" customHeight="1" x14ac:dyDescent="0.25">
      <c r="F1323" s="3" t="s">
        <v>3184</v>
      </c>
      <c r="G1323" s="2">
        <v>10701</v>
      </c>
      <c r="H1323" s="2" t="s">
        <v>864</v>
      </c>
      <c r="I1323" s="2" t="s">
        <v>986</v>
      </c>
      <c r="J1323" s="2" t="s">
        <v>987</v>
      </c>
    </row>
    <row r="1324" spans="6:10" ht="15" customHeight="1" x14ac:dyDescent="0.25">
      <c r="F1324" s="3" t="s">
        <v>3185</v>
      </c>
      <c r="G1324" s="2">
        <v>10939</v>
      </c>
      <c r="H1324" s="2" t="s">
        <v>864</v>
      </c>
      <c r="I1324" s="2" t="s">
        <v>988</v>
      </c>
      <c r="J1324" s="2" t="s">
        <v>989</v>
      </c>
    </row>
    <row r="1325" spans="6:10" ht="15" customHeight="1" x14ac:dyDescent="0.25">
      <c r="F1325" s="3" t="s">
        <v>3186</v>
      </c>
      <c r="G1325" s="2">
        <v>10887</v>
      </c>
      <c r="H1325" s="2" t="s">
        <v>864</v>
      </c>
      <c r="I1325" s="2" t="s">
        <v>1161</v>
      </c>
      <c r="J1325" s="2" t="s">
        <v>1162</v>
      </c>
    </row>
    <row r="1326" spans="6:10" ht="15" customHeight="1" x14ac:dyDescent="0.25">
      <c r="F1326" s="3" t="s">
        <v>3187</v>
      </c>
      <c r="G1326" s="2">
        <v>10728</v>
      </c>
      <c r="H1326" s="2" t="s">
        <v>864</v>
      </c>
      <c r="I1326" s="2" t="s">
        <v>994</v>
      </c>
      <c r="J1326" s="2" t="s">
        <v>995</v>
      </c>
    </row>
    <row r="1327" spans="6:10" ht="15" customHeight="1" x14ac:dyDescent="0.25">
      <c r="F1327" s="3" t="s">
        <v>3188</v>
      </c>
      <c r="G1327" s="2">
        <v>10724</v>
      </c>
      <c r="H1327" s="2" t="s">
        <v>864</v>
      </c>
      <c r="I1327" s="2" t="s">
        <v>996</v>
      </c>
      <c r="J1327" s="2" t="s">
        <v>997</v>
      </c>
    </row>
    <row r="1328" spans="6:10" ht="15" customHeight="1" x14ac:dyDescent="0.25">
      <c r="F1328" s="3" t="s">
        <v>3189</v>
      </c>
      <c r="G1328" s="2">
        <v>10992</v>
      </c>
      <c r="H1328" s="2" t="s">
        <v>864</v>
      </c>
      <c r="I1328" s="2" t="s">
        <v>1163</v>
      </c>
      <c r="J1328" s="2" t="s">
        <v>1164</v>
      </c>
    </row>
    <row r="1329" spans="6:10" ht="15" customHeight="1" x14ac:dyDescent="0.25">
      <c r="F1329" s="3" t="s">
        <v>3190</v>
      </c>
      <c r="G1329" s="2">
        <v>10704</v>
      </c>
      <c r="H1329" s="2" t="s">
        <v>864</v>
      </c>
      <c r="I1329" s="2" t="s">
        <v>998</v>
      </c>
      <c r="J1329" s="2" t="s">
        <v>999</v>
      </c>
    </row>
    <row r="1330" spans="6:10" ht="15" customHeight="1" x14ac:dyDescent="0.25">
      <c r="F1330" s="3" t="s">
        <v>3191</v>
      </c>
      <c r="G1330" s="2">
        <v>10722</v>
      </c>
      <c r="H1330" s="2" t="s">
        <v>864</v>
      </c>
      <c r="I1330" s="2" t="s">
        <v>1000</v>
      </c>
      <c r="J1330" s="2" t="s">
        <v>1001</v>
      </c>
    </row>
    <row r="1331" spans="6:10" ht="15" customHeight="1" x14ac:dyDescent="0.25">
      <c r="F1331" s="3" t="s">
        <v>3192</v>
      </c>
      <c r="G1331" s="2">
        <v>10726</v>
      </c>
      <c r="H1331" s="2" t="s">
        <v>864</v>
      </c>
      <c r="I1331" s="2" t="s">
        <v>1002</v>
      </c>
      <c r="J1331" s="2" t="s">
        <v>1003</v>
      </c>
    </row>
    <row r="1332" spans="6:10" ht="15" customHeight="1" x14ac:dyDescent="0.25">
      <c r="F1332" s="3" t="s">
        <v>3193</v>
      </c>
      <c r="G1332" s="2">
        <v>10856</v>
      </c>
      <c r="H1332" s="2" t="s">
        <v>864</v>
      </c>
      <c r="I1332" s="2" t="s">
        <v>1004</v>
      </c>
      <c r="J1332" s="2" t="s">
        <v>1005</v>
      </c>
    </row>
    <row r="1333" spans="6:10" ht="15" customHeight="1" x14ac:dyDescent="0.25">
      <c r="F1333" s="3" t="s">
        <v>3194</v>
      </c>
      <c r="G1333" s="2">
        <v>10710</v>
      </c>
      <c r="H1333" s="2" t="s">
        <v>864</v>
      </c>
      <c r="I1333" s="2" t="s">
        <v>1006</v>
      </c>
      <c r="J1333" s="2" t="s">
        <v>1007</v>
      </c>
    </row>
    <row r="1334" spans="6:10" ht="15" customHeight="1" x14ac:dyDescent="0.25">
      <c r="F1334" s="3" t="s">
        <v>3195</v>
      </c>
      <c r="G1334" s="2">
        <v>99000005</v>
      </c>
      <c r="H1334" s="2" t="s">
        <v>50</v>
      </c>
      <c r="I1334" s="2" t="s">
        <v>295</v>
      </c>
      <c r="J1334" s="2" t="s">
        <v>296</v>
      </c>
    </row>
    <row r="1335" spans="6:10" ht="15" customHeight="1" x14ac:dyDescent="0.25">
      <c r="F1335" s="3" t="s">
        <v>3196</v>
      </c>
      <c r="G1335" s="2">
        <v>99000030</v>
      </c>
      <c r="H1335" s="2" t="s">
        <v>637</v>
      </c>
      <c r="I1335" s="2" t="s">
        <v>295</v>
      </c>
      <c r="J1335" s="2" t="s">
        <v>822</v>
      </c>
    </row>
    <row r="1336" spans="6:10" ht="15" customHeight="1" x14ac:dyDescent="0.25">
      <c r="F1336" s="3" t="s">
        <v>3197</v>
      </c>
      <c r="G1336" s="2">
        <v>99000006</v>
      </c>
      <c r="H1336" s="2" t="s">
        <v>54</v>
      </c>
      <c r="I1336" s="2" t="s">
        <v>295</v>
      </c>
      <c r="J1336" s="2" t="s">
        <v>298</v>
      </c>
    </row>
    <row r="1337" spans="6:10" ht="15" customHeight="1" x14ac:dyDescent="0.25">
      <c r="F1337" s="3" t="s">
        <v>3198</v>
      </c>
      <c r="G1337" s="2">
        <v>99000048</v>
      </c>
      <c r="H1337" s="2" t="s">
        <v>742</v>
      </c>
      <c r="I1337" s="2" t="s">
        <v>295</v>
      </c>
      <c r="J1337" s="2" t="s">
        <v>823</v>
      </c>
    </row>
    <row r="1338" spans="6:10" ht="15" customHeight="1" x14ac:dyDescent="0.25">
      <c r="F1338" s="3" t="s">
        <v>3199</v>
      </c>
      <c r="G1338" s="2">
        <v>99000042</v>
      </c>
      <c r="H1338" s="2" t="s">
        <v>751</v>
      </c>
      <c r="I1338" s="2" t="s">
        <v>295</v>
      </c>
      <c r="J1338" s="2" t="s">
        <v>824</v>
      </c>
    </row>
    <row r="1339" spans="6:10" ht="15" customHeight="1" x14ac:dyDescent="0.25">
      <c r="F1339" s="3" t="s">
        <v>3200</v>
      </c>
      <c r="G1339" s="2">
        <v>99000009</v>
      </c>
      <c r="H1339" s="2" t="s">
        <v>189</v>
      </c>
      <c r="I1339" s="2" t="s">
        <v>295</v>
      </c>
      <c r="J1339" s="2" t="s">
        <v>304</v>
      </c>
    </row>
    <row r="1340" spans="6:10" ht="15" customHeight="1" x14ac:dyDescent="0.25">
      <c r="F1340" s="3" t="s">
        <v>3201</v>
      </c>
      <c r="G1340" s="2">
        <v>99000008</v>
      </c>
      <c r="H1340" s="2" t="s">
        <v>140</v>
      </c>
      <c r="I1340" s="2" t="s">
        <v>295</v>
      </c>
      <c r="J1340" s="2" t="s">
        <v>302</v>
      </c>
    </row>
    <row r="1341" spans="6:10" ht="15" customHeight="1" x14ac:dyDescent="0.25">
      <c r="F1341" s="3" t="s">
        <v>3202</v>
      </c>
      <c r="G1341" s="2">
        <v>99000010</v>
      </c>
      <c r="H1341" s="2" t="s">
        <v>214</v>
      </c>
      <c r="I1341" s="2" t="s">
        <v>295</v>
      </c>
      <c r="J1341" s="2" t="s">
        <v>306</v>
      </c>
    </row>
    <row r="1342" spans="6:10" ht="15" customHeight="1" x14ac:dyDescent="0.25">
      <c r="F1342" s="3" t="s">
        <v>3203</v>
      </c>
      <c r="G1342" s="2">
        <v>99000012</v>
      </c>
      <c r="H1342" s="2" t="s">
        <v>254</v>
      </c>
      <c r="I1342" s="2" t="s">
        <v>295</v>
      </c>
      <c r="J1342" s="2" t="s">
        <v>310</v>
      </c>
    </row>
    <row r="1343" spans="6:10" ht="15" customHeight="1" x14ac:dyDescent="0.25">
      <c r="F1343" s="3" t="s">
        <v>3204</v>
      </c>
      <c r="G1343" s="2">
        <v>99000041</v>
      </c>
      <c r="H1343" s="2" t="s">
        <v>864</v>
      </c>
      <c r="I1343" s="2" t="s">
        <v>295</v>
      </c>
      <c r="J1343" s="2" t="s">
        <v>1011</v>
      </c>
    </row>
    <row r="1344" spans="6:10" ht="15" customHeight="1" x14ac:dyDescent="0.25">
      <c r="F1344" s="3" t="s">
        <v>3205</v>
      </c>
      <c r="G1344" s="2">
        <v>99000017</v>
      </c>
      <c r="H1344" s="2" t="s">
        <v>314</v>
      </c>
      <c r="I1344" s="2" t="s">
        <v>315</v>
      </c>
      <c r="J1344" s="2" t="s">
        <v>316</v>
      </c>
    </row>
    <row r="1345" spans="6:10" ht="15" customHeight="1" x14ac:dyDescent="0.25">
      <c r="F1345" s="3" t="s">
        <v>3206</v>
      </c>
      <c r="G1345" s="2">
        <v>99000017</v>
      </c>
      <c r="H1345" s="2" t="s">
        <v>314</v>
      </c>
      <c r="I1345" s="2" t="s">
        <v>315</v>
      </c>
      <c r="J1345" s="2" t="s">
        <v>316</v>
      </c>
    </row>
    <row r="1346" spans="6:10" ht="15" customHeight="1" x14ac:dyDescent="0.25">
      <c r="F1346" s="3" t="s">
        <v>3207</v>
      </c>
      <c r="G1346" s="2">
        <v>18852</v>
      </c>
      <c r="H1346" s="2" t="s">
        <v>637</v>
      </c>
      <c r="I1346" s="2" t="s">
        <v>638</v>
      </c>
      <c r="J1346" s="2" t="s">
        <v>639</v>
      </c>
    </row>
    <row r="1347" spans="6:10" ht="15" customHeight="1" x14ac:dyDescent="0.25">
      <c r="F1347" s="3" t="s">
        <v>3208</v>
      </c>
      <c r="G1347" s="2">
        <v>13125</v>
      </c>
      <c r="H1347" s="2" t="s">
        <v>637</v>
      </c>
      <c r="I1347" s="2" t="s">
        <v>640</v>
      </c>
      <c r="J1347" s="2" t="s">
        <v>641</v>
      </c>
    </row>
    <row r="1348" spans="6:10" ht="15" customHeight="1" x14ac:dyDescent="0.25">
      <c r="F1348" s="3" t="s">
        <v>3209</v>
      </c>
      <c r="G1348" s="2">
        <v>41617</v>
      </c>
      <c r="H1348" s="2" t="s">
        <v>637</v>
      </c>
      <c r="I1348" s="2" t="s">
        <v>1165</v>
      </c>
      <c r="J1348" s="2" t="s">
        <v>1166</v>
      </c>
    </row>
    <row r="1349" spans="6:10" ht="15" customHeight="1" x14ac:dyDescent="0.25">
      <c r="F1349" s="3" t="s">
        <v>3210</v>
      </c>
      <c r="G1349" s="2">
        <v>18760</v>
      </c>
      <c r="H1349" s="2" t="s">
        <v>637</v>
      </c>
      <c r="I1349" s="2" t="s">
        <v>648</v>
      </c>
      <c r="J1349" s="2" t="s">
        <v>649</v>
      </c>
    </row>
    <row r="1350" spans="6:10" ht="15" customHeight="1" x14ac:dyDescent="0.25">
      <c r="F1350" s="3" t="s">
        <v>3211</v>
      </c>
      <c r="G1350" s="2">
        <v>19203</v>
      </c>
      <c r="H1350" s="2" t="s">
        <v>637</v>
      </c>
      <c r="I1350" s="2" t="s">
        <v>650</v>
      </c>
      <c r="J1350" s="2" t="s">
        <v>651</v>
      </c>
    </row>
    <row r="1351" spans="6:10" ht="15" customHeight="1" x14ac:dyDescent="0.25">
      <c r="F1351" s="3" t="s">
        <v>3212</v>
      </c>
      <c r="G1351" s="2">
        <v>18950</v>
      </c>
      <c r="H1351" s="2" t="s">
        <v>637</v>
      </c>
      <c r="I1351" s="2" t="s">
        <v>652</v>
      </c>
      <c r="J1351" s="2" t="s">
        <v>653</v>
      </c>
    </row>
    <row r="1352" spans="6:10" ht="15" customHeight="1" x14ac:dyDescent="0.25">
      <c r="F1352" s="3" t="s">
        <v>3213</v>
      </c>
      <c r="G1352" s="2">
        <v>18764</v>
      </c>
      <c r="H1352" s="2" t="s">
        <v>637</v>
      </c>
      <c r="I1352" s="2" t="s">
        <v>654</v>
      </c>
      <c r="J1352" s="2" t="s">
        <v>655</v>
      </c>
    </row>
    <row r="1353" spans="6:10" ht="15" customHeight="1" x14ac:dyDescent="0.25">
      <c r="F1353" s="3" t="s">
        <v>3214</v>
      </c>
      <c r="G1353" s="2">
        <v>18775</v>
      </c>
      <c r="H1353" s="2" t="s">
        <v>637</v>
      </c>
      <c r="I1353" s="2" t="s">
        <v>656</v>
      </c>
      <c r="J1353" s="2" t="s">
        <v>657</v>
      </c>
    </row>
    <row r="1354" spans="6:10" ht="15" customHeight="1" x14ac:dyDescent="0.25">
      <c r="F1354" s="3" t="s">
        <v>3215</v>
      </c>
      <c r="G1354" s="2">
        <v>13113</v>
      </c>
      <c r="H1354" s="2" t="s">
        <v>637</v>
      </c>
      <c r="I1354" s="2" t="s">
        <v>658</v>
      </c>
      <c r="J1354" s="2" t="s">
        <v>659</v>
      </c>
    </row>
    <row r="1355" spans="6:10" ht="15" customHeight="1" x14ac:dyDescent="0.25">
      <c r="F1355" s="3" t="s">
        <v>3216</v>
      </c>
      <c r="G1355" s="2">
        <v>18817</v>
      </c>
      <c r="H1355" s="2" t="s">
        <v>637</v>
      </c>
      <c r="I1355" s="2" t="s">
        <v>662</v>
      </c>
      <c r="J1355" s="2" t="s">
        <v>663</v>
      </c>
    </row>
    <row r="1356" spans="6:10" ht="15" customHeight="1" x14ac:dyDescent="0.25">
      <c r="F1356" s="3" t="s">
        <v>3217</v>
      </c>
      <c r="G1356" s="2">
        <v>18700</v>
      </c>
      <c r="H1356" s="2" t="s">
        <v>637</v>
      </c>
      <c r="I1356" s="2" t="s">
        <v>666</v>
      </c>
      <c r="J1356" s="2" t="s">
        <v>667</v>
      </c>
    </row>
    <row r="1357" spans="6:10" ht="15" customHeight="1" x14ac:dyDescent="0.25">
      <c r="F1357" s="3" t="s">
        <v>3218</v>
      </c>
      <c r="G1357" s="2">
        <v>18702</v>
      </c>
      <c r="H1357" s="2" t="s">
        <v>637</v>
      </c>
      <c r="I1357" s="2" t="s">
        <v>668</v>
      </c>
      <c r="J1357" s="2" t="s">
        <v>669</v>
      </c>
    </row>
    <row r="1358" spans="6:10" ht="15" customHeight="1" x14ac:dyDescent="0.25">
      <c r="F1358" s="3" t="s">
        <v>3219</v>
      </c>
      <c r="G1358" s="2">
        <v>13129</v>
      </c>
      <c r="H1358" s="2" t="s">
        <v>637</v>
      </c>
      <c r="I1358" s="2" t="s">
        <v>672</v>
      </c>
      <c r="J1358" s="2" t="s">
        <v>673</v>
      </c>
    </row>
    <row r="1359" spans="6:10" ht="15" customHeight="1" x14ac:dyDescent="0.25">
      <c r="F1359" s="3" t="s">
        <v>3220</v>
      </c>
      <c r="G1359" s="2">
        <v>41623</v>
      </c>
      <c r="H1359" s="2" t="s">
        <v>637</v>
      </c>
      <c r="I1359" s="2" t="s">
        <v>682</v>
      </c>
      <c r="J1359" s="2" t="s">
        <v>683</v>
      </c>
    </row>
    <row r="1360" spans="6:10" ht="15" customHeight="1" x14ac:dyDescent="0.25">
      <c r="F1360" s="3" t="s">
        <v>3221</v>
      </c>
      <c r="G1360" s="2">
        <v>13121</v>
      </c>
      <c r="H1360" s="2" t="s">
        <v>637</v>
      </c>
      <c r="I1360" s="2" t="s">
        <v>684</v>
      </c>
      <c r="J1360" s="2" t="s">
        <v>685</v>
      </c>
    </row>
    <row r="1361" spans="6:10" ht="15" customHeight="1" x14ac:dyDescent="0.25">
      <c r="F1361" s="3" t="s">
        <v>3222</v>
      </c>
      <c r="G1361" s="2">
        <v>19033</v>
      </c>
      <c r="H1361" s="2" t="s">
        <v>637</v>
      </c>
      <c r="I1361" s="2" t="s">
        <v>686</v>
      </c>
      <c r="J1361" s="2" t="s">
        <v>687</v>
      </c>
    </row>
    <row r="1362" spans="6:10" ht="15" customHeight="1" x14ac:dyDescent="0.25">
      <c r="F1362" s="3" t="s">
        <v>3223</v>
      </c>
      <c r="G1362" s="2">
        <v>41619</v>
      </c>
      <c r="H1362" s="2" t="s">
        <v>637</v>
      </c>
      <c r="I1362" s="2" t="s">
        <v>690</v>
      </c>
      <c r="J1362" s="2" t="s">
        <v>691</v>
      </c>
    </row>
    <row r="1363" spans="6:10" ht="15" customHeight="1" x14ac:dyDescent="0.25">
      <c r="F1363" s="3" t="s">
        <v>3224</v>
      </c>
      <c r="G1363" s="2">
        <v>18862</v>
      </c>
      <c r="H1363" s="2" t="s">
        <v>637</v>
      </c>
      <c r="I1363" s="2" t="s">
        <v>692</v>
      </c>
      <c r="J1363" s="2" t="s">
        <v>693</v>
      </c>
    </row>
    <row r="1364" spans="6:10" ht="15" customHeight="1" x14ac:dyDescent="0.25">
      <c r="F1364" s="3" t="s">
        <v>3225</v>
      </c>
      <c r="G1364" s="2">
        <v>18834</v>
      </c>
      <c r="H1364" s="2" t="s">
        <v>637</v>
      </c>
      <c r="I1364" s="2" t="s">
        <v>694</v>
      </c>
      <c r="J1364" s="2" t="s">
        <v>695</v>
      </c>
    </row>
    <row r="1365" spans="6:10" ht="15" customHeight="1" x14ac:dyDescent="0.25">
      <c r="F1365" s="3" t="s">
        <v>3226</v>
      </c>
      <c r="G1365" s="2">
        <v>19087</v>
      </c>
      <c r="H1365" s="2" t="s">
        <v>637</v>
      </c>
      <c r="I1365" s="2" t="s">
        <v>700</v>
      </c>
      <c r="J1365" s="2" t="s">
        <v>701</v>
      </c>
    </row>
    <row r="1366" spans="6:10" ht="15" customHeight="1" x14ac:dyDescent="0.25">
      <c r="F1366" s="3" t="s">
        <v>3227</v>
      </c>
      <c r="G1366" s="2">
        <v>19088</v>
      </c>
      <c r="H1366" s="2" t="s">
        <v>637</v>
      </c>
      <c r="I1366" s="2" t="s">
        <v>702</v>
      </c>
      <c r="J1366" s="2" t="s">
        <v>703</v>
      </c>
    </row>
    <row r="1367" spans="6:10" ht="15" customHeight="1" x14ac:dyDescent="0.25">
      <c r="F1367" s="3" t="s">
        <v>3228</v>
      </c>
      <c r="G1367" s="2">
        <v>18948</v>
      </c>
      <c r="H1367" s="2" t="s">
        <v>637</v>
      </c>
      <c r="I1367" s="2" t="s">
        <v>706</v>
      </c>
      <c r="J1367" s="2" t="s">
        <v>707</v>
      </c>
    </row>
    <row r="1368" spans="6:10" ht="15" customHeight="1" x14ac:dyDescent="0.25">
      <c r="F1368" s="3" t="s">
        <v>3229</v>
      </c>
      <c r="G1368" s="2">
        <v>18836</v>
      </c>
      <c r="H1368" s="2" t="s">
        <v>637</v>
      </c>
      <c r="I1368" s="2" t="s">
        <v>710</v>
      </c>
      <c r="J1368" s="2" t="s">
        <v>711</v>
      </c>
    </row>
    <row r="1369" spans="6:10" ht="15" customHeight="1" x14ac:dyDescent="0.25">
      <c r="F1369" s="3" t="s">
        <v>3230</v>
      </c>
      <c r="G1369" s="2">
        <v>13127</v>
      </c>
      <c r="H1369" s="2" t="s">
        <v>637</v>
      </c>
      <c r="I1369" s="2" t="s">
        <v>716</v>
      </c>
      <c r="J1369" s="2" t="s">
        <v>717</v>
      </c>
    </row>
    <row r="1370" spans="6:10" ht="15" customHeight="1" x14ac:dyDescent="0.25">
      <c r="F1370" s="3" t="s">
        <v>3231</v>
      </c>
      <c r="G1370" s="2">
        <v>18873</v>
      </c>
      <c r="H1370" s="2" t="s">
        <v>637</v>
      </c>
      <c r="I1370" s="2" t="s">
        <v>720</v>
      </c>
      <c r="J1370" s="2" t="s">
        <v>721</v>
      </c>
    </row>
    <row r="1371" spans="6:10" ht="15" customHeight="1" x14ac:dyDescent="0.25">
      <c r="F1371" s="3" t="s">
        <v>3232</v>
      </c>
      <c r="G1371" s="2">
        <v>18838</v>
      </c>
      <c r="H1371" s="2" t="s">
        <v>637</v>
      </c>
      <c r="I1371" s="2" t="s">
        <v>722</v>
      </c>
      <c r="J1371" s="2" t="s">
        <v>723</v>
      </c>
    </row>
    <row r="1372" spans="6:10" ht="15" customHeight="1" x14ac:dyDescent="0.25">
      <c r="F1372" s="3" t="s">
        <v>3233</v>
      </c>
      <c r="G1372" s="2">
        <v>41618</v>
      </c>
      <c r="H1372" s="2" t="s">
        <v>637</v>
      </c>
      <c r="I1372" s="2" t="s">
        <v>726</v>
      </c>
      <c r="J1372" s="2" t="s">
        <v>727</v>
      </c>
    </row>
    <row r="1373" spans="6:10" ht="15" customHeight="1" x14ac:dyDescent="0.25">
      <c r="F1373" s="3" t="s">
        <v>3234</v>
      </c>
      <c r="G1373" s="2">
        <v>19054</v>
      </c>
      <c r="H1373" s="2" t="s">
        <v>637</v>
      </c>
      <c r="I1373" s="2" t="s">
        <v>728</v>
      </c>
      <c r="J1373" s="2" t="s">
        <v>729</v>
      </c>
    </row>
    <row r="1374" spans="6:10" ht="15" customHeight="1" x14ac:dyDescent="0.25">
      <c r="F1374" s="3" t="s">
        <v>3235</v>
      </c>
      <c r="G1374" s="2">
        <v>18786</v>
      </c>
      <c r="H1374" s="2" t="s">
        <v>637</v>
      </c>
      <c r="I1374" s="2" t="s">
        <v>730</v>
      </c>
      <c r="J1374" s="2" t="s">
        <v>731</v>
      </c>
    </row>
    <row r="1375" spans="6:10" ht="15" customHeight="1" x14ac:dyDescent="0.25">
      <c r="F1375" s="3" t="s">
        <v>3236</v>
      </c>
      <c r="G1375" s="2">
        <v>19695</v>
      </c>
      <c r="H1375" s="2" t="s">
        <v>637</v>
      </c>
      <c r="I1375" s="2" t="s">
        <v>736</v>
      </c>
      <c r="J1375" s="2" t="s">
        <v>737</v>
      </c>
    </row>
    <row r="1376" spans="6:10" ht="15" customHeight="1" x14ac:dyDescent="0.25">
      <c r="F1376" s="3" t="s">
        <v>3237</v>
      </c>
      <c r="G1376" s="2">
        <v>18561</v>
      </c>
      <c r="H1376" s="2" t="s">
        <v>637</v>
      </c>
      <c r="I1376" s="2" t="s">
        <v>1167</v>
      </c>
      <c r="J1376" s="2" t="s">
        <v>1168</v>
      </c>
    </row>
    <row r="1377" spans="6:10" ht="15" customHeight="1" x14ac:dyDescent="0.25">
      <c r="F1377" s="3" t="s">
        <v>3238</v>
      </c>
      <c r="G1377" s="2">
        <v>13123</v>
      </c>
      <c r="H1377" s="2" t="s">
        <v>637</v>
      </c>
      <c r="I1377" s="2" t="s">
        <v>738</v>
      </c>
      <c r="J1377" s="2" t="s">
        <v>739</v>
      </c>
    </row>
    <row r="1378" spans="6:10" ht="15" customHeight="1" x14ac:dyDescent="0.25">
      <c r="F1378" s="3" t="s">
        <v>3239</v>
      </c>
      <c r="G1378" s="2">
        <v>41620</v>
      </c>
      <c r="H1378" s="2" t="s">
        <v>637</v>
      </c>
      <c r="I1378" s="2" t="s">
        <v>1169</v>
      </c>
      <c r="J1378" s="2" t="s">
        <v>1170</v>
      </c>
    </row>
    <row r="1379" spans="6:10" ht="15" customHeight="1" x14ac:dyDescent="0.25">
      <c r="F1379" s="3" t="s">
        <v>3240</v>
      </c>
      <c r="G1379" s="2">
        <v>13862</v>
      </c>
      <c r="H1379" s="2" t="s">
        <v>637</v>
      </c>
      <c r="I1379" s="2" t="s">
        <v>740</v>
      </c>
      <c r="J1379" s="2" t="s">
        <v>741</v>
      </c>
    </row>
    <row r="1380" spans="6:10" ht="15" customHeight="1" x14ac:dyDescent="0.25">
      <c r="F1380" s="3" t="s">
        <v>3241</v>
      </c>
      <c r="G1380" s="2">
        <v>476</v>
      </c>
      <c r="H1380" s="2" t="s">
        <v>54</v>
      </c>
      <c r="I1380" s="2" t="s">
        <v>70</v>
      </c>
      <c r="J1380" s="2" t="s">
        <v>71</v>
      </c>
    </row>
    <row r="1381" spans="6:10" ht="15" customHeight="1" x14ac:dyDescent="0.25">
      <c r="F1381" s="3" t="s">
        <v>3242</v>
      </c>
      <c r="G1381" s="2">
        <v>5675</v>
      </c>
      <c r="H1381" s="2" t="s">
        <v>751</v>
      </c>
      <c r="I1381" s="2" t="s">
        <v>766</v>
      </c>
      <c r="J1381" s="2" t="s">
        <v>767</v>
      </c>
    </row>
    <row r="1382" spans="6:10" ht="15" customHeight="1" x14ac:dyDescent="0.25">
      <c r="F1382" s="3" t="s">
        <v>3243</v>
      </c>
      <c r="G1382" s="2">
        <v>5664</v>
      </c>
      <c r="H1382" s="2" t="s">
        <v>751</v>
      </c>
      <c r="I1382" s="2" t="s">
        <v>776</v>
      </c>
      <c r="J1382" s="2" t="s">
        <v>777</v>
      </c>
    </row>
    <row r="1383" spans="6:10" ht="15" customHeight="1" x14ac:dyDescent="0.25">
      <c r="F1383" s="3" t="s">
        <v>3244</v>
      </c>
      <c r="G1383" s="2">
        <v>6128</v>
      </c>
      <c r="H1383" s="2" t="s">
        <v>751</v>
      </c>
      <c r="I1383" s="2" t="s">
        <v>780</v>
      </c>
      <c r="J1383" s="2" t="s">
        <v>781</v>
      </c>
    </row>
    <row r="1384" spans="6:10" ht="15" customHeight="1" x14ac:dyDescent="0.25">
      <c r="F1384" s="3" t="s">
        <v>3245</v>
      </c>
      <c r="G1384" s="2">
        <v>5667</v>
      </c>
      <c r="H1384" s="2" t="s">
        <v>751</v>
      </c>
      <c r="I1384" s="2" t="s">
        <v>790</v>
      </c>
      <c r="J1384" s="2" t="s">
        <v>791</v>
      </c>
    </row>
    <row r="1385" spans="6:10" ht="15" customHeight="1" x14ac:dyDescent="0.25">
      <c r="F1385" s="3" t="s">
        <v>3246</v>
      </c>
      <c r="G1385" s="2">
        <v>5673</v>
      </c>
      <c r="H1385" s="2" t="s">
        <v>751</v>
      </c>
      <c r="I1385" s="2" t="s">
        <v>816</v>
      </c>
      <c r="J1385" s="2" t="s">
        <v>817</v>
      </c>
    </row>
    <row r="1386" spans="6:10" ht="15" customHeight="1" x14ac:dyDescent="0.25">
      <c r="F1386" s="3" t="s">
        <v>3247</v>
      </c>
      <c r="G1386" s="2">
        <v>22932</v>
      </c>
      <c r="H1386" s="2" t="s">
        <v>1171</v>
      </c>
      <c r="I1386" s="2" t="s">
        <v>1172</v>
      </c>
      <c r="J1386" s="2" t="s">
        <v>1173</v>
      </c>
    </row>
    <row r="1387" spans="6:10" ht="15" customHeight="1" x14ac:dyDescent="0.25">
      <c r="F1387" s="3" t="s">
        <v>3248</v>
      </c>
      <c r="G1387" s="2">
        <v>553</v>
      </c>
      <c r="H1387" s="2" t="s">
        <v>140</v>
      </c>
      <c r="I1387" s="2" t="s">
        <v>144</v>
      </c>
      <c r="J1387" s="2" t="s">
        <v>145</v>
      </c>
    </row>
    <row r="1388" spans="6:10" ht="15" customHeight="1" x14ac:dyDescent="0.25">
      <c r="F1388" s="3" t="s">
        <v>3249</v>
      </c>
      <c r="G1388" s="2">
        <v>554</v>
      </c>
      <c r="H1388" s="2" t="s">
        <v>140</v>
      </c>
      <c r="I1388" s="2" t="s">
        <v>1174</v>
      </c>
      <c r="J1388" s="2" t="s">
        <v>1175</v>
      </c>
    </row>
    <row r="1389" spans="6:10" ht="15" customHeight="1" x14ac:dyDescent="0.25">
      <c r="F1389" s="3" t="s">
        <v>3250</v>
      </c>
      <c r="G1389" s="2">
        <v>555</v>
      </c>
      <c r="H1389" s="2" t="s">
        <v>140</v>
      </c>
      <c r="I1389" s="2" t="s">
        <v>147</v>
      </c>
      <c r="J1389" s="2" t="s">
        <v>148</v>
      </c>
    </row>
    <row r="1390" spans="6:10" ht="15" customHeight="1" x14ac:dyDescent="0.25">
      <c r="F1390" s="3" t="s">
        <v>3251</v>
      </c>
      <c r="G1390" s="2">
        <v>517</v>
      </c>
      <c r="H1390" s="2" t="s">
        <v>140</v>
      </c>
      <c r="I1390" s="2" t="s">
        <v>150</v>
      </c>
      <c r="J1390" s="2" t="s">
        <v>151</v>
      </c>
    </row>
    <row r="1391" spans="6:10" ht="15" customHeight="1" x14ac:dyDescent="0.25">
      <c r="F1391" s="3" t="s">
        <v>3252</v>
      </c>
      <c r="G1391" s="2">
        <v>518</v>
      </c>
      <c r="H1391" s="2" t="s">
        <v>140</v>
      </c>
      <c r="I1391" s="2" t="s">
        <v>153</v>
      </c>
      <c r="J1391" s="2" t="s">
        <v>154</v>
      </c>
    </row>
    <row r="1392" spans="6:10" ht="15" customHeight="1" x14ac:dyDescent="0.25">
      <c r="F1392" s="3" t="s">
        <v>3253</v>
      </c>
      <c r="G1392" s="2">
        <v>516</v>
      </c>
      <c r="H1392" s="2" t="s">
        <v>140</v>
      </c>
      <c r="I1392" s="2" t="s">
        <v>156</v>
      </c>
      <c r="J1392" s="2" t="s">
        <v>157</v>
      </c>
    </row>
    <row r="1393" spans="6:10" ht="15" customHeight="1" x14ac:dyDescent="0.25">
      <c r="F1393" s="3" t="s">
        <v>3254</v>
      </c>
      <c r="G1393" s="2">
        <v>521</v>
      </c>
      <c r="H1393" s="2" t="s">
        <v>140</v>
      </c>
      <c r="I1393" s="2" t="s">
        <v>159</v>
      </c>
      <c r="J1393" s="2" t="s">
        <v>160</v>
      </c>
    </row>
    <row r="1394" spans="6:10" ht="15" customHeight="1" x14ac:dyDescent="0.25">
      <c r="F1394" s="3" t="s">
        <v>3255</v>
      </c>
      <c r="G1394" s="2">
        <v>522</v>
      </c>
      <c r="H1394" s="2" t="s">
        <v>140</v>
      </c>
      <c r="I1394" s="2" t="s">
        <v>162</v>
      </c>
      <c r="J1394" s="2" t="s">
        <v>163</v>
      </c>
    </row>
    <row r="1395" spans="6:10" ht="15" customHeight="1" x14ac:dyDescent="0.25">
      <c r="F1395" s="3" t="s">
        <v>3256</v>
      </c>
      <c r="G1395" s="2">
        <v>520</v>
      </c>
      <c r="H1395" s="2" t="s">
        <v>140</v>
      </c>
      <c r="I1395" s="2" t="s">
        <v>165</v>
      </c>
      <c r="J1395" s="2" t="s">
        <v>166</v>
      </c>
    </row>
    <row r="1396" spans="6:10" ht="15" customHeight="1" x14ac:dyDescent="0.25">
      <c r="F1396" s="3" t="s">
        <v>3257</v>
      </c>
      <c r="G1396" s="2">
        <v>528</v>
      </c>
      <c r="H1396" s="2" t="s">
        <v>140</v>
      </c>
      <c r="I1396" s="2" t="s">
        <v>168</v>
      </c>
      <c r="J1396" s="2" t="s">
        <v>169</v>
      </c>
    </row>
    <row r="1397" spans="6:10" ht="15" customHeight="1" x14ac:dyDescent="0.25">
      <c r="F1397" s="3" t="s">
        <v>3258</v>
      </c>
      <c r="G1397" s="2">
        <v>529</v>
      </c>
      <c r="H1397" s="2" t="s">
        <v>140</v>
      </c>
      <c r="I1397" s="2" t="s">
        <v>171</v>
      </c>
      <c r="J1397" s="2" t="s">
        <v>172</v>
      </c>
    </row>
    <row r="1398" spans="6:10" ht="15" customHeight="1" x14ac:dyDescent="0.25">
      <c r="F1398" s="3" t="s">
        <v>3259</v>
      </c>
      <c r="G1398" s="2">
        <v>527</v>
      </c>
      <c r="H1398" s="2" t="s">
        <v>140</v>
      </c>
      <c r="I1398" s="2" t="s">
        <v>174</v>
      </c>
      <c r="J1398" s="2" t="s">
        <v>175</v>
      </c>
    </row>
    <row r="1399" spans="6:10" ht="15" customHeight="1" x14ac:dyDescent="0.25">
      <c r="F1399" s="3" t="s">
        <v>3260</v>
      </c>
      <c r="G1399" s="2">
        <v>531</v>
      </c>
      <c r="H1399" s="2" t="s">
        <v>140</v>
      </c>
      <c r="I1399" s="2" t="s">
        <v>1176</v>
      </c>
      <c r="J1399" s="2" t="s">
        <v>1177</v>
      </c>
    </row>
    <row r="1400" spans="6:10" ht="15" customHeight="1" x14ac:dyDescent="0.25">
      <c r="F1400" s="3" t="s">
        <v>3261</v>
      </c>
      <c r="G1400" s="2">
        <v>532</v>
      </c>
      <c r="H1400" s="2" t="s">
        <v>140</v>
      </c>
      <c r="I1400" s="2" t="s">
        <v>177</v>
      </c>
      <c r="J1400" s="2" t="s">
        <v>178</v>
      </c>
    </row>
    <row r="1401" spans="6:10" ht="15" customHeight="1" x14ac:dyDescent="0.25">
      <c r="F1401" s="3" t="s">
        <v>3262</v>
      </c>
      <c r="G1401" s="2">
        <v>533</v>
      </c>
      <c r="H1401" s="2" t="s">
        <v>140</v>
      </c>
      <c r="I1401" s="2" t="s">
        <v>180</v>
      </c>
      <c r="J1401" s="2" t="s">
        <v>181</v>
      </c>
    </row>
    <row r="1402" spans="6:10" ht="15" customHeight="1" x14ac:dyDescent="0.25">
      <c r="F1402" s="3" t="s">
        <v>3263</v>
      </c>
      <c r="G1402" s="2">
        <v>534</v>
      </c>
      <c r="H1402" s="2" t="s">
        <v>140</v>
      </c>
      <c r="I1402" s="2" t="s">
        <v>183</v>
      </c>
      <c r="J1402" s="2" t="s">
        <v>184</v>
      </c>
    </row>
    <row r="1403" spans="6:10" ht="15" customHeight="1" x14ac:dyDescent="0.25">
      <c r="F1403" s="3" t="s">
        <v>3264</v>
      </c>
      <c r="G1403" s="2">
        <v>19404</v>
      </c>
      <c r="H1403" s="2" t="s">
        <v>140</v>
      </c>
      <c r="I1403" s="2" t="s">
        <v>1178</v>
      </c>
      <c r="J1403" s="2" t="s">
        <v>1179</v>
      </c>
    </row>
    <row r="1404" spans="6:10" ht="15" customHeight="1" x14ac:dyDescent="0.25">
      <c r="F1404" s="3" t="s">
        <v>3265</v>
      </c>
      <c r="G1404" s="2">
        <v>760</v>
      </c>
      <c r="H1404" s="2" t="s">
        <v>254</v>
      </c>
      <c r="I1404" s="2" t="s">
        <v>258</v>
      </c>
      <c r="J1404" s="2" t="s">
        <v>259</v>
      </c>
    </row>
    <row r="1405" spans="6:10" ht="15" customHeight="1" x14ac:dyDescent="0.25">
      <c r="F1405" s="3" t="s">
        <v>3266</v>
      </c>
      <c r="G1405" s="2">
        <v>763</v>
      </c>
      <c r="H1405" s="2" t="s">
        <v>254</v>
      </c>
      <c r="I1405" s="2" t="s">
        <v>261</v>
      </c>
      <c r="J1405" s="2" t="s">
        <v>262</v>
      </c>
    </row>
    <row r="1406" spans="6:10" ht="15" customHeight="1" x14ac:dyDescent="0.25">
      <c r="F1406" s="3" t="s">
        <v>3267</v>
      </c>
      <c r="G1406" s="2">
        <v>764</v>
      </c>
      <c r="H1406" s="2" t="s">
        <v>254</v>
      </c>
      <c r="I1406" s="2" t="s">
        <v>264</v>
      </c>
      <c r="J1406" s="2" t="s">
        <v>265</v>
      </c>
    </row>
    <row r="1407" spans="6:10" ht="15" customHeight="1" x14ac:dyDescent="0.25">
      <c r="F1407" s="3" t="s">
        <v>3268</v>
      </c>
      <c r="G1407" s="2">
        <v>766</v>
      </c>
      <c r="H1407" s="2" t="s">
        <v>254</v>
      </c>
      <c r="I1407" s="2" t="s">
        <v>616</v>
      </c>
      <c r="J1407" s="2" t="s">
        <v>617</v>
      </c>
    </row>
    <row r="1408" spans="6:10" ht="15" customHeight="1" x14ac:dyDescent="0.25">
      <c r="F1408" s="3" t="s">
        <v>3269</v>
      </c>
      <c r="G1408" s="2">
        <v>773</v>
      </c>
      <c r="H1408" s="2" t="s">
        <v>254</v>
      </c>
      <c r="I1408" s="2" t="s">
        <v>624</v>
      </c>
      <c r="J1408" s="2" t="s">
        <v>625</v>
      </c>
    </row>
    <row r="1409" spans="6:10" ht="15" customHeight="1" x14ac:dyDescent="0.25">
      <c r="F1409" s="3" t="s">
        <v>3270</v>
      </c>
      <c r="G1409" s="2">
        <v>775</v>
      </c>
      <c r="H1409" s="2" t="s">
        <v>254</v>
      </c>
      <c r="I1409" s="2" t="s">
        <v>270</v>
      </c>
      <c r="J1409" s="2" t="s">
        <v>271</v>
      </c>
    </row>
    <row r="1410" spans="6:10" ht="15" customHeight="1" x14ac:dyDescent="0.25">
      <c r="F1410" s="3" t="s">
        <v>3271</v>
      </c>
      <c r="G1410" s="2">
        <v>776</v>
      </c>
      <c r="H1410" s="2" t="s">
        <v>254</v>
      </c>
      <c r="I1410" s="2" t="s">
        <v>273</v>
      </c>
      <c r="J1410" s="2" t="s">
        <v>274</v>
      </c>
    </row>
    <row r="1411" spans="6:10" ht="15" customHeight="1" x14ac:dyDescent="0.25">
      <c r="F1411" s="3" t="s">
        <v>3272</v>
      </c>
      <c r="G1411" s="2">
        <v>1369</v>
      </c>
      <c r="H1411" s="2" t="s">
        <v>1180</v>
      </c>
      <c r="I1411" s="2" t="s">
        <v>1181</v>
      </c>
      <c r="J1411" s="2" t="s">
        <v>1182</v>
      </c>
    </row>
    <row r="1412" spans="6:10" ht="15" customHeight="1" x14ac:dyDescent="0.25">
      <c r="F1412" s="3" t="s">
        <v>3273</v>
      </c>
      <c r="G1412" s="2">
        <v>10790</v>
      </c>
      <c r="H1412" s="2" t="s">
        <v>864</v>
      </c>
      <c r="I1412" s="2" t="s">
        <v>881</v>
      </c>
      <c r="J1412" s="2" t="s">
        <v>882</v>
      </c>
    </row>
    <row r="1413" spans="6:10" ht="15" customHeight="1" x14ac:dyDescent="0.25">
      <c r="F1413" s="3" t="s">
        <v>3274</v>
      </c>
      <c r="G1413" s="2">
        <v>10690</v>
      </c>
      <c r="H1413" s="2" t="s">
        <v>864</v>
      </c>
      <c r="I1413" s="2" t="s">
        <v>887</v>
      </c>
      <c r="J1413" s="2" t="s">
        <v>888</v>
      </c>
    </row>
    <row r="1414" spans="6:10" ht="15" customHeight="1" x14ac:dyDescent="0.25">
      <c r="F1414" s="3" t="s">
        <v>3275</v>
      </c>
      <c r="G1414" s="2">
        <v>10739</v>
      </c>
      <c r="H1414" s="2" t="s">
        <v>864</v>
      </c>
      <c r="I1414" s="2" t="s">
        <v>893</v>
      </c>
      <c r="J1414" s="2" t="s">
        <v>894</v>
      </c>
    </row>
    <row r="1415" spans="6:10" ht="15" customHeight="1" x14ac:dyDescent="0.25">
      <c r="F1415" s="3" t="s">
        <v>3276</v>
      </c>
      <c r="G1415" s="2">
        <v>10648</v>
      </c>
      <c r="H1415" s="2" t="s">
        <v>864</v>
      </c>
      <c r="I1415" s="2" t="s">
        <v>901</v>
      </c>
      <c r="J1415" s="2" t="s">
        <v>902</v>
      </c>
    </row>
    <row r="1416" spans="6:10" ht="15" customHeight="1" x14ac:dyDescent="0.25">
      <c r="F1416" s="3" t="s">
        <v>3277</v>
      </c>
      <c r="G1416" s="2">
        <v>10687</v>
      </c>
      <c r="H1416" s="2" t="s">
        <v>864</v>
      </c>
      <c r="I1416" s="2" t="s">
        <v>903</v>
      </c>
      <c r="J1416" s="2" t="s">
        <v>904</v>
      </c>
    </row>
    <row r="1417" spans="6:10" ht="15" customHeight="1" x14ac:dyDescent="0.25">
      <c r="F1417" s="3" t="s">
        <v>3278</v>
      </c>
      <c r="G1417" s="2">
        <v>10645</v>
      </c>
      <c r="H1417" s="2" t="s">
        <v>864</v>
      </c>
      <c r="I1417" s="2" t="s">
        <v>905</v>
      </c>
      <c r="J1417" s="2" t="s">
        <v>906</v>
      </c>
    </row>
    <row r="1418" spans="6:10" ht="15" customHeight="1" x14ac:dyDescent="0.25">
      <c r="F1418" s="3" t="s">
        <v>3279</v>
      </c>
      <c r="G1418" s="2">
        <v>10705</v>
      </c>
      <c r="H1418" s="2" t="s">
        <v>864</v>
      </c>
      <c r="I1418" s="2" t="s">
        <v>921</v>
      </c>
      <c r="J1418" s="2" t="s">
        <v>922</v>
      </c>
    </row>
    <row r="1419" spans="6:10" ht="15" customHeight="1" x14ac:dyDescent="0.25">
      <c r="F1419" s="3" t="s">
        <v>3280</v>
      </c>
      <c r="G1419" s="2">
        <v>10654</v>
      </c>
      <c r="H1419" s="2" t="s">
        <v>864</v>
      </c>
      <c r="I1419" s="2" t="s">
        <v>925</v>
      </c>
      <c r="J1419" s="2" t="s">
        <v>926</v>
      </c>
    </row>
    <row r="1420" spans="6:10" ht="15" customHeight="1" x14ac:dyDescent="0.25">
      <c r="F1420" s="3" t="s">
        <v>3281</v>
      </c>
      <c r="G1420" s="2">
        <v>10758</v>
      </c>
      <c r="H1420" s="2" t="s">
        <v>864</v>
      </c>
      <c r="I1420" s="2" t="s">
        <v>931</v>
      </c>
      <c r="J1420" s="2" t="s">
        <v>932</v>
      </c>
    </row>
    <row r="1421" spans="6:10" ht="15" customHeight="1" x14ac:dyDescent="0.25">
      <c r="F1421" s="3" t="s">
        <v>3282</v>
      </c>
      <c r="G1421" s="2">
        <v>10812</v>
      </c>
      <c r="H1421" s="2" t="s">
        <v>864</v>
      </c>
      <c r="I1421" s="2" t="s">
        <v>943</v>
      </c>
      <c r="J1421" s="2" t="s">
        <v>944</v>
      </c>
    </row>
    <row r="1422" spans="6:10" ht="15" customHeight="1" x14ac:dyDescent="0.25">
      <c r="F1422" s="3" t="s">
        <v>3283</v>
      </c>
      <c r="G1422" s="2">
        <v>6932</v>
      </c>
      <c r="H1422" s="2" t="s">
        <v>864</v>
      </c>
      <c r="I1422" s="2" t="s">
        <v>955</v>
      </c>
      <c r="J1422" s="2" t="s">
        <v>956</v>
      </c>
    </row>
    <row r="1423" spans="6:10" ht="15" customHeight="1" x14ac:dyDescent="0.25">
      <c r="F1423" s="3" t="s">
        <v>3284</v>
      </c>
      <c r="G1423" s="2">
        <v>43606</v>
      </c>
      <c r="H1423" s="2" t="s">
        <v>864</v>
      </c>
      <c r="I1423" s="2" t="s">
        <v>959</v>
      </c>
      <c r="J1423" s="2" t="s">
        <v>960</v>
      </c>
    </row>
    <row r="1424" spans="6:10" ht="15" customHeight="1" x14ac:dyDescent="0.25">
      <c r="F1424" s="3" t="s">
        <v>3285</v>
      </c>
      <c r="G1424" s="2">
        <v>10656</v>
      </c>
      <c r="H1424" s="2" t="s">
        <v>864</v>
      </c>
      <c r="I1424" s="2" t="s">
        <v>456</v>
      </c>
      <c r="J1424" s="2" t="s">
        <v>963</v>
      </c>
    </row>
    <row r="1425" spans="6:10" ht="15" customHeight="1" x14ac:dyDescent="0.25">
      <c r="F1425" s="3" t="s">
        <v>3286</v>
      </c>
      <c r="G1425" s="2">
        <v>10662</v>
      </c>
      <c r="H1425" s="2" t="s">
        <v>864</v>
      </c>
      <c r="I1425" s="2" t="s">
        <v>964</v>
      </c>
      <c r="J1425" s="2" t="s">
        <v>965</v>
      </c>
    </row>
    <row r="1426" spans="6:10" ht="15" customHeight="1" x14ac:dyDescent="0.25">
      <c r="F1426" s="3" t="s">
        <v>3287</v>
      </c>
      <c r="G1426" s="2">
        <v>10891</v>
      </c>
      <c r="H1426" s="2" t="s">
        <v>864</v>
      </c>
      <c r="I1426" s="2" t="s">
        <v>976</v>
      </c>
      <c r="J1426" s="2" t="s">
        <v>977</v>
      </c>
    </row>
    <row r="1427" spans="6:10" ht="15" customHeight="1" x14ac:dyDescent="0.25">
      <c r="F1427" s="3" t="s">
        <v>3288</v>
      </c>
      <c r="G1427" s="2">
        <v>10659</v>
      </c>
      <c r="H1427" s="2" t="s">
        <v>864</v>
      </c>
      <c r="I1427" s="2" t="s">
        <v>978</v>
      </c>
      <c r="J1427" s="2" t="s">
        <v>979</v>
      </c>
    </row>
    <row r="1428" spans="6:10" ht="15" customHeight="1" x14ac:dyDescent="0.25">
      <c r="F1428" s="3" t="s">
        <v>3289</v>
      </c>
      <c r="G1428" s="2">
        <v>10660</v>
      </c>
      <c r="H1428" s="2" t="s">
        <v>864</v>
      </c>
      <c r="I1428" s="2" t="s">
        <v>980</v>
      </c>
      <c r="J1428" s="2" t="s">
        <v>981</v>
      </c>
    </row>
    <row r="1429" spans="6:10" ht="15" customHeight="1" x14ac:dyDescent="0.25">
      <c r="F1429" s="3" t="s">
        <v>3290</v>
      </c>
      <c r="G1429" s="2">
        <v>10863</v>
      </c>
      <c r="H1429" s="2" t="s">
        <v>864</v>
      </c>
      <c r="I1429" s="2" t="s">
        <v>990</v>
      </c>
      <c r="J1429" s="2" t="s">
        <v>991</v>
      </c>
    </row>
    <row r="1430" spans="6:10" ht="15" customHeight="1" x14ac:dyDescent="0.25">
      <c r="F1430" s="3" t="s">
        <v>3291</v>
      </c>
      <c r="G1430" s="2">
        <v>10704</v>
      </c>
      <c r="H1430" s="2" t="s">
        <v>864</v>
      </c>
      <c r="I1430" s="2" t="s">
        <v>998</v>
      </c>
      <c r="J1430" s="2" t="s">
        <v>999</v>
      </c>
    </row>
    <row r="1431" spans="6:10" ht="15" customHeight="1" x14ac:dyDescent="0.25">
      <c r="F1431" s="3" t="s">
        <v>3292</v>
      </c>
      <c r="G1431" s="2">
        <v>10768</v>
      </c>
      <c r="H1431" s="2" t="s">
        <v>864</v>
      </c>
      <c r="I1431" s="2" t="s">
        <v>907</v>
      </c>
      <c r="J1431" s="2" t="s">
        <v>908</v>
      </c>
    </row>
    <row r="1432" spans="6:10" ht="15" customHeight="1" x14ac:dyDescent="0.25">
      <c r="F1432" s="3" t="s">
        <v>3293</v>
      </c>
      <c r="G1432" s="2">
        <v>99000030</v>
      </c>
      <c r="H1432" s="2" t="s">
        <v>637</v>
      </c>
      <c r="I1432" s="2" t="s">
        <v>295</v>
      </c>
      <c r="J1432" s="2" t="s">
        <v>822</v>
      </c>
    </row>
    <row r="1433" spans="6:10" ht="15" customHeight="1" x14ac:dyDescent="0.25">
      <c r="F1433" s="3" t="s">
        <v>3294</v>
      </c>
      <c r="G1433" s="2">
        <v>99000006</v>
      </c>
      <c r="H1433" s="2" t="s">
        <v>54</v>
      </c>
      <c r="I1433" s="2" t="s">
        <v>295</v>
      </c>
      <c r="J1433" s="2" t="s">
        <v>298</v>
      </c>
    </row>
    <row r="1434" spans="6:10" ht="15" customHeight="1" x14ac:dyDescent="0.25">
      <c r="F1434" s="3" t="s">
        <v>3295</v>
      </c>
      <c r="G1434" s="2">
        <v>99000042</v>
      </c>
      <c r="H1434" s="2" t="s">
        <v>751</v>
      </c>
      <c r="I1434" s="2" t="s">
        <v>295</v>
      </c>
      <c r="J1434" s="2" t="s">
        <v>824</v>
      </c>
    </row>
    <row r="1435" spans="6:10" ht="15" customHeight="1" x14ac:dyDescent="0.25">
      <c r="F1435" s="3" t="s">
        <v>3296</v>
      </c>
      <c r="G1435" s="2">
        <v>99000063</v>
      </c>
      <c r="H1435" s="2" t="s">
        <v>1171</v>
      </c>
      <c r="I1435" s="2" t="s">
        <v>295</v>
      </c>
      <c r="J1435" s="2" t="s">
        <v>1183</v>
      </c>
    </row>
    <row r="1436" spans="6:10" ht="15" customHeight="1" x14ac:dyDescent="0.25">
      <c r="F1436" s="3" t="s">
        <v>3297</v>
      </c>
      <c r="G1436" s="2">
        <v>99000008</v>
      </c>
      <c r="H1436" s="2" t="s">
        <v>140</v>
      </c>
      <c r="I1436" s="2" t="s">
        <v>295</v>
      </c>
      <c r="J1436" s="2" t="s">
        <v>302</v>
      </c>
    </row>
    <row r="1437" spans="6:10" ht="15" customHeight="1" x14ac:dyDescent="0.25">
      <c r="F1437" s="3" t="s">
        <v>3298</v>
      </c>
      <c r="G1437" s="2">
        <v>99000012</v>
      </c>
      <c r="H1437" s="2" t="s">
        <v>254</v>
      </c>
      <c r="I1437" s="2" t="s">
        <v>295</v>
      </c>
      <c r="J1437" s="2" t="s">
        <v>310</v>
      </c>
    </row>
    <row r="1438" spans="6:10" ht="15" customHeight="1" x14ac:dyDescent="0.25">
      <c r="F1438" s="3" t="s">
        <v>3299</v>
      </c>
      <c r="G1438" s="2">
        <v>99000071</v>
      </c>
      <c r="H1438" s="2" t="s">
        <v>1180</v>
      </c>
      <c r="I1438" s="2" t="s">
        <v>295</v>
      </c>
      <c r="J1438" s="2" t="s">
        <v>1184</v>
      </c>
    </row>
    <row r="1439" spans="6:10" ht="15" customHeight="1" x14ac:dyDescent="0.25">
      <c r="F1439" s="3" t="s">
        <v>3300</v>
      </c>
      <c r="G1439" s="2">
        <v>99000041</v>
      </c>
      <c r="H1439" s="2" t="s">
        <v>864</v>
      </c>
      <c r="I1439" s="2" t="s">
        <v>295</v>
      </c>
      <c r="J1439" s="2" t="s">
        <v>1011</v>
      </c>
    </row>
    <row r="1440" spans="6:10" ht="15" customHeight="1" x14ac:dyDescent="0.25">
      <c r="F1440" s="3" t="s">
        <v>3301</v>
      </c>
      <c r="G1440" s="2">
        <v>99000017</v>
      </c>
      <c r="H1440" s="2" t="s">
        <v>314</v>
      </c>
      <c r="I1440" s="2" t="s">
        <v>315</v>
      </c>
      <c r="J1440" s="2" t="s">
        <v>316</v>
      </c>
    </row>
    <row r="1441" spans="6:10" ht="15" customHeight="1" x14ac:dyDescent="0.25">
      <c r="F1441" s="3" t="s">
        <v>3302</v>
      </c>
      <c r="G1441" s="2">
        <v>99000017</v>
      </c>
      <c r="H1441" s="2" t="s">
        <v>314</v>
      </c>
      <c r="I1441" s="2" t="s">
        <v>315</v>
      </c>
      <c r="J1441" s="2" t="s">
        <v>316</v>
      </c>
    </row>
    <row r="1442" spans="6:10" ht="15" customHeight="1" x14ac:dyDescent="0.25">
      <c r="F1442" s="3" t="s">
        <v>3303</v>
      </c>
      <c r="G1442" s="2">
        <v>12578</v>
      </c>
      <c r="H1442" s="2" t="s">
        <v>1185</v>
      </c>
      <c r="I1442" s="2" t="s">
        <v>1186</v>
      </c>
      <c r="J1442" s="2" t="s">
        <v>1187</v>
      </c>
    </row>
    <row r="1443" spans="6:10" ht="15" customHeight="1" x14ac:dyDescent="0.25">
      <c r="F1443" s="3" t="s">
        <v>3304</v>
      </c>
      <c r="G1443" s="2">
        <v>12576</v>
      </c>
      <c r="H1443" s="2" t="s">
        <v>1185</v>
      </c>
      <c r="I1443" s="2" t="s">
        <v>1188</v>
      </c>
      <c r="J1443" s="2" t="s">
        <v>1189</v>
      </c>
    </row>
    <row r="1444" spans="6:10" ht="15" customHeight="1" x14ac:dyDescent="0.25">
      <c r="F1444" s="3" t="s">
        <v>3305</v>
      </c>
      <c r="G1444" s="2">
        <v>12573</v>
      </c>
      <c r="H1444" s="2" t="s">
        <v>1185</v>
      </c>
      <c r="I1444" s="2" t="s">
        <v>1190</v>
      </c>
      <c r="J1444" s="2" t="s">
        <v>1191</v>
      </c>
    </row>
    <row r="1445" spans="6:10" ht="15" customHeight="1" x14ac:dyDescent="0.25">
      <c r="F1445" s="3" t="s">
        <v>3306</v>
      </c>
      <c r="G1445" s="2">
        <v>12560</v>
      </c>
      <c r="H1445" s="2" t="s">
        <v>1185</v>
      </c>
      <c r="I1445" s="2" t="s">
        <v>1192</v>
      </c>
      <c r="J1445" s="2" t="s">
        <v>1193</v>
      </c>
    </row>
    <row r="1446" spans="6:10" ht="15" customHeight="1" x14ac:dyDescent="0.25">
      <c r="F1446" s="3" t="s">
        <v>3307</v>
      </c>
      <c r="G1446" s="2">
        <v>18161</v>
      </c>
      <c r="H1446" s="2" t="s">
        <v>1194</v>
      </c>
      <c r="I1446" s="2" t="s">
        <v>1195</v>
      </c>
      <c r="J1446" s="2" t="s">
        <v>1196</v>
      </c>
    </row>
    <row r="1447" spans="6:10" ht="15" customHeight="1" x14ac:dyDescent="0.25">
      <c r="F1447" s="3" t="s">
        <v>3308</v>
      </c>
      <c r="G1447" s="2">
        <v>18160</v>
      </c>
      <c r="H1447" s="2" t="s">
        <v>1194</v>
      </c>
      <c r="I1447" s="2" t="s">
        <v>1197</v>
      </c>
      <c r="J1447" s="2" t="s">
        <v>1198</v>
      </c>
    </row>
    <row r="1448" spans="6:10" ht="15" customHeight="1" x14ac:dyDescent="0.25">
      <c r="F1448" s="3" t="s">
        <v>3309</v>
      </c>
      <c r="G1448" s="2">
        <v>18543</v>
      </c>
      <c r="H1448" s="2" t="s">
        <v>1194</v>
      </c>
      <c r="I1448" s="2" t="s">
        <v>1199</v>
      </c>
      <c r="J1448" s="2" t="s">
        <v>1200</v>
      </c>
    </row>
    <row r="1449" spans="6:10" ht="15" customHeight="1" x14ac:dyDescent="0.25">
      <c r="F1449" s="3" t="s">
        <v>3310</v>
      </c>
      <c r="G1449" s="2">
        <v>18466</v>
      </c>
      <c r="H1449" s="2" t="s">
        <v>1194</v>
      </c>
      <c r="I1449" s="2" t="s">
        <v>1201</v>
      </c>
      <c r="J1449" s="2" t="s">
        <v>1202</v>
      </c>
    </row>
    <row r="1450" spans="6:10" ht="15" customHeight="1" x14ac:dyDescent="0.25">
      <c r="F1450" s="3" t="s">
        <v>3311</v>
      </c>
      <c r="G1450" s="2">
        <v>18447</v>
      </c>
      <c r="H1450" s="2" t="s">
        <v>1194</v>
      </c>
      <c r="I1450" s="2" t="s">
        <v>1203</v>
      </c>
      <c r="J1450" s="2" t="s">
        <v>1204</v>
      </c>
    </row>
    <row r="1451" spans="6:10" ht="15" customHeight="1" x14ac:dyDescent="0.25">
      <c r="F1451" s="3" t="s">
        <v>3312</v>
      </c>
      <c r="G1451" s="2">
        <v>18099</v>
      </c>
      <c r="H1451" s="2" t="s">
        <v>1194</v>
      </c>
      <c r="I1451" s="2" t="s">
        <v>1205</v>
      </c>
      <c r="J1451" s="2" t="s">
        <v>1206</v>
      </c>
    </row>
    <row r="1452" spans="6:10" ht="15" customHeight="1" x14ac:dyDescent="0.25">
      <c r="F1452" s="3" t="s">
        <v>3313</v>
      </c>
      <c r="G1452" s="2">
        <v>18470</v>
      </c>
      <c r="H1452" s="2" t="s">
        <v>1194</v>
      </c>
      <c r="I1452" s="2" t="s">
        <v>1207</v>
      </c>
      <c r="J1452" s="2" t="s">
        <v>1208</v>
      </c>
    </row>
    <row r="1453" spans="6:10" ht="15" customHeight="1" x14ac:dyDescent="0.25">
      <c r="F1453" s="3" t="s">
        <v>3314</v>
      </c>
      <c r="G1453" s="2">
        <v>947</v>
      </c>
      <c r="H1453" s="2" t="s">
        <v>1209</v>
      </c>
      <c r="I1453" s="2" t="s">
        <v>1210</v>
      </c>
      <c r="J1453" s="2" t="s">
        <v>1211</v>
      </c>
    </row>
    <row r="1454" spans="6:10" ht="15" customHeight="1" x14ac:dyDescent="0.25">
      <c r="F1454" s="3" t="s">
        <v>3315</v>
      </c>
      <c r="G1454" s="2">
        <v>785</v>
      </c>
      <c r="H1454" s="2" t="s">
        <v>359</v>
      </c>
      <c r="I1454" s="2" t="s">
        <v>1212</v>
      </c>
      <c r="J1454" s="2" t="s">
        <v>1213</v>
      </c>
    </row>
    <row r="1455" spans="6:10" ht="15" customHeight="1" x14ac:dyDescent="0.25">
      <c r="F1455" s="3" t="s">
        <v>3316</v>
      </c>
      <c r="G1455" s="2">
        <v>783</v>
      </c>
      <c r="H1455" s="2" t="s">
        <v>359</v>
      </c>
      <c r="I1455" s="2" t="s">
        <v>384</v>
      </c>
      <c r="J1455" s="2" t="s">
        <v>385</v>
      </c>
    </row>
    <row r="1456" spans="6:10" ht="15" customHeight="1" x14ac:dyDescent="0.25">
      <c r="F1456" s="3" t="s">
        <v>3317</v>
      </c>
      <c r="G1456" s="2">
        <v>788</v>
      </c>
      <c r="H1456" s="2" t="s">
        <v>359</v>
      </c>
      <c r="I1456" s="2" t="s">
        <v>388</v>
      </c>
      <c r="J1456" s="2" t="s">
        <v>389</v>
      </c>
    </row>
    <row r="1457" spans="6:10" ht="15" customHeight="1" x14ac:dyDescent="0.25">
      <c r="F1457" s="3" t="s">
        <v>3318</v>
      </c>
      <c r="G1457" s="2">
        <v>13219</v>
      </c>
      <c r="H1457" s="2" t="s">
        <v>1214</v>
      </c>
      <c r="I1457" s="2" t="s">
        <v>1215</v>
      </c>
      <c r="J1457" s="2" t="s">
        <v>1216</v>
      </c>
    </row>
    <row r="1458" spans="6:10" ht="15" customHeight="1" x14ac:dyDescent="0.25">
      <c r="F1458" s="3" t="s">
        <v>3319</v>
      </c>
      <c r="G1458" s="2">
        <v>13211</v>
      </c>
      <c r="H1458" s="2" t="s">
        <v>1214</v>
      </c>
      <c r="I1458" s="2" t="s">
        <v>1217</v>
      </c>
      <c r="J1458" s="2" t="s">
        <v>1218</v>
      </c>
    </row>
    <row r="1459" spans="6:10" ht="15" customHeight="1" x14ac:dyDescent="0.25">
      <c r="F1459" s="3" t="s">
        <v>3320</v>
      </c>
      <c r="G1459" s="2">
        <v>13225</v>
      </c>
      <c r="H1459" s="2" t="s">
        <v>1214</v>
      </c>
      <c r="I1459" s="2" t="s">
        <v>1219</v>
      </c>
      <c r="J1459" s="2" t="s">
        <v>1220</v>
      </c>
    </row>
    <row r="1460" spans="6:10" ht="15" customHeight="1" x14ac:dyDescent="0.25">
      <c r="F1460" s="3" t="s">
        <v>3321</v>
      </c>
      <c r="G1460" s="2">
        <v>41611</v>
      </c>
      <c r="H1460" s="2" t="s">
        <v>1221</v>
      </c>
      <c r="I1460" s="2" t="s">
        <v>1222</v>
      </c>
      <c r="J1460" s="2" t="s">
        <v>1223</v>
      </c>
    </row>
    <row r="1461" spans="6:10" ht="15" customHeight="1" x14ac:dyDescent="0.25">
      <c r="F1461" s="3" t="s">
        <v>3322</v>
      </c>
      <c r="G1461" s="2">
        <v>28748</v>
      </c>
      <c r="H1461" s="2" t="s">
        <v>1224</v>
      </c>
      <c r="I1461" s="2" t="s">
        <v>1225</v>
      </c>
      <c r="J1461" s="2" t="s">
        <v>1226</v>
      </c>
    </row>
    <row r="1462" spans="6:10" ht="15" customHeight="1" x14ac:dyDescent="0.25">
      <c r="F1462" s="3" t="s">
        <v>3323</v>
      </c>
      <c r="G1462" s="2">
        <v>28749</v>
      </c>
      <c r="H1462" s="2" t="s">
        <v>1224</v>
      </c>
      <c r="I1462" s="2" t="s">
        <v>1227</v>
      </c>
      <c r="J1462" s="2" t="s">
        <v>1228</v>
      </c>
    </row>
    <row r="1463" spans="6:10" ht="15" customHeight="1" x14ac:dyDescent="0.25">
      <c r="F1463" s="3" t="s">
        <v>3324</v>
      </c>
      <c r="G1463" s="2">
        <v>28747</v>
      </c>
      <c r="H1463" s="2" t="s">
        <v>1224</v>
      </c>
      <c r="I1463" s="2" t="s">
        <v>1229</v>
      </c>
      <c r="J1463" s="2" t="s">
        <v>1230</v>
      </c>
    </row>
    <row r="1464" spans="6:10" ht="15" customHeight="1" x14ac:dyDescent="0.25">
      <c r="F1464" s="3" t="s">
        <v>3325</v>
      </c>
      <c r="G1464" s="2">
        <v>28746</v>
      </c>
      <c r="H1464" s="2" t="s">
        <v>1224</v>
      </c>
      <c r="I1464" s="2" t="s">
        <v>1231</v>
      </c>
      <c r="J1464" s="2" t="s">
        <v>1232</v>
      </c>
    </row>
    <row r="1465" spans="6:10" ht="15" customHeight="1" x14ac:dyDescent="0.25">
      <c r="F1465" s="3" t="s">
        <v>3326</v>
      </c>
      <c r="G1465" s="2">
        <v>41590</v>
      </c>
      <c r="H1465" s="2" t="s">
        <v>1233</v>
      </c>
      <c r="I1465" s="2" t="s">
        <v>1234</v>
      </c>
      <c r="J1465" s="2" t="s">
        <v>1235</v>
      </c>
    </row>
    <row r="1466" spans="6:10" ht="15" customHeight="1" x14ac:dyDescent="0.25">
      <c r="F1466" s="3" t="s">
        <v>3327</v>
      </c>
      <c r="G1466" s="2">
        <v>33733</v>
      </c>
      <c r="H1466" s="2" t="s">
        <v>1233</v>
      </c>
      <c r="I1466" s="2" t="s">
        <v>1236</v>
      </c>
      <c r="J1466" s="2" t="s">
        <v>1237</v>
      </c>
    </row>
    <row r="1467" spans="6:10" ht="15" customHeight="1" x14ac:dyDescent="0.25">
      <c r="F1467" s="3" t="s">
        <v>3328</v>
      </c>
      <c r="G1467" s="2">
        <v>27147</v>
      </c>
      <c r="H1467" s="2" t="s">
        <v>1238</v>
      </c>
      <c r="I1467" s="2" t="s">
        <v>1239</v>
      </c>
      <c r="J1467" s="2" t="s">
        <v>1240</v>
      </c>
    </row>
    <row r="1468" spans="6:10" ht="15" customHeight="1" x14ac:dyDescent="0.25">
      <c r="F1468" s="3" t="s">
        <v>3329</v>
      </c>
      <c r="G1468" s="2">
        <v>26735</v>
      </c>
      <c r="H1468" s="2" t="s">
        <v>1238</v>
      </c>
      <c r="I1468" s="2" t="s">
        <v>1241</v>
      </c>
      <c r="J1468" s="2" t="s">
        <v>1242</v>
      </c>
    </row>
    <row r="1469" spans="6:10" ht="15" customHeight="1" x14ac:dyDescent="0.25">
      <c r="F1469" s="3" t="s">
        <v>3330</v>
      </c>
      <c r="G1469" s="2">
        <v>12600</v>
      </c>
      <c r="H1469" s="2" t="s">
        <v>1238</v>
      </c>
      <c r="I1469" s="2" t="s">
        <v>1243</v>
      </c>
      <c r="J1469" s="2" t="s">
        <v>1244</v>
      </c>
    </row>
    <row r="1470" spans="6:10" ht="15" customHeight="1" x14ac:dyDescent="0.25">
      <c r="F1470" s="3" t="s">
        <v>3331</v>
      </c>
      <c r="G1470" s="2">
        <v>1311</v>
      </c>
      <c r="H1470" s="2" t="s">
        <v>481</v>
      </c>
      <c r="I1470" s="2" t="s">
        <v>522</v>
      </c>
      <c r="J1470" s="2" t="s">
        <v>523</v>
      </c>
    </row>
    <row r="1471" spans="6:10" ht="15" customHeight="1" x14ac:dyDescent="0.25">
      <c r="F1471" s="3" t="s">
        <v>3332</v>
      </c>
      <c r="G1471" s="2">
        <v>1310</v>
      </c>
      <c r="H1471" s="2" t="s">
        <v>481</v>
      </c>
      <c r="I1471" s="2" t="s">
        <v>524</v>
      </c>
      <c r="J1471" s="2" t="s">
        <v>525</v>
      </c>
    </row>
    <row r="1472" spans="6:10" ht="15" customHeight="1" x14ac:dyDescent="0.25">
      <c r="F1472" s="3" t="s">
        <v>3333</v>
      </c>
      <c r="G1472" s="2">
        <v>1314</v>
      </c>
      <c r="H1472" s="2" t="s">
        <v>481</v>
      </c>
      <c r="I1472" s="2" t="s">
        <v>526</v>
      </c>
      <c r="J1472" s="2" t="s">
        <v>527</v>
      </c>
    </row>
    <row r="1473" spans="6:10" ht="15" customHeight="1" x14ac:dyDescent="0.25">
      <c r="F1473" s="3" t="s">
        <v>3334</v>
      </c>
      <c r="G1473" s="2">
        <v>517</v>
      </c>
      <c r="H1473" s="2" t="s">
        <v>140</v>
      </c>
      <c r="I1473" s="2" t="s">
        <v>150</v>
      </c>
      <c r="J1473" s="2" t="s">
        <v>151</v>
      </c>
    </row>
    <row r="1474" spans="6:10" ht="15" customHeight="1" x14ac:dyDescent="0.25">
      <c r="F1474" s="3" t="s">
        <v>3335</v>
      </c>
      <c r="G1474" s="2">
        <v>521</v>
      </c>
      <c r="H1474" s="2" t="s">
        <v>140</v>
      </c>
      <c r="I1474" s="2" t="s">
        <v>159</v>
      </c>
      <c r="J1474" s="2" t="s">
        <v>160</v>
      </c>
    </row>
    <row r="1475" spans="6:10" ht="15" customHeight="1" x14ac:dyDescent="0.25">
      <c r="F1475" s="3" t="s">
        <v>3336</v>
      </c>
      <c r="G1475" s="2">
        <v>522</v>
      </c>
      <c r="H1475" s="2" t="s">
        <v>140</v>
      </c>
      <c r="I1475" s="2" t="s">
        <v>162</v>
      </c>
      <c r="J1475" s="2" t="s">
        <v>163</v>
      </c>
    </row>
    <row r="1476" spans="6:10" ht="15" customHeight="1" x14ac:dyDescent="0.25">
      <c r="F1476" s="3" t="s">
        <v>3337</v>
      </c>
      <c r="G1476" s="2">
        <v>520</v>
      </c>
      <c r="H1476" s="2" t="s">
        <v>140</v>
      </c>
      <c r="I1476" s="2" t="s">
        <v>165</v>
      </c>
      <c r="J1476" s="2" t="s">
        <v>166</v>
      </c>
    </row>
    <row r="1477" spans="6:10" ht="15" customHeight="1" x14ac:dyDescent="0.25">
      <c r="F1477" s="3" t="s">
        <v>3338</v>
      </c>
      <c r="G1477" s="2">
        <v>532</v>
      </c>
      <c r="H1477" s="2" t="s">
        <v>140</v>
      </c>
      <c r="I1477" s="2" t="s">
        <v>177</v>
      </c>
      <c r="J1477" s="2" t="s">
        <v>178</v>
      </c>
    </row>
    <row r="1478" spans="6:10" ht="15" customHeight="1" x14ac:dyDescent="0.25">
      <c r="F1478" s="3" t="s">
        <v>3339</v>
      </c>
      <c r="G1478" s="2">
        <v>27286</v>
      </c>
      <c r="H1478" s="2" t="s">
        <v>1245</v>
      </c>
      <c r="I1478" s="2" t="s">
        <v>1246</v>
      </c>
      <c r="J1478" s="2" t="s">
        <v>1247</v>
      </c>
    </row>
    <row r="1479" spans="6:10" ht="15" customHeight="1" x14ac:dyDescent="0.25">
      <c r="F1479" s="3" t="s">
        <v>3340</v>
      </c>
      <c r="G1479" s="2">
        <v>19193</v>
      </c>
      <c r="H1479" s="2" t="s">
        <v>1245</v>
      </c>
      <c r="I1479" s="2" t="s">
        <v>1248</v>
      </c>
      <c r="J1479" s="2" t="s">
        <v>1249</v>
      </c>
    </row>
    <row r="1480" spans="6:10" ht="15" customHeight="1" x14ac:dyDescent="0.25">
      <c r="F1480" s="3" t="s">
        <v>3341</v>
      </c>
      <c r="G1480" s="2">
        <v>18918</v>
      </c>
      <c r="H1480" s="2" t="s">
        <v>1245</v>
      </c>
      <c r="I1480" s="2" t="s">
        <v>1250</v>
      </c>
      <c r="J1480" s="2" t="s">
        <v>1251</v>
      </c>
    </row>
    <row r="1481" spans="6:10" ht="15" customHeight="1" x14ac:dyDescent="0.25">
      <c r="F1481" s="3" t="s">
        <v>3342</v>
      </c>
      <c r="G1481" s="2">
        <v>17571</v>
      </c>
      <c r="H1481" s="2" t="s">
        <v>1252</v>
      </c>
      <c r="I1481" s="2" t="s">
        <v>1253</v>
      </c>
      <c r="J1481" s="2" t="s">
        <v>1254</v>
      </c>
    </row>
    <row r="1482" spans="6:10" ht="15" customHeight="1" x14ac:dyDescent="0.25">
      <c r="F1482" s="3" t="s">
        <v>3343</v>
      </c>
      <c r="G1482" s="2">
        <v>20806</v>
      </c>
      <c r="H1482" s="2" t="s">
        <v>1252</v>
      </c>
      <c r="I1482" s="2" t="s">
        <v>1255</v>
      </c>
      <c r="J1482" s="2" t="s">
        <v>1256</v>
      </c>
    </row>
    <row r="1483" spans="6:10" ht="15" customHeight="1" x14ac:dyDescent="0.25">
      <c r="F1483" s="3" t="s">
        <v>3344</v>
      </c>
      <c r="G1483" s="2">
        <v>17573</v>
      </c>
      <c r="H1483" s="2" t="s">
        <v>1252</v>
      </c>
      <c r="I1483" s="2" t="s">
        <v>1257</v>
      </c>
      <c r="J1483" s="2" t="s">
        <v>1258</v>
      </c>
    </row>
    <row r="1484" spans="6:10" ht="15" customHeight="1" x14ac:dyDescent="0.25">
      <c r="F1484" s="3" t="s">
        <v>3345</v>
      </c>
      <c r="G1484" s="2">
        <v>20815</v>
      </c>
      <c r="H1484" s="2" t="s">
        <v>1252</v>
      </c>
      <c r="I1484" s="2" t="s">
        <v>1259</v>
      </c>
      <c r="J1484" s="2" t="s">
        <v>1260</v>
      </c>
    </row>
    <row r="1485" spans="6:10" ht="15" customHeight="1" x14ac:dyDescent="0.25">
      <c r="F1485" s="3" t="s">
        <v>3346</v>
      </c>
      <c r="G1485" s="2">
        <v>17559</v>
      </c>
      <c r="H1485" s="2" t="s">
        <v>1252</v>
      </c>
      <c r="I1485" s="2" t="s">
        <v>1261</v>
      </c>
      <c r="J1485" s="2" t="s">
        <v>1262</v>
      </c>
    </row>
    <row r="1486" spans="6:10" ht="15" customHeight="1" x14ac:dyDescent="0.25">
      <c r="F1486" s="3" t="s">
        <v>3347</v>
      </c>
      <c r="G1486" s="2">
        <v>580</v>
      </c>
      <c r="H1486" s="2" t="s">
        <v>214</v>
      </c>
      <c r="I1486" s="2" t="s">
        <v>190</v>
      </c>
      <c r="J1486" s="2" t="s">
        <v>215</v>
      </c>
    </row>
    <row r="1487" spans="6:10" ht="15" customHeight="1" x14ac:dyDescent="0.25">
      <c r="F1487" s="3" t="s">
        <v>3348</v>
      </c>
      <c r="G1487" s="2">
        <v>584</v>
      </c>
      <c r="H1487" s="2" t="s">
        <v>214</v>
      </c>
      <c r="I1487" s="2" t="s">
        <v>141</v>
      </c>
      <c r="J1487" s="2" t="s">
        <v>220</v>
      </c>
    </row>
    <row r="1488" spans="6:10" ht="15" customHeight="1" x14ac:dyDescent="0.25">
      <c r="F1488" s="3" t="s">
        <v>3349</v>
      </c>
      <c r="G1488" s="2">
        <v>583</v>
      </c>
      <c r="H1488" s="2" t="s">
        <v>214</v>
      </c>
      <c r="I1488" s="2" t="s">
        <v>144</v>
      </c>
      <c r="J1488" s="2" t="s">
        <v>222</v>
      </c>
    </row>
    <row r="1489" spans="6:10" ht="15" customHeight="1" x14ac:dyDescent="0.25">
      <c r="F1489" s="3" t="s">
        <v>3350</v>
      </c>
      <c r="G1489" s="2">
        <v>586</v>
      </c>
      <c r="H1489" s="2" t="s">
        <v>214</v>
      </c>
      <c r="I1489" s="2" t="s">
        <v>1174</v>
      </c>
      <c r="J1489" s="2" t="s">
        <v>1263</v>
      </c>
    </row>
    <row r="1490" spans="6:10" ht="15" customHeight="1" x14ac:dyDescent="0.25">
      <c r="F1490" s="3" t="s">
        <v>3351</v>
      </c>
      <c r="G1490" s="2">
        <v>585</v>
      </c>
      <c r="H1490" s="2" t="s">
        <v>214</v>
      </c>
      <c r="I1490" s="2" t="s">
        <v>147</v>
      </c>
      <c r="J1490" s="2" t="s">
        <v>1264</v>
      </c>
    </row>
    <row r="1491" spans="6:10" ht="15" customHeight="1" x14ac:dyDescent="0.25">
      <c r="F1491" s="3" t="s">
        <v>3352</v>
      </c>
      <c r="G1491" s="2">
        <v>563</v>
      </c>
      <c r="H1491" s="2" t="s">
        <v>214</v>
      </c>
      <c r="I1491" s="2" t="s">
        <v>150</v>
      </c>
      <c r="J1491" s="2" t="s">
        <v>224</v>
      </c>
    </row>
    <row r="1492" spans="6:10" ht="15" customHeight="1" x14ac:dyDescent="0.25">
      <c r="F1492" s="3" t="s">
        <v>3353</v>
      </c>
      <c r="G1492" s="2">
        <v>562</v>
      </c>
      <c r="H1492" s="2" t="s">
        <v>214</v>
      </c>
      <c r="I1492" s="2" t="s">
        <v>156</v>
      </c>
      <c r="J1492" s="2" t="s">
        <v>634</v>
      </c>
    </row>
    <row r="1493" spans="6:10" ht="15" customHeight="1" x14ac:dyDescent="0.25">
      <c r="F1493" s="3" t="s">
        <v>3354</v>
      </c>
      <c r="G1493" s="2">
        <v>564</v>
      </c>
      <c r="H1493" s="2" t="s">
        <v>214</v>
      </c>
      <c r="I1493" s="2" t="s">
        <v>159</v>
      </c>
      <c r="J1493" s="2" t="s">
        <v>226</v>
      </c>
    </row>
    <row r="1494" spans="6:10" ht="15" customHeight="1" x14ac:dyDescent="0.25">
      <c r="F1494" s="3" t="s">
        <v>3355</v>
      </c>
      <c r="G1494" s="2">
        <v>565</v>
      </c>
      <c r="H1494" s="2" t="s">
        <v>214</v>
      </c>
      <c r="I1494" s="2" t="s">
        <v>162</v>
      </c>
      <c r="J1494" s="2" t="s">
        <v>228</v>
      </c>
    </row>
    <row r="1495" spans="6:10" ht="15" customHeight="1" x14ac:dyDescent="0.25">
      <c r="F1495" s="3" t="s">
        <v>3356</v>
      </c>
      <c r="G1495" s="2">
        <v>566</v>
      </c>
      <c r="H1495" s="2" t="s">
        <v>214</v>
      </c>
      <c r="I1495" s="2" t="s">
        <v>165</v>
      </c>
      <c r="J1495" s="2" t="s">
        <v>1265</v>
      </c>
    </row>
    <row r="1496" spans="6:10" ht="15" customHeight="1" x14ac:dyDescent="0.25">
      <c r="F1496" s="3" t="s">
        <v>3357</v>
      </c>
      <c r="G1496" s="2">
        <v>569</v>
      </c>
      <c r="H1496" s="2" t="s">
        <v>214</v>
      </c>
      <c r="I1496" s="2" t="s">
        <v>171</v>
      </c>
      <c r="J1496" s="2" t="s">
        <v>230</v>
      </c>
    </row>
    <row r="1497" spans="6:10" ht="15" customHeight="1" x14ac:dyDescent="0.25">
      <c r="F1497" s="3" t="s">
        <v>3358</v>
      </c>
      <c r="G1497" s="2">
        <v>570</v>
      </c>
      <c r="H1497" s="2" t="s">
        <v>214</v>
      </c>
      <c r="I1497" s="2" t="s">
        <v>174</v>
      </c>
      <c r="J1497" s="2" t="s">
        <v>1266</v>
      </c>
    </row>
    <row r="1498" spans="6:10" ht="15" customHeight="1" x14ac:dyDescent="0.25">
      <c r="F1498" s="3" t="s">
        <v>3359</v>
      </c>
      <c r="G1498" s="2">
        <v>573</v>
      </c>
      <c r="H1498" s="2" t="s">
        <v>214</v>
      </c>
      <c r="I1498" s="2" t="s">
        <v>177</v>
      </c>
      <c r="J1498" s="2" t="s">
        <v>232</v>
      </c>
    </row>
    <row r="1499" spans="6:10" ht="15" customHeight="1" x14ac:dyDescent="0.25">
      <c r="F1499" s="3" t="s">
        <v>3360</v>
      </c>
      <c r="G1499" s="2">
        <v>575</v>
      </c>
      <c r="H1499" s="2" t="s">
        <v>214</v>
      </c>
      <c r="I1499" s="2" t="s">
        <v>180</v>
      </c>
      <c r="J1499" s="2" t="s">
        <v>234</v>
      </c>
    </row>
    <row r="1500" spans="6:10" ht="15" customHeight="1" x14ac:dyDescent="0.25">
      <c r="F1500" s="3" t="s">
        <v>3361</v>
      </c>
      <c r="G1500" s="2">
        <v>574</v>
      </c>
      <c r="H1500" s="2" t="s">
        <v>214</v>
      </c>
      <c r="I1500" s="2" t="s">
        <v>183</v>
      </c>
      <c r="J1500" s="2" t="s">
        <v>236</v>
      </c>
    </row>
    <row r="1501" spans="6:10" ht="15" customHeight="1" x14ac:dyDescent="0.25">
      <c r="F1501" s="3" t="s">
        <v>3362</v>
      </c>
      <c r="G1501" s="2">
        <v>13027</v>
      </c>
      <c r="H1501" s="2" t="s">
        <v>556</v>
      </c>
      <c r="I1501" s="2" t="s">
        <v>559</v>
      </c>
      <c r="J1501" s="2" t="s">
        <v>560</v>
      </c>
    </row>
    <row r="1502" spans="6:10" ht="15" customHeight="1" x14ac:dyDescent="0.25">
      <c r="F1502" s="3" t="s">
        <v>3363</v>
      </c>
      <c r="G1502" s="2">
        <v>13028</v>
      </c>
      <c r="H1502" s="2" t="s">
        <v>556</v>
      </c>
      <c r="I1502" s="2" t="s">
        <v>563</v>
      </c>
      <c r="J1502" s="2" t="s">
        <v>564</v>
      </c>
    </row>
    <row r="1503" spans="6:10" ht="15" customHeight="1" x14ac:dyDescent="0.25">
      <c r="F1503" s="3" t="s">
        <v>3364</v>
      </c>
      <c r="G1503" s="2">
        <v>13011</v>
      </c>
      <c r="H1503" s="2" t="s">
        <v>556</v>
      </c>
      <c r="I1503" s="2" t="s">
        <v>565</v>
      </c>
      <c r="J1503" s="2" t="s">
        <v>566</v>
      </c>
    </row>
    <row r="1504" spans="6:10" ht="15" customHeight="1" x14ac:dyDescent="0.25">
      <c r="F1504" s="3" t="s">
        <v>3365</v>
      </c>
      <c r="G1504" s="2">
        <v>13022</v>
      </c>
      <c r="H1504" s="2" t="s">
        <v>556</v>
      </c>
      <c r="I1504" s="2" t="s">
        <v>144</v>
      </c>
      <c r="J1504" s="2" t="s">
        <v>567</v>
      </c>
    </row>
    <row r="1505" spans="6:10" ht="15" customHeight="1" x14ac:dyDescent="0.25">
      <c r="F1505" s="3" t="s">
        <v>3366</v>
      </c>
      <c r="G1505" s="2">
        <v>13013</v>
      </c>
      <c r="H1505" s="2" t="s">
        <v>556</v>
      </c>
      <c r="I1505" s="2" t="s">
        <v>568</v>
      </c>
      <c r="J1505" s="2" t="s">
        <v>569</v>
      </c>
    </row>
    <row r="1506" spans="6:10" ht="15" customHeight="1" x14ac:dyDescent="0.25">
      <c r="F1506" s="3" t="s">
        <v>3367</v>
      </c>
      <c r="G1506" s="2">
        <v>13014</v>
      </c>
      <c r="H1506" s="2" t="s">
        <v>556</v>
      </c>
      <c r="I1506" s="2" t="s">
        <v>570</v>
      </c>
      <c r="J1506" s="2" t="s">
        <v>571</v>
      </c>
    </row>
    <row r="1507" spans="6:10" ht="15" customHeight="1" x14ac:dyDescent="0.25">
      <c r="F1507" s="3" t="s">
        <v>3368</v>
      </c>
      <c r="G1507" s="2">
        <v>13015</v>
      </c>
      <c r="H1507" s="2" t="s">
        <v>556</v>
      </c>
      <c r="I1507" s="2" t="s">
        <v>1267</v>
      </c>
      <c r="J1507" s="2" t="s">
        <v>1268</v>
      </c>
    </row>
    <row r="1508" spans="6:10" ht="15" customHeight="1" x14ac:dyDescent="0.25">
      <c r="F1508" s="3" t="s">
        <v>3369</v>
      </c>
      <c r="G1508" s="2">
        <v>13000</v>
      </c>
      <c r="H1508" s="2" t="s">
        <v>556</v>
      </c>
      <c r="I1508" s="2" t="s">
        <v>576</v>
      </c>
      <c r="J1508" s="2" t="s">
        <v>577</v>
      </c>
    </row>
    <row r="1509" spans="6:10" ht="15" customHeight="1" x14ac:dyDescent="0.25">
      <c r="F1509" s="3" t="s">
        <v>3370</v>
      </c>
      <c r="G1509" s="2">
        <v>13016</v>
      </c>
      <c r="H1509" s="2" t="s">
        <v>556</v>
      </c>
      <c r="I1509" s="2" t="s">
        <v>578</v>
      </c>
      <c r="J1509" s="2" t="s">
        <v>579</v>
      </c>
    </row>
    <row r="1510" spans="6:10" ht="15" customHeight="1" x14ac:dyDescent="0.25">
      <c r="F1510" s="3" t="s">
        <v>3371</v>
      </c>
      <c r="G1510" s="2">
        <v>13026</v>
      </c>
      <c r="H1510" s="2" t="s">
        <v>556</v>
      </c>
      <c r="I1510" s="2" t="s">
        <v>580</v>
      </c>
      <c r="J1510" s="2" t="s">
        <v>581</v>
      </c>
    </row>
    <row r="1511" spans="6:10" ht="15" customHeight="1" x14ac:dyDescent="0.25">
      <c r="F1511" s="3" t="s">
        <v>3372</v>
      </c>
      <c r="G1511" s="2">
        <v>13017</v>
      </c>
      <c r="H1511" s="2" t="s">
        <v>556</v>
      </c>
      <c r="I1511" s="2" t="s">
        <v>582</v>
      </c>
      <c r="J1511" s="2" t="s">
        <v>583</v>
      </c>
    </row>
    <row r="1512" spans="6:10" ht="15" customHeight="1" x14ac:dyDescent="0.25">
      <c r="F1512" s="3" t="s">
        <v>3373</v>
      </c>
      <c r="G1512" s="2">
        <v>24736</v>
      </c>
      <c r="H1512" s="2" t="s">
        <v>1269</v>
      </c>
      <c r="I1512" s="2" t="s">
        <v>1270</v>
      </c>
      <c r="J1512" s="2" t="s">
        <v>1271</v>
      </c>
    </row>
    <row r="1513" spans="6:10" ht="15" customHeight="1" x14ac:dyDescent="0.25">
      <c r="F1513" s="3" t="s">
        <v>3374</v>
      </c>
      <c r="G1513" s="2">
        <v>24721</v>
      </c>
      <c r="H1513" s="2" t="s">
        <v>1269</v>
      </c>
      <c r="I1513" s="2" t="s">
        <v>1272</v>
      </c>
      <c r="J1513" s="2" t="s">
        <v>1273</v>
      </c>
    </row>
    <row r="1514" spans="6:10" ht="15" customHeight="1" x14ac:dyDescent="0.25">
      <c r="F1514" s="3" t="s">
        <v>3375</v>
      </c>
      <c r="G1514" s="2">
        <v>10648</v>
      </c>
      <c r="H1514" s="2" t="s">
        <v>864</v>
      </c>
      <c r="I1514" s="2" t="s">
        <v>901</v>
      </c>
      <c r="J1514" s="2" t="s">
        <v>902</v>
      </c>
    </row>
    <row r="1515" spans="6:10" ht="15" customHeight="1" x14ac:dyDescent="0.25">
      <c r="F1515" s="3" t="s">
        <v>3376</v>
      </c>
      <c r="G1515" s="2">
        <v>10662</v>
      </c>
      <c r="H1515" s="2" t="s">
        <v>864</v>
      </c>
      <c r="I1515" s="2" t="s">
        <v>964</v>
      </c>
      <c r="J1515" s="2" t="s">
        <v>965</v>
      </c>
    </row>
    <row r="1516" spans="6:10" ht="15" customHeight="1" x14ac:dyDescent="0.25">
      <c r="F1516" s="3" t="s">
        <v>3377</v>
      </c>
      <c r="G1516" s="2">
        <v>27307</v>
      </c>
      <c r="H1516" s="2" t="s">
        <v>1274</v>
      </c>
      <c r="I1516" s="2" t="s">
        <v>1275</v>
      </c>
      <c r="J1516" s="2" t="s">
        <v>1276</v>
      </c>
    </row>
    <row r="1517" spans="6:10" ht="15" customHeight="1" x14ac:dyDescent="0.25">
      <c r="F1517" s="3" t="s">
        <v>3378</v>
      </c>
      <c r="G1517" s="2">
        <v>21392</v>
      </c>
      <c r="H1517" s="2" t="s">
        <v>1274</v>
      </c>
      <c r="I1517" s="2" t="s">
        <v>1277</v>
      </c>
      <c r="J1517" s="2" t="s">
        <v>1278</v>
      </c>
    </row>
    <row r="1518" spans="6:10" ht="15" customHeight="1" x14ac:dyDescent="0.25">
      <c r="F1518" s="3" t="s">
        <v>3379</v>
      </c>
      <c r="G1518" s="2">
        <v>99000065</v>
      </c>
      <c r="H1518" s="2" t="s">
        <v>1185</v>
      </c>
      <c r="I1518" s="2" t="s">
        <v>295</v>
      </c>
      <c r="J1518" s="2" t="s">
        <v>1279</v>
      </c>
    </row>
    <row r="1519" spans="6:10" ht="15" customHeight="1" x14ac:dyDescent="0.25">
      <c r="F1519" s="3" t="s">
        <v>3380</v>
      </c>
      <c r="G1519" s="2">
        <v>99000049</v>
      </c>
      <c r="H1519" s="2" t="s">
        <v>1194</v>
      </c>
      <c r="I1519" s="2" t="s">
        <v>295</v>
      </c>
      <c r="J1519" s="2" t="s">
        <v>1280</v>
      </c>
    </row>
    <row r="1520" spans="6:10" ht="15" customHeight="1" x14ac:dyDescent="0.25">
      <c r="F1520" s="3" t="s">
        <v>3381</v>
      </c>
      <c r="G1520" s="2">
        <v>99000051</v>
      </c>
      <c r="H1520" s="2" t="s">
        <v>1209</v>
      </c>
      <c r="I1520" s="2" t="s">
        <v>295</v>
      </c>
      <c r="J1520" s="2" t="s">
        <v>1281</v>
      </c>
    </row>
    <row r="1521" spans="6:10" ht="15" customHeight="1" x14ac:dyDescent="0.25">
      <c r="F1521" s="3" t="s">
        <v>3382</v>
      </c>
      <c r="G1521" s="2">
        <v>99000015</v>
      </c>
      <c r="H1521" s="2" t="s">
        <v>359</v>
      </c>
      <c r="I1521" s="2" t="s">
        <v>295</v>
      </c>
      <c r="J1521" s="2" t="s">
        <v>398</v>
      </c>
    </row>
    <row r="1522" spans="6:10" ht="15" customHeight="1" x14ac:dyDescent="0.25">
      <c r="F1522" s="3" t="s">
        <v>3383</v>
      </c>
      <c r="G1522" s="2">
        <v>99000043</v>
      </c>
      <c r="H1522" s="2" t="s">
        <v>1214</v>
      </c>
      <c r="I1522" s="2" t="s">
        <v>295</v>
      </c>
      <c r="J1522" s="2" t="s">
        <v>1282</v>
      </c>
    </row>
    <row r="1523" spans="6:10" ht="15" customHeight="1" x14ac:dyDescent="0.25">
      <c r="F1523" s="3" t="s">
        <v>3384</v>
      </c>
      <c r="G1523" s="2">
        <v>99000068</v>
      </c>
      <c r="H1523" s="2" t="s">
        <v>1221</v>
      </c>
      <c r="I1523" s="2" t="s">
        <v>295</v>
      </c>
      <c r="J1523" s="2" t="s">
        <v>1283</v>
      </c>
    </row>
    <row r="1524" spans="6:10" ht="15" customHeight="1" x14ac:dyDescent="0.25">
      <c r="F1524" s="3" t="s">
        <v>3385</v>
      </c>
      <c r="G1524" s="2">
        <v>99000056</v>
      </c>
      <c r="H1524" s="2" t="s">
        <v>1224</v>
      </c>
      <c r="I1524" s="2" t="s">
        <v>295</v>
      </c>
      <c r="J1524" s="2" t="s">
        <v>1284</v>
      </c>
    </row>
    <row r="1525" spans="6:10" ht="15" customHeight="1" x14ac:dyDescent="0.25">
      <c r="F1525" s="3" t="s">
        <v>3386</v>
      </c>
      <c r="G1525" s="2">
        <v>99000045</v>
      </c>
      <c r="H1525" s="2" t="s">
        <v>1233</v>
      </c>
      <c r="I1525" s="2" t="s">
        <v>295</v>
      </c>
      <c r="J1525" s="2" t="s">
        <v>1285</v>
      </c>
    </row>
    <row r="1526" spans="6:10" ht="15" customHeight="1" x14ac:dyDescent="0.25">
      <c r="F1526" s="3" t="s">
        <v>3387</v>
      </c>
      <c r="G1526" s="2">
        <v>99000025</v>
      </c>
      <c r="H1526" s="2" t="s">
        <v>1238</v>
      </c>
      <c r="I1526" s="2" t="s">
        <v>295</v>
      </c>
      <c r="J1526" s="2" t="s">
        <v>1286</v>
      </c>
    </row>
    <row r="1527" spans="6:10" ht="15" customHeight="1" x14ac:dyDescent="0.25">
      <c r="F1527" s="3" t="s">
        <v>3388</v>
      </c>
      <c r="G1527" s="2">
        <v>99000021</v>
      </c>
      <c r="H1527" s="2" t="s">
        <v>481</v>
      </c>
      <c r="I1527" s="2" t="s">
        <v>295</v>
      </c>
      <c r="J1527" s="2" t="s">
        <v>536</v>
      </c>
    </row>
    <row r="1528" spans="6:10" ht="15" customHeight="1" x14ac:dyDescent="0.25">
      <c r="F1528" s="3" t="s">
        <v>3389</v>
      </c>
      <c r="G1528" s="2">
        <v>99000008</v>
      </c>
      <c r="H1528" s="2" t="s">
        <v>140</v>
      </c>
      <c r="I1528" s="2" t="s">
        <v>295</v>
      </c>
      <c r="J1528" s="2" t="s">
        <v>302</v>
      </c>
    </row>
    <row r="1529" spans="6:10" ht="15" customHeight="1" x14ac:dyDescent="0.25">
      <c r="F1529" s="3" t="s">
        <v>3390</v>
      </c>
      <c r="G1529" s="2">
        <v>99000053</v>
      </c>
      <c r="H1529" s="2" t="s">
        <v>1245</v>
      </c>
      <c r="I1529" s="2" t="s">
        <v>295</v>
      </c>
      <c r="J1529" s="2" t="s">
        <v>1287</v>
      </c>
    </row>
    <row r="1530" spans="6:10" ht="15" customHeight="1" x14ac:dyDescent="0.25">
      <c r="F1530" s="3" t="s">
        <v>3391</v>
      </c>
      <c r="G1530" s="2">
        <v>99000070</v>
      </c>
      <c r="H1530" s="2" t="s">
        <v>1252</v>
      </c>
      <c r="I1530" s="2" t="s">
        <v>295</v>
      </c>
      <c r="J1530" s="2" t="s">
        <v>1288</v>
      </c>
    </row>
    <row r="1531" spans="6:10" ht="15" customHeight="1" x14ac:dyDescent="0.25">
      <c r="F1531" s="3" t="s">
        <v>3392</v>
      </c>
      <c r="G1531" s="2">
        <v>99000010</v>
      </c>
      <c r="H1531" s="2" t="s">
        <v>214</v>
      </c>
      <c r="I1531" s="2" t="s">
        <v>295</v>
      </c>
      <c r="J1531" s="2" t="s">
        <v>306</v>
      </c>
    </row>
    <row r="1532" spans="6:10" ht="15" customHeight="1" x14ac:dyDescent="0.25">
      <c r="F1532" s="3" t="s">
        <v>3393</v>
      </c>
      <c r="G1532" s="2">
        <v>99000023</v>
      </c>
      <c r="H1532" s="2" t="s">
        <v>556</v>
      </c>
      <c r="I1532" s="2" t="s">
        <v>295</v>
      </c>
      <c r="J1532" s="2" t="s">
        <v>600</v>
      </c>
    </row>
    <row r="1533" spans="6:10" ht="15" customHeight="1" x14ac:dyDescent="0.25">
      <c r="F1533" s="3" t="s">
        <v>3394</v>
      </c>
      <c r="G1533" s="2">
        <v>99000026</v>
      </c>
      <c r="H1533" s="2" t="s">
        <v>1269</v>
      </c>
      <c r="I1533" s="2" t="s">
        <v>295</v>
      </c>
      <c r="J1533" s="2" t="s">
        <v>1289</v>
      </c>
    </row>
    <row r="1534" spans="6:10" ht="15" customHeight="1" x14ac:dyDescent="0.25">
      <c r="F1534" s="3" t="s">
        <v>3395</v>
      </c>
      <c r="G1534" s="2">
        <v>99000041</v>
      </c>
      <c r="H1534" s="2" t="s">
        <v>864</v>
      </c>
      <c r="I1534" s="2" t="s">
        <v>295</v>
      </c>
      <c r="J1534" s="2" t="s">
        <v>1011</v>
      </c>
    </row>
    <row r="1535" spans="6:10" ht="15" customHeight="1" x14ac:dyDescent="0.25">
      <c r="F1535" s="3" t="s">
        <v>3396</v>
      </c>
      <c r="G1535" s="2">
        <v>99000062</v>
      </c>
      <c r="H1535" s="2" t="s">
        <v>1274</v>
      </c>
      <c r="I1535" s="2" t="s">
        <v>295</v>
      </c>
      <c r="J1535" s="2" t="s">
        <v>1290</v>
      </c>
    </row>
    <row r="1536" spans="6:10" ht="15" customHeight="1" x14ac:dyDescent="0.25">
      <c r="F1536" s="3" t="s">
        <v>3397</v>
      </c>
      <c r="G1536" s="2">
        <v>99000017</v>
      </c>
      <c r="H1536" s="2" t="s">
        <v>314</v>
      </c>
      <c r="I1536" s="2" t="s">
        <v>315</v>
      </c>
      <c r="J1536" s="2" t="s">
        <v>316</v>
      </c>
    </row>
    <row r="1537" spans="6:10" ht="15" customHeight="1" x14ac:dyDescent="0.25">
      <c r="F1537" s="3" t="s">
        <v>3398</v>
      </c>
      <c r="G1537" s="2">
        <v>99000017</v>
      </c>
      <c r="H1537" s="2" t="s">
        <v>314</v>
      </c>
      <c r="I1537" s="2" t="s">
        <v>315</v>
      </c>
      <c r="J1537" s="2" t="s">
        <v>316</v>
      </c>
    </row>
    <row r="1538" spans="6:10" ht="15" customHeight="1" x14ac:dyDescent="0.25">
      <c r="F1538" s="3" t="s">
        <v>3399</v>
      </c>
      <c r="G1538" s="2">
        <v>33765</v>
      </c>
      <c r="H1538" s="2" t="s">
        <v>50</v>
      </c>
      <c r="I1538" s="2" t="s">
        <v>51</v>
      </c>
      <c r="J1538" s="2" t="s">
        <v>52</v>
      </c>
    </row>
    <row r="1539" spans="6:10" ht="15" customHeight="1" x14ac:dyDescent="0.25">
      <c r="F1539" s="3" t="s">
        <v>3400</v>
      </c>
      <c r="G1539" s="2">
        <v>451</v>
      </c>
      <c r="H1539" s="2" t="s">
        <v>54</v>
      </c>
      <c r="I1539" s="2" t="s">
        <v>58</v>
      </c>
      <c r="J1539" s="2" t="s">
        <v>59</v>
      </c>
    </row>
    <row r="1540" spans="6:10" ht="15" customHeight="1" x14ac:dyDescent="0.25">
      <c r="F1540" s="3" t="s">
        <v>3401</v>
      </c>
      <c r="G1540" s="2">
        <v>460</v>
      </c>
      <c r="H1540" s="2" t="s">
        <v>54</v>
      </c>
      <c r="I1540" s="2" t="s">
        <v>61</v>
      </c>
      <c r="J1540" s="2" t="s">
        <v>62</v>
      </c>
    </row>
    <row r="1541" spans="6:10" ht="15" customHeight="1" x14ac:dyDescent="0.25">
      <c r="F1541" s="3" t="s">
        <v>3402</v>
      </c>
      <c r="G1541" s="2">
        <v>470</v>
      </c>
      <c r="H1541" s="2" t="s">
        <v>54</v>
      </c>
      <c r="I1541" s="2" t="s">
        <v>64</v>
      </c>
      <c r="J1541" s="2" t="s">
        <v>65</v>
      </c>
    </row>
    <row r="1542" spans="6:10" ht="15" customHeight="1" x14ac:dyDescent="0.25">
      <c r="F1542" s="3" t="s">
        <v>3403</v>
      </c>
      <c r="G1542" s="2">
        <v>476</v>
      </c>
      <c r="H1542" s="2" t="s">
        <v>54</v>
      </c>
      <c r="I1542" s="2" t="s">
        <v>70</v>
      </c>
      <c r="J1542" s="2" t="s">
        <v>71</v>
      </c>
    </row>
    <row r="1543" spans="6:10" ht="15" customHeight="1" x14ac:dyDescent="0.25">
      <c r="F1543" s="3" t="s">
        <v>3404</v>
      </c>
      <c r="G1543" s="2">
        <v>5679</v>
      </c>
      <c r="H1543" s="2" t="s">
        <v>751</v>
      </c>
      <c r="I1543" s="2" t="s">
        <v>770</v>
      </c>
      <c r="J1543" s="2" t="s">
        <v>771</v>
      </c>
    </row>
    <row r="1544" spans="6:10" ht="15" customHeight="1" x14ac:dyDescent="0.25">
      <c r="F1544" s="3" t="s">
        <v>3405</v>
      </c>
      <c r="G1544" s="2">
        <v>5662</v>
      </c>
      <c r="H1544" s="2" t="s">
        <v>751</v>
      </c>
      <c r="I1544" s="2" t="s">
        <v>772</v>
      </c>
      <c r="J1544" s="2" t="s">
        <v>773</v>
      </c>
    </row>
    <row r="1545" spans="6:10" ht="15" customHeight="1" x14ac:dyDescent="0.25">
      <c r="F1545" s="3" t="s">
        <v>3406</v>
      </c>
      <c r="G1545" s="2">
        <v>12988</v>
      </c>
      <c r="H1545" s="2" t="s">
        <v>79</v>
      </c>
      <c r="I1545" s="2" t="s">
        <v>602</v>
      </c>
      <c r="J1545" s="2" t="s">
        <v>603</v>
      </c>
    </row>
    <row r="1546" spans="6:10" ht="15" customHeight="1" x14ac:dyDescent="0.25">
      <c r="F1546" s="3" t="s">
        <v>3407</v>
      </c>
      <c r="G1546" s="2">
        <v>13427</v>
      </c>
      <c r="H1546" s="2" t="s">
        <v>79</v>
      </c>
      <c r="I1546" s="2" t="s">
        <v>604</v>
      </c>
      <c r="J1546" s="2" t="s">
        <v>605</v>
      </c>
    </row>
    <row r="1547" spans="6:10" ht="15" customHeight="1" x14ac:dyDescent="0.25">
      <c r="F1547" s="3" t="s">
        <v>3408</v>
      </c>
      <c r="G1547" s="2">
        <v>6252</v>
      </c>
      <c r="H1547" s="2" t="s">
        <v>79</v>
      </c>
      <c r="I1547" s="2" t="s">
        <v>80</v>
      </c>
      <c r="J1547" s="2" t="s">
        <v>81</v>
      </c>
    </row>
    <row r="1548" spans="6:10" ht="15" customHeight="1" x14ac:dyDescent="0.25">
      <c r="F1548" s="3" t="s">
        <v>3409</v>
      </c>
      <c r="G1548" s="2">
        <v>6253</v>
      </c>
      <c r="H1548" s="2" t="s">
        <v>79</v>
      </c>
      <c r="I1548" s="2" t="s">
        <v>83</v>
      </c>
      <c r="J1548" s="2" t="s">
        <v>84</v>
      </c>
    </row>
    <row r="1549" spans="6:10" ht="15" customHeight="1" x14ac:dyDescent="0.25">
      <c r="F1549" s="3" t="s">
        <v>3410</v>
      </c>
      <c r="G1549" s="2">
        <v>6239</v>
      </c>
      <c r="H1549" s="2" t="s">
        <v>79</v>
      </c>
      <c r="I1549" s="2" t="s">
        <v>86</v>
      </c>
      <c r="J1549" s="2" t="s">
        <v>87</v>
      </c>
    </row>
    <row r="1550" spans="6:10" ht="15" customHeight="1" x14ac:dyDescent="0.25">
      <c r="F1550" s="3" t="s">
        <v>3411</v>
      </c>
      <c r="G1550" s="2">
        <v>6223</v>
      </c>
      <c r="H1550" s="2" t="s">
        <v>79</v>
      </c>
      <c r="I1550" s="2" t="s">
        <v>89</v>
      </c>
      <c r="J1550" s="2" t="s">
        <v>90</v>
      </c>
    </row>
    <row r="1551" spans="6:10" ht="15" customHeight="1" x14ac:dyDescent="0.25">
      <c r="F1551" s="3" t="s">
        <v>3412</v>
      </c>
      <c r="G1551" s="2">
        <v>6225</v>
      </c>
      <c r="H1551" s="2" t="s">
        <v>79</v>
      </c>
      <c r="I1551" s="2" t="s">
        <v>92</v>
      </c>
      <c r="J1551" s="2" t="s">
        <v>93</v>
      </c>
    </row>
    <row r="1552" spans="6:10" ht="15" customHeight="1" x14ac:dyDescent="0.25">
      <c r="F1552" s="3" t="s">
        <v>3413</v>
      </c>
      <c r="G1552" s="2">
        <v>12678</v>
      </c>
      <c r="H1552" s="2" t="s">
        <v>79</v>
      </c>
      <c r="I1552" s="2" t="s">
        <v>98</v>
      </c>
      <c r="J1552" s="2" t="s">
        <v>99</v>
      </c>
    </row>
    <row r="1553" spans="6:10" ht="15" customHeight="1" x14ac:dyDescent="0.25">
      <c r="F1553" s="3" t="s">
        <v>3414</v>
      </c>
      <c r="G1553" s="2">
        <v>12384</v>
      </c>
      <c r="H1553" s="2" t="s">
        <v>79</v>
      </c>
      <c r="I1553" s="2" t="s">
        <v>1291</v>
      </c>
      <c r="J1553" s="2" t="s">
        <v>1292</v>
      </c>
    </row>
    <row r="1554" spans="6:10" ht="15" customHeight="1" x14ac:dyDescent="0.25">
      <c r="F1554" s="3" t="s">
        <v>3415</v>
      </c>
      <c r="G1554" s="2">
        <v>6218</v>
      </c>
      <c r="H1554" s="2" t="s">
        <v>79</v>
      </c>
      <c r="I1554" s="2" t="s">
        <v>107</v>
      </c>
      <c r="J1554" s="2" t="s">
        <v>108</v>
      </c>
    </row>
    <row r="1555" spans="6:10" ht="15" customHeight="1" x14ac:dyDescent="0.25">
      <c r="F1555" s="3" t="s">
        <v>3416</v>
      </c>
      <c r="G1555" s="2">
        <v>12382</v>
      </c>
      <c r="H1555" s="2" t="s">
        <v>79</v>
      </c>
      <c r="I1555" s="2" t="s">
        <v>1293</v>
      </c>
      <c r="J1555" s="2" t="s">
        <v>1294</v>
      </c>
    </row>
    <row r="1556" spans="6:10" ht="15" customHeight="1" x14ac:dyDescent="0.25">
      <c r="F1556" s="3" t="s">
        <v>3417</v>
      </c>
      <c r="G1556" s="2">
        <v>12383</v>
      </c>
      <c r="H1556" s="2" t="s">
        <v>79</v>
      </c>
      <c r="I1556" s="2" t="s">
        <v>1295</v>
      </c>
      <c r="J1556" s="2" t="s">
        <v>1296</v>
      </c>
    </row>
    <row r="1557" spans="6:10" ht="15" customHeight="1" x14ac:dyDescent="0.25">
      <c r="F1557" s="3" t="s">
        <v>3418</v>
      </c>
      <c r="G1557" s="2">
        <v>6254</v>
      </c>
      <c r="H1557" s="2" t="s">
        <v>79</v>
      </c>
      <c r="I1557" s="2" t="s">
        <v>1297</v>
      </c>
      <c r="J1557" s="2" t="s">
        <v>1298</v>
      </c>
    </row>
    <row r="1558" spans="6:10" ht="15" customHeight="1" x14ac:dyDescent="0.25">
      <c r="F1558" s="3" t="s">
        <v>3419</v>
      </c>
      <c r="G1558" s="2">
        <v>6255</v>
      </c>
      <c r="H1558" s="2" t="s">
        <v>79</v>
      </c>
      <c r="I1558" s="2" t="s">
        <v>110</v>
      </c>
      <c r="J1558" s="2" t="s">
        <v>111</v>
      </c>
    </row>
    <row r="1559" spans="6:10" ht="15" customHeight="1" x14ac:dyDescent="0.25">
      <c r="F1559" s="3" t="s">
        <v>3420</v>
      </c>
      <c r="G1559" s="2">
        <v>12369</v>
      </c>
      <c r="H1559" s="2" t="s">
        <v>79</v>
      </c>
      <c r="I1559" s="2" t="s">
        <v>113</v>
      </c>
      <c r="J1559" s="2" t="s">
        <v>114</v>
      </c>
    </row>
    <row r="1560" spans="6:10" ht="15" customHeight="1" x14ac:dyDescent="0.25">
      <c r="F1560" s="3" t="s">
        <v>3421</v>
      </c>
      <c r="G1560" s="2">
        <v>12370</v>
      </c>
      <c r="H1560" s="2" t="s">
        <v>79</v>
      </c>
      <c r="I1560" s="2" t="s">
        <v>1299</v>
      </c>
      <c r="J1560" s="2" t="s">
        <v>1300</v>
      </c>
    </row>
    <row r="1561" spans="6:10" ht="15" customHeight="1" x14ac:dyDescent="0.25">
      <c r="F1561" s="3" t="s">
        <v>3422</v>
      </c>
      <c r="G1561" s="2">
        <v>6241</v>
      </c>
      <c r="H1561" s="2" t="s">
        <v>79</v>
      </c>
      <c r="I1561" s="2" t="s">
        <v>116</v>
      </c>
      <c r="J1561" s="2" t="s">
        <v>117</v>
      </c>
    </row>
    <row r="1562" spans="6:10" ht="15" customHeight="1" x14ac:dyDescent="0.25">
      <c r="F1562" s="3" t="s">
        <v>3423</v>
      </c>
      <c r="G1562" s="2">
        <v>12376</v>
      </c>
      <c r="H1562" s="2" t="s">
        <v>79</v>
      </c>
      <c r="I1562" s="2" t="s">
        <v>119</v>
      </c>
      <c r="J1562" s="2" t="s">
        <v>120</v>
      </c>
    </row>
    <row r="1563" spans="6:10" ht="15" customHeight="1" x14ac:dyDescent="0.25">
      <c r="F1563" s="3" t="s">
        <v>3424</v>
      </c>
      <c r="G1563" s="2">
        <v>6240</v>
      </c>
      <c r="H1563" s="2" t="s">
        <v>79</v>
      </c>
      <c r="I1563" s="2" t="s">
        <v>128</v>
      </c>
      <c r="J1563" s="2" t="s">
        <v>129</v>
      </c>
    </row>
    <row r="1564" spans="6:10" ht="15" customHeight="1" x14ac:dyDescent="0.25">
      <c r="F1564" s="3" t="s">
        <v>3425</v>
      </c>
      <c r="G1564" s="2">
        <v>13424</v>
      </c>
      <c r="H1564" s="2" t="s">
        <v>79</v>
      </c>
      <c r="I1564" s="2" t="s">
        <v>1301</v>
      </c>
      <c r="J1564" s="2" t="s">
        <v>1302</v>
      </c>
    </row>
    <row r="1565" spans="6:10" ht="15" customHeight="1" x14ac:dyDescent="0.25">
      <c r="F1565" s="3" t="s">
        <v>3426</v>
      </c>
      <c r="G1565" s="2">
        <v>6224</v>
      </c>
      <c r="H1565" s="2" t="s">
        <v>79</v>
      </c>
      <c r="I1565" s="2" t="s">
        <v>134</v>
      </c>
      <c r="J1565" s="2" t="s">
        <v>135</v>
      </c>
    </row>
    <row r="1566" spans="6:10" ht="15" customHeight="1" x14ac:dyDescent="0.25">
      <c r="F1566" s="3" t="s">
        <v>3427</v>
      </c>
      <c r="G1566" s="2">
        <v>6213</v>
      </c>
      <c r="H1566" s="2" t="s">
        <v>79</v>
      </c>
      <c r="I1566" s="2" t="s">
        <v>137</v>
      </c>
      <c r="J1566" s="2" t="s">
        <v>138</v>
      </c>
    </row>
    <row r="1567" spans="6:10" ht="15" customHeight="1" x14ac:dyDescent="0.25">
      <c r="F1567" s="3" t="s">
        <v>3428</v>
      </c>
      <c r="G1567" s="2">
        <v>682</v>
      </c>
      <c r="H1567" s="2" t="s">
        <v>335</v>
      </c>
      <c r="I1567" s="2" t="s">
        <v>340</v>
      </c>
      <c r="J1567" s="2" t="s">
        <v>341</v>
      </c>
    </row>
    <row r="1568" spans="6:10" ht="15" customHeight="1" x14ac:dyDescent="0.25">
      <c r="F1568" s="3" t="s">
        <v>3429</v>
      </c>
      <c r="G1568" s="2">
        <v>12558</v>
      </c>
      <c r="H1568" s="2" t="s">
        <v>335</v>
      </c>
      <c r="I1568" s="2" t="s">
        <v>1303</v>
      </c>
      <c r="J1568" s="2" t="s">
        <v>1304</v>
      </c>
    </row>
    <row r="1569" spans="6:10" ht="15" customHeight="1" x14ac:dyDescent="0.25">
      <c r="F1569" s="3" t="s">
        <v>3430</v>
      </c>
      <c r="G1569" s="2">
        <v>498</v>
      </c>
      <c r="H1569" s="2" t="s">
        <v>189</v>
      </c>
      <c r="I1569" s="2" t="s">
        <v>144</v>
      </c>
      <c r="J1569" s="2" t="s">
        <v>195</v>
      </c>
    </row>
    <row r="1570" spans="6:10" ht="15" customHeight="1" x14ac:dyDescent="0.25">
      <c r="F1570" s="3" t="s">
        <v>3431</v>
      </c>
      <c r="G1570" s="2">
        <v>552</v>
      </c>
      <c r="H1570" s="2" t="s">
        <v>140</v>
      </c>
      <c r="I1570" s="2" t="s">
        <v>141</v>
      </c>
      <c r="J1570" s="2" t="s">
        <v>142</v>
      </c>
    </row>
    <row r="1571" spans="6:10" ht="15" customHeight="1" x14ac:dyDescent="0.25">
      <c r="F1571" s="3" t="s">
        <v>3432</v>
      </c>
      <c r="G1571" s="2">
        <v>553</v>
      </c>
      <c r="H1571" s="2" t="s">
        <v>140</v>
      </c>
      <c r="I1571" s="2" t="s">
        <v>144</v>
      </c>
      <c r="J1571" s="2" t="s">
        <v>145</v>
      </c>
    </row>
    <row r="1572" spans="6:10" ht="15" customHeight="1" x14ac:dyDescent="0.25">
      <c r="F1572" s="3" t="s">
        <v>3433</v>
      </c>
      <c r="G1572" s="2">
        <v>554</v>
      </c>
      <c r="H1572" s="2" t="s">
        <v>140</v>
      </c>
      <c r="I1572" s="2" t="s">
        <v>1174</v>
      </c>
      <c r="J1572" s="2" t="s">
        <v>1175</v>
      </c>
    </row>
    <row r="1573" spans="6:10" ht="15" customHeight="1" x14ac:dyDescent="0.25">
      <c r="F1573" s="3" t="s">
        <v>3434</v>
      </c>
      <c r="G1573" s="2">
        <v>555</v>
      </c>
      <c r="H1573" s="2" t="s">
        <v>140</v>
      </c>
      <c r="I1573" s="2" t="s">
        <v>147</v>
      </c>
      <c r="J1573" s="2" t="s">
        <v>148</v>
      </c>
    </row>
    <row r="1574" spans="6:10" ht="15" customHeight="1" x14ac:dyDescent="0.25">
      <c r="F1574" s="3" t="s">
        <v>3435</v>
      </c>
      <c r="G1574" s="2">
        <v>512</v>
      </c>
      <c r="H1574" s="2" t="s">
        <v>140</v>
      </c>
      <c r="I1574" s="2" t="s">
        <v>1305</v>
      </c>
      <c r="J1574" s="2" t="s">
        <v>1306</v>
      </c>
    </row>
    <row r="1575" spans="6:10" ht="15" customHeight="1" x14ac:dyDescent="0.25">
      <c r="F1575" s="3" t="s">
        <v>3436</v>
      </c>
      <c r="G1575" s="2">
        <v>517</v>
      </c>
      <c r="H1575" s="2" t="s">
        <v>140</v>
      </c>
      <c r="I1575" s="2" t="s">
        <v>150</v>
      </c>
      <c r="J1575" s="2" t="s">
        <v>151</v>
      </c>
    </row>
    <row r="1576" spans="6:10" ht="15" customHeight="1" x14ac:dyDescent="0.25">
      <c r="F1576" s="3" t="s">
        <v>3437</v>
      </c>
      <c r="G1576" s="2">
        <v>518</v>
      </c>
      <c r="H1576" s="2" t="s">
        <v>140</v>
      </c>
      <c r="I1576" s="2" t="s">
        <v>153</v>
      </c>
      <c r="J1576" s="2" t="s">
        <v>154</v>
      </c>
    </row>
    <row r="1577" spans="6:10" ht="15" customHeight="1" x14ac:dyDescent="0.25">
      <c r="F1577" s="3" t="s">
        <v>3438</v>
      </c>
      <c r="G1577" s="2">
        <v>516</v>
      </c>
      <c r="H1577" s="2" t="s">
        <v>140</v>
      </c>
      <c r="I1577" s="2" t="s">
        <v>156</v>
      </c>
      <c r="J1577" s="2" t="s">
        <v>157</v>
      </c>
    </row>
    <row r="1578" spans="6:10" ht="15" customHeight="1" x14ac:dyDescent="0.25">
      <c r="F1578" s="3" t="s">
        <v>3439</v>
      </c>
      <c r="G1578" s="2">
        <v>521</v>
      </c>
      <c r="H1578" s="2" t="s">
        <v>140</v>
      </c>
      <c r="I1578" s="2" t="s">
        <v>159</v>
      </c>
      <c r="J1578" s="2" t="s">
        <v>160</v>
      </c>
    </row>
    <row r="1579" spans="6:10" ht="15" customHeight="1" x14ac:dyDescent="0.25">
      <c r="F1579" s="3" t="s">
        <v>3440</v>
      </c>
      <c r="G1579" s="2">
        <v>522</v>
      </c>
      <c r="H1579" s="2" t="s">
        <v>140</v>
      </c>
      <c r="I1579" s="2" t="s">
        <v>162</v>
      </c>
      <c r="J1579" s="2" t="s">
        <v>163</v>
      </c>
    </row>
    <row r="1580" spans="6:10" ht="15" customHeight="1" x14ac:dyDescent="0.25">
      <c r="F1580" s="3" t="s">
        <v>3441</v>
      </c>
      <c r="G1580" s="2">
        <v>520</v>
      </c>
      <c r="H1580" s="2" t="s">
        <v>140</v>
      </c>
      <c r="I1580" s="2" t="s">
        <v>165</v>
      </c>
      <c r="J1580" s="2" t="s">
        <v>166</v>
      </c>
    </row>
    <row r="1581" spans="6:10" ht="15" customHeight="1" x14ac:dyDescent="0.25">
      <c r="F1581" s="3" t="s">
        <v>3442</v>
      </c>
      <c r="G1581" s="2">
        <v>527</v>
      </c>
      <c r="H1581" s="2" t="s">
        <v>140</v>
      </c>
      <c r="I1581" s="2" t="s">
        <v>174</v>
      </c>
      <c r="J1581" s="2" t="s">
        <v>175</v>
      </c>
    </row>
    <row r="1582" spans="6:10" ht="15" customHeight="1" x14ac:dyDescent="0.25">
      <c r="F1582" s="3" t="s">
        <v>3443</v>
      </c>
      <c r="G1582" s="2">
        <v>532</v>
      </c>
      <c r="H1582" s="2" t="s">
        <v>140</v>
      </c>
      <c r="I1582" s="2" t="s">
        <v>177</v>
      </c>
      <c r="J1582" s="2" t="s">
        <v>178</v>
      </c>
    </row>
    <row r="1583" spans="6:10" ht="15" customHeight="1" x14ac:dyDescent="0.25">
      <c r="F1583" s="3" t="s">
        <v>3444</v>
      </c>
      <c r="G1583" s="2">
        <v>580</v>
      </c>
      <c r="H1583" s="2" t="s">
        <v>214</v>
      </c>
      <c r="I1583" s="2" t="s">
        <v>190</v>
      </c>
      <c r="J1583" s="2" t="s">
        <v>215</v>
      </c>
    </row>
    <row r="1584" spans="6:10" ht="15" customHeight="1" x14ac:dyDescent="0.25">
      <c r="F1584" s="3" t="s">
        <v>3445</v>
      </c>
      <c r="G1584" s="2">
        <v>763</v>
      </c>
      <c r="H1584" s="2" t="s">
        <v>254</v>
      </c>
      <c r="I1584" s="2" t="s">
        <v>261</v>
      </c>
      <c r="J1584" s="2" t="s">
        <v>262</v>
      </c>
    </row>
    <row r="1585" spans="6:10" ht="15" customHeight="1" x14ac:dyDescent="0.25">
      <c r="F1585" s="3" t="s">
        <v>3446</v>
      </c>
      <c r="G1585" s="2">
        <v>775</v>
      </c>
      <c r="H1585" s="2" t="s">
        <v>254</v>
      </c>
      <c r="I1585" s="2" t="s">
        <v>270</v>
      </c>
      <c r="J1585" s="2" t="s">
        <v>271</v>
      </c>
    </row>
    <row r="1586" spans="6:10" ht="15" customHeight="1" x14ac:dyDescent="0.25">
      <c r="F1586" s="3" t="s">
        <v>3447</v>
      </c>
      <c r="G1586" s="2">
        <v>21360</v>
      </c>
      <c r="H1586" s="2" t="s">
        <v>1113</v>
      </c>
      <c r="I1586" s="2" t="s">
        <v>1307</v>
      </c>
      <c r="J1586" s="2" t="s">
        <v>1308</v>
      </c>
    </row>
    <row r="1587" spans="6:10" ht="15" customHeight="1" x14ac:dyDescent="0.25">
      <c r="F1587" s="3" t="s">
        <v>3448</v>
      </c>
      <c r="G1587" s="2">
        <v>12925</v>
      </c>
      <c r="H1587" s="2" t="s">
        <v>1113</v>
      </c>
      <c r="I1587" s="2" t="s">
        <v>1114</v>
      </c>
      <c r="J1587" s="2" t="s">
        <v>1115</v>
      </c>
    </row>
    <row r="1588" spans="6:10" ht="15" customHeight="1" x14ac:dyDescent="0.25">
      <c r="F1588" s="3" t="s">
        <v>3449</v>
      </c>
      <c r="G1588" s="2">
        <v>6815</v>
      </c>
      <c r="H1588" s="2" t="s">
        <v>864</v>
      </c>
      <c r="I1588" s="2" t="s">
        <v>883</v>
      </c>
      <c r="J1588" s="2" t="s">
        <v>884</v>
      </c>
    </row>
    <row r="1589" spans="6:10" ht="15" customHeight="1" x14ac:dyDescent="0.25">
      <c r="F1589" s="3" t="s">
        <v>3450</v>
      </c>
      <c r="G1589" s="2">
        <v>10670</v>
      </c>
      <c r="H1589" s="2" t="s">
        <v>864</v>
      </c>
      <c r="I1589" s="2" t="s">
        <v>885</v>
      </c>
      <c r="J1589" s="2" t="s">
        <v>886</v>
      </c>
    </row>
    <row r="1590" spans="6:10" ht="15" customHeight="1" x14ac:dyDescent="0.25">
      <c r="F1590" s="3" t="s">
        <v>3451</v>
      </c>
      <c r="G1590" s="2">
        <v>10714</v>
      </c>
      <c r="H1590" s="2" t="s">
        <v>864</v>
      </c>
      <c r="I1590" s="2" t="s">
        <v>889</v>
      </c>
      <c r="J1590" s="2" t="s">
        <v>890</v>
      </c>
    </row>
    <row r="1591" spans="6:10" ht="15" customHeight="1" x14ac:dyDescent="0.25">
      <c r="F1591" s="3" t="s">
        <v>3452</v>
      </c>
      <c r="G1591" s="2">
        <v>10808</v>
      </c>
      <c r="H1591" s="2" t="s">
        <v>864</v>
      </c>
      <c r="I1591" s="2" t="s">
        <v>895</v>
      </c>
      <c r="J1591" s="2" t="s">
        <v>896</v>
      </c>
    </row>
    <row r="1592" spans="6:10" ht="15" customHeight="1" x14ac:dyDescent="0.25">
      <c r="F1592" s="3" t="s">
        <v>3453</v>
      </c>
      <c r="G1592" s="2">
        <v>43559</v>
      </c>
      <c r="H1592" s="2" t="s">
        <v>864</v>
      </c>
      <c r="I1592" s="2" t="s">
        <v>899</v>
      </c>
      <c r="J1592" s="2" t="s">
        <v>900</v>
      </c>
    </row>
    <row r="1593" spans="6:10" ht="15" customHeight="1" x14ac:dyDescent="0.25">
      <c r="F1593" s="3" t="s">
        <v>3454</v>
      </c>
      <c r="G1593" s="2">
        <v>10648</v>
      </c>
      <c r="H1593" s="2" t="s">
        <v>864</v>
      </c>
      <c r="I1593" s="2" t="s">
        <v>901</v>
      </c>
      <c r="J1593" s="2" t="s">
        <v>902</v>
      </c>
    </row>
    <row r="1594" spans="6:10" ht="15" customHeight="1" x14ac:dyDescent="0.25">
      <c r="F1594" s="3" t="s">
        <v>3455</v>
      </c>
      <c r="G1594" s="2">
        <v>10687</v>
      </c>
      <c r="H1594" s="2" t="s">
        <v>864</v>
      </c>
      <c r="I1594" s="2" t="s">
        <v>903</v>
      </c>
      <c r="J1594" s="2" t="s">
        <v>904</v>
      </c>
    </row>
    <row r="1595" spans="6:10" ht="15" customHeight="1" x14ac:dyDescent="0.25">
      <c r="F1595" s="3" t="s">
        <v>3456</v>
      </c>
      <c r="G1595" s="2">
        <v>10645</v>
      </c>
      <c r="H1595" s="2" t="s">
        <v>864</v>
      </c>
      <c r="I1595" s="2" t="s">
        <v>905</v>
      </c>
      <c r="J1595" s="2" t="s">
        <v>906</v>
      </c>
    </row>
    <row r="1596" spans="6:10" ht="15" customHeight="1" x14ac:dyDescent="0.25">
      <c r="F1596" s="3" t="s">
        <v>3457</v>
      </c>
      <c r="G1596" s="2">
        <v>10889</v>
      </c>
      <c r="H1596" s="2" t="s">
        <v>864</v>
      </c>
      <c r="I1596" s="2" t="s">
        <v>909</v>
      </c>
      <c r="J1596" s="2" t="s">
        <v>910</v>
      </c>
    </row>
    <row r="1597" spans="6:10" ht="15" customHeight="1" x14ac:dyDescent="0.25">
      <c r="F1597" s="3" t="s">
        <v>3458</v>
      </c>
      <c r="G1597" s="2">
        <v>10733</v>
      </c>
      <c r="H1597" s="2" t="s">
        <v>864</v>
      </c>
      <c r="I1597" s="2" t="s">
        <v>913</v>
      </c>
      <c r="J1597" s="2" t="s">
        <v>914</v>
      </c>
    </row>
    <row r="1598" spans="6:10" ht="15" customHeight="1" x14ac:dyDescent="0.25">
      <c r="F1598" s="3" t="s">
        <v>3459</v>
      </c>
      <c r="G1598" s="2">
        <v>10742</v>
      </c>
      <c r="H1598" s="2" t="s">
        <v>864</v>
      </c>
      <c r="I1598" s="2" t="s">
        <v>915</v>
      </c>
      <c r="J1598" s="2" t="s">
        <v>916</v>
      </c>
    </row>
    <row r="1599" spans="6:10" ht="15" customHeight="1" x14ac:dyDescent="0.25">
      <c r="F1599" s="3" t="s">
        <v>3460</v>
      </c>
      <c r="G1599" s="2">
        <v>43947</v>
      </c>
      <c r="H1599" s="2" t="s">
        <v>864</v>
      </c>
      <c r="I1599" s="2" t="s">
        <v>923</v>
      </c>
      <c r="J1599" s="2" t="s">
        <v>924</v>
      </c>
    </row>
    <row r="1600" spans="6:10" ht="15" customHeight="1" x14ac:dyDescent="0.25">
      <c r="F1600" s="3" t="s">
        <v>3461</v>
      </c>
      <c r="G1600" s="2">
        <v>10654</v>
      </c>
      <c r="H1600" s="2" t="s">
        <v>864</v>
      </c>
      <c r="I1600" s="2" t="s">
        <v>925</v>
      </c>
      <c r="J1600" s="2" t="s">
        <v>926</v>
      </c>
    </row>
    <row r="1601" spans="6:10" ht="15" customHeight="1" x14ac:dyDescent="0.25">
      <c r="F1601" s="3" t="s">
        <v>3462</v>
      </c>
      <c r="G1601" s="2">
        <v>43687</v>
      </c>
      <c r="H1601" s="2" t="s">
        <v>864</v>
      </c>
      <c r="I1601" s="2" t="s">
        <v>927</v>
      </c>
      <c r="J1601" s="2" t="s">
        <v>928</v>
      </c>
    </row>
    <row r="1602" spans="6:10" ht="15" customHeight="1" x14ac:dyDescent="0.25">
      <c r="F1602" s="3" t="s">
        <v>3463</v>
      </c>
      <c r="G1602" s="2">
        <v>10758</v>
      </c>
      <c r="H1602" s="2" t="s">
        <v>864</v>
      </c>
      <c r="I1602" s="2" t="s">
        <v>931</v>
      </c>
      <c r="J1602" s="2" t="s">
        <v>932</v>
      </c>
    </row>
    <row r="1603" spans="6:10" ht="15" customHeight="1" x14ac:dyDescent="0.25">
      <c r="F1603" s="3" t="s">
        <v>3464</v>
      </c>
      <c r="G1603" s="2">
        <v>10725</v>
      </c>
      <c r="H1603" s="2" t="s">
        <v>864</v>
      </c>
      <c r="I1603" s="2" t="s">
        <v>933</v>
      </c>
      <c r="J1603" s="2" t="s">
        <v>934</v>
      </c>
    </row>
    <row r="1604" spans="6:10" ht="15" customHeight="1" x14ac:dyDescent="0.25">
      <c r="F1604" s="3" t="s">
        <v>3465</v>
      </c>
      <c r="G1604" s="2">
        <v>11063</v>
      </c>
      <c r="H1604" s="2" t="s">
        <v>864</v>
      </c>
      <c r="I1604" s="2" t="s">
        <v>1309</v>
      </c>
      <c r="J1604" s="2" t="s">
        <v>1310</v>
      </c>
    </row>
    <row r="1605" spans="6:10" ht="15" customHeight="1" x14ac:dyDescent="0.25">
      <c r="F1605" s="3" t="s">
        <v>3466</v>
      </c>
      <c r="G1605" s="2">
        <v>43778</v>
      </c>
      <c r="H1605" s="2" t="s">
        <v>864</v>
      </c>
      <c r="I1605" s="2" t="s">
        <v>1155</v>
      </c>
      <c r="J1605" s="2" t="s">
        <v>1156</v>
      </c>
    </row>
    <row r="1606" spans="6:10" ht="15" customHeight="1" x14ac:dyDescent="0.25">
      <c r="F1606" s="3" t="s">
        <v>3467</v>
      </c>
      <c r="G1606" s="2">
        <v>10810</v>
      </c>
      <c r="H1606" s="2" t="s">
        <v>864</v>
      </c>
      <c r="I1606" s="2" t="s">
        <v>947</v>
      </c>
      <c r="J1606" s="2" t="s">
        <v>948</v>
      </c>
    </row>
    <row r="1607" spans="6:10" ht="15" customHeight="1" x14ac:dyDescent="0.25">
      <c r="F1607" s="3" t="s">
        <v>3468</v>
      </c>
      <c r="G1607" s="2">
        <v>11081</v>
      </c>
      <c r="H1607" s="2" t="s">
        <v>864</v>
      </c>
      <c r="I1607" s="2" t="s">
        <v>957</v>
      </c>
      <c r="J1607" s="2" t="s">
        <v>958</v>
      </c>
    </row>
    <row r="1608" spans="6:10" ht="15" customHeight="1" x14ac:dyDescent="0.25">
      <c r="F1608" s="3" t="s">
        <v>3469</v>
      </c>
      <c r="G1608" s="2">
        <v>11196</v>
      </c>
      <c r="H1608" s="2" t="s">
        <v>864</v>
      </c>
      <c r="I1608" s="2" t="s">
        <v>961</v>
      </c>
      <c r="J1608" s="2" t="s">
        <v>962</v>
      </c>
    </row>
    <row r="1609" spans="6:10" ht="15" customHeight="1" x14ac:dyDescent="0.25">
      <c r="F1609" s="3" t="s">
        <v>3470</v>
      </c>
      <c r="G1609" s="2">
        <v>10656</v>
      </c>
      <c r="H1609" s="2" t="s">
        <v>864</v>
      </c>
      <c r="I1609" s="2" t="s">
        <v>456</v>
      </c>
      <c r="J1609" s="2" t="s">
        <v>963</v>
      </c>
    </row>
    <row r="1610" spans="6:10" ht="15" customHeight="1" x14ac:dyDescent="0.25">
      <c r="F1610" s="3" t="s">
        <v>3471</v>
      </c>
      <c r="G1610" s="2">
        <v>10662</v>
      </c>
      <c r="H1610" s="2" t="s">
        <v>864</v>
      </c>
      <c r="I1610" s="2" t="s">
        <v>964</v>
      </c>
      <c r="J1610" s="2" t="s">
        <v>965</v>
      </c>
    </row>
    <row r="1611" spans="6:10" ht="15" customHeight="1" x14ac:dyDescent="0.25">
      <c r="F1611" s="3" t="s">
        <v>3472</v>
      </c>
      <c r="G1611" s="2">
        <v>6549</v>
      </c>
      <c r="H1611" s="2" t="s">
        <v>864</v>
      </c>
      <c r="I1611" s="2" t="s">
        <v>966</v>
      </c>
      <c r="J1611" s="2" t="s">
        <v>967</v>
      </c>
    </row>
    <row r="1612" spans="6:10" ht="15" customHeight="1" x14ac:dyDescent="0.25">
      <c r="F1612" s="3" t="s">
        <v>3473</v>
      </c>
      <c r="G1612" s="2">
        <v>43629</v>
      </c>
      <c r="H1612" s="2" t="s">
        <v>864</v>
      </c>
      <c r="I1612" s="2" t="s">
        <v>1159</v>
      </c>
      <c r="J1612" s="2" t="s">
        <v>1160</v>
      </c>
    </row>
    <row r="1613" spans="6:10" ht="15" customHeight="1" x14ac:dyDescent="0.25">
      <c r="F1613" s="3" t="s">
        <v>3474</v>
      </c>
      <c r="G1613" s="2">
        <v>43871</v>
      </c>
      <c r="H1613" s="2" t="s">
        <v>864</v>
      </c>
      <c r="I1613" s="2" t="s">
        <v>1311</v>
      </c>
      <c r="J1613" s="2" t="s">
        <v>1312</v>
      </c>
    </row>
    <row r="1614" spans="6:10" ht="15" customHeight="1" x14ac:dyDescent="0.25">
      <c r="F1614" s="3" t="s">
        <v>3475</v>
      </c>
      <c r="G1614" s="2">
        <v>10817</v>
      </c>
      <c r="H1614" s="2" t="s">
        <v>864</v>
      </c>
      <c r="I1614" s="2" t="s">
        <v>968</v>
      </c>
      <c r="J1614" s="2" t="s">
        <v>969</v>
      </c>
    </row>
    <row r="1615" spans="6:10" ht="15" customHeight="1" x14ac:dyDescent="0.25">
      <c r="F1615" s="3" t="s">
        <v>3476</v>
      </c>
      <c r="G1615" s="2">
        <v>10659</v>
      </c>
      <c r="H1615" s="2" t="s">
        <v>864</v>
      </c>
      <c r="I1615" s="2" t="s">
        <v>978</v>
      </c>
      <c r="J1615" s="2" t="s">
        <v>979</v>
      </c>
    </row>
    <row r="1616" spans="6:10" ht="15" customHeight="1" x14ac:dyDescent="0.25">
      <c r="F1616" s="3" t="s">
        <v>3477</v>
      </c>
      <c r="G1616" s="2">
        <v>10660</v>
      </c>
      <c r="H1616" s="2" t="s">
        <v>864</v>
      </c>
      <c r="I1616" s="2" t="s">
        <v>980</v>
      </c>
      <c r="J1616" s="2" t="s">
        <v>981</v>
      </c>
    </row>
    <row r="1617" spans="6:10" ht="15" customHeight="1" x14ac:dyDescent="0.25">
      <c r="F1617" s="3" t="s">
        <v>3478</v>
      </c>
      <c r="G1617" s="2">
        <v>10779</v>
      </c>
      <c r="H1617" s="2" t="s">
        <v>864</v>
      </c>
      <c r="I1617" s="2" t="s">
        <v>982</v>
      </c>
      <c r="J1617" s="2" t="s">
        <v>983</v>
      </c>
    </row>
    <row r="1618" spans="6:10" ht="15" customHeight="1" x14ac:dyDescent="0.25">
      <c r="F1618" s="3" t="s">
        <v>3479</v>
      </c>
      <c r="G1618" s="2">
        <v>10704</v>
      </c>
      <c r="H1618" s="2" t="s">
        <v>864</v>
      </c>
      <c r="I1618" s="2" t="s">
        <v>998</v>
      </c>
      <c r="J1618" s="2" t="s">
        <v>999</v>
      </c>
    </row>
    <row r="1619" spans="6:10" ht="15" customHeight="1" x14ac:dyDescent="0.25">
      <c r="F1619" s="3" t="s">
        <v>3480</v>
      </c>
      <c r="G1619" s="2">
        <v>10726</v>
      </c>
      <c r="H1619" s="2" t="s">
        <v>864</v>
      </c>
      <c r="I1619" s="2" t="s">
        <v>1002</v>
      </c>
      <c r="J1619" s="2" t="s">
        <v>1003</v>
      </c>
    </row>
    <row r="1620" spans="6:10" ht="15" customHeight="1" x14ac:dyDescent="0.25">
      <c r="F1620" s="3" t="s">
        <v>3481</v>
      </c>
      <c r="G1620" s="2">
        <v>10710</v>
      </c>
      <c r="H1620" s="2" t="s">
        <v>864</v>
      </c>
      <c r="I1620" s="2" t="s">
        <v>1006</v>
      </c>
      <c r="J1620" s="2" t="s">
        <v>1007</v>
      </c>
    </row>
    <row r="1621" spans="6:10" ht="15" customHeight="1" x14ac:dyDescent="0.25">
      <c r="F1621" s="3" t="s">
        <v>3482</v>
      </c>
      <c r="G1621" s="2">
        <v>99000005</v>
      </c>
      <c r="H1621" s="2" t="s">
        <v>50</v>
      </c>
      <c r="I1621" s="2" t="s">
        <v>295</v>
      </c>
      <c r="J1621" s="2" t="s">
        <v>296</v>
      </c>
    </row>
    <row r="1622" spans="6:10" ht="15" customHeight="1" x14ac:dyDescent="0.25">
      <c r="F1622" s="3" t="s">
        <v>3483</v>
      </c>
      <c r="G1622" s="2">
        <v>99000006</v>
      </c>
      <c r="H1622" s="2" t="s">
        <v>54</v>
      </c>
      <c r="I1622" s="2" t="s">
        <v>295</v>
      </c>
      <c r="J1622" s="2" t="s">
        <v>298</v>
      </c>
    </row>
    <row r="1623" spans="6:10" ht="15" customHeight="1" x14ac:dyDescent="0.25">
      <c r="F1623" s="3" t="s">
        <v>3484</v>
      </c>
      <c r="G1623" s="2">
        <v>99000042</v>
      </c>
      <c r="H1623" s="2" t="s">
        <v>751</v>
      </c>
      <c r="I1623" s="2" t="s">
        <v>295</v>
      </c>
      <c r="J1623" s="2" t="s">
        <v>824</v>
      </c>
    </row>
    <row r="1624" spans="6:10" ht="15" customHeight="1" x14ac:dyDescent="0.25">
      <c r="F1624" s="3" t="s">
        <v>3485</v>
      </c>
      <c r="G1624" s="2">
        <v>99000007</v>
      </c>
      <c r="H1624" s="2" t="s">
        <v>79</v>
      </c>
      <c r="I1624" s="2" t="s">
        <v>295</v>
      </c>
      <c r="J1624" s="2" t="s">
        <v>300</v>
      </c>
    </row>
    <row r="1625" spans="6:10" ht="15" customHeight="1" x14ac:dyDescent="0.25">
      <c r="F1625" s="3" t="s">
        <v>3486</v>
      </c>
      <c r="G1625" s="2">
        <v>99000016</v>
      </c>
      <c r="H1625" s="2" t="s">
        <v>335</v>
      </c>
      <c r="I1625" s="2" t="s">
        <v>295</v>
      </c>
      <c r="J1625" s="2" t="s">
        <v>358</v>
      </c>
    </row>
    <row r="1626" spans="6:10" ht="15" customHeight="1" x14ac:dyDescent="0.25">
      <c r="F1626" s="3" t="s">
        <v>3487</v>
      </c>
      <c r="G1626" s="2">
        <v>99000009</v>
      </c>
      <c r="H1626" s="2" t="s">
        <v>189</v>
      </c>
      <c r="I1626" s="2" t="s">
        <v>295</v>
      </c>
      <c r="J1626" s="2" t="s">
        <v>304</v>
      </c>
    </row>
    <row r="1627" spans="6:10" ht="15" customHeight="1" x14ac:dyDescent="0.25">
      <c r="F1627" s="3" t="s">
        <v>3488</v>
      </c>
      <c r="G1627" s="2">
        <v>99000008</v>
      </c>
      <c r="H1627" s="2" t="s">
        <v>140</v>
      </c>
      <c r="I1627" s="2" t="s">
        <v>295</v>
      </c>
      <c r="J1627" s="2" t="s">
        <v>302</v>
      </c>
    </row>
    <row r="1628" spans="6:10" ht="15" customHeight="1" x14ac:dyDescent="0.25">
      <c r="F1628" s="3" t="s">
        <v>3489</v>
      </c>
      <c r="G1628" s="2">
        <v>99000010</v>
      </c>
      <c r="H1628" s="2" t="s">
        <v>214</v>
      </c>
      <c r="I1628" s="2" t="s">
        <v>295</v>
      </c>
      <c r="J1628" s="2" t="s">
        <v>306</v>
      </c>
    </row>
    <row r="1629" spans="6:10" ht="15" customHeight="1" x14ac:dyDescent="0.25">
      <c r="F1629" s="3" t="s">
        <v>3490</v>
      </c>
      <c r="G1629" s="2">
        <v>99000012</v>
      </c>
      <c r="H1629" s="2" t="s">
        <v>254</v>
      </c>
      <c r="I1629" s="2" t="s">
        <v>295</v>
      </c>
      <c r="J1629" s="2" t="s">
        <v>310</v>
      </c>
    </row>
    <row r="1630" spans="6:10" ht="15" customHeight="1" x14ac:dyDescent="0.25">
      <c r="F1630" s="3" t="s">
        <v>3491</v>
      </c>
      <c r="G1630" s="2">
        <v>99000038</v>
      </c>
      <c r="H1630" s="2" t="s">
        <v>1113</v>
      </c>
      <c r="I1630" s="2" t="s">
        <v>295</v>
      </c>
      <c r="J1630" s="2" t="s">
        <v>1138</v>
      </c>
    </row>
    <row r="1631" spans="6:10" ht="15" customHeight="1" x14ac:dyDescent="0.25">
      <c r="F1631" s="3" t="s">
        <v>3492</v>
      </c>
      <c r="G1631" s="2">
        <v>99000041</v>
      </c>
      <c r="H1631" s="2" t="s">
        <v>864</v>
      </c>
      <c r="I1631" s="2" t="s">
        <v>295</v>
      </c>
      <c r="J1631" s="2" t="s">
        <v>1011</v>
      </c>
    </row>
    <row r="1632" spans="6:10" ht="15" customHeight="1" x14ac:dyDescent="0.25">
      <c r="F1632" s="3" t="s">
        <v>3493</v>
      </c>
      <c r="G1632" s="2">
        <v>99000017</v>
      </c>
      <c r="H1632" s="2" t="s">
        <v>314</v>
      </c>
      <c r="I1632" s="2" t="s">
        <v>315</v>
      </c>
      <c r="J1632" s="2" t="s">
        <v>316</v>
      </c>
    </row>
    <row r="1633" spans="6:10" ht="15" customHeight="1" x14ac:dyDescent="0.25">
      <c r="F1633" s="3" t="s">
        <v>3494</v>
      </c>
      <c r="G1633" s="2">
        <v>99000017</v>
      </c>
      <c r="H1633" s="2" t="s">
        <v>314</v>
      </c>
      <c r="I1633" s="2" t="s">
        <v>315</v>
      </c>
      <c r="J1633" s="2" t="s">
        <v>316</v>
      </c>
    </row>
    <row r="1634" spans="6:10" ht="15" customHeight="1" x14ac:dyDescent="0.25">
      <c r="F1634" s="3" t="s">
        <v>3495</v>
      </c>
      <c r="G1634" s="2">
        <v>1125</v>
      </c>
      <c r="H1634" s="2" t="s">
        <v>54</v>
      </c>
      <c r="I1634" s="2" t="s">
        <v>318</v>
      </c>
      <c r="J1634" s="2" t="s">
        <v>319</v>
      </c>
    </row>
    <row r="1635" spans="6:10" ht="15" customHeight="1" x14ac:dyDescent="0.25">
      <c r="F1635" s="3" t="s">
        <v>3496</v>
      </c>
      <c r="G1635" s="2">
        <v>473</v>
      </c>
      <c r="H1635" s="2" t="s">
        <v>54</v>
      </c>
      <c r="I1635" s="2" t="s">
        <v>1313</v>
      </c>
      <c r="J1635" s="2" t="s">
        <v>1314</v>
      </c>
    </row>
    <row r="1636" spans="6:10" ht="15" customHeight="1" x14ac:dyDescent="0.25">
      <c r="F1636" s="3" t="s">
        <v>3497</v>
      </c>
      <c r="G1636" s="2">
        <v>474</v>
      </c>
      <c r="H1636" s="2" t="s">
        <v>54</v>
      </c>
      <c r="I1636" s="2" t="s">
        <v>1315</v>
      </c>
      <c r="J1636" s="2" t="s">
        <v>1316</v>
      </c>
    </row>
    <row r="1637" spans="6:10" ht="15" customHeight="1" x14ac:dyDescent="0.25">
      <c r="F1637" s="3" t="s">
        <v>3498</v>
      </c>
      <c r="G1637" s="2">
        <v>475</v>
      </c>
      <c r="H1637" s="2" t="s">
        <v>54</v>
      </c>
      <c r="I1637" s="2" t="s">
        <v>1317</v>
      </c>
      <c r="J1637" s="2" t="s">
        <v>1318</v>
      </c>
    </row>
    <row r="1638" spans="6:10" ht="15" customHeight="1" x14ac:dyDescent="0.25">
      <c r="F1638" s="3" t="s">
        <v>3499</v>
      </c>
      <c r="G1638" s="2">
        <v>477</v>
      </c>
      <c r="H1638" s="2" t="s">
        <v>54</v>
      </c>
      <c r="I1638" s="2" t="s">
        <v>1319</v>
      </c>
      <c r="J1638" s="2" t="s">
        <v>1320</v>
      </c>
    </row>
    <row r="1639" spans="6:10" ht="15" customHeight="1" x14ac:dyDescent="0.25">
      <c r="F1639" s="3" t="s">
        <v>3500</v>
      </c>
      <c r="G1639" s="2">
        <v>476</v>
      </c>
      <c r="H1639" s="2" t="s">
        <v>54</v>
      </c>
      <c r="I1639" s="2" t="s">
        <v>70</v>
      </c>
      <c r="J1639" s="2" t="s">
        <v>71</v>
      </c>
    </row>
    <row r="1640" spans="6:10" ht="15" customHeight="1" x14ac:dyDescent="0.25">
      <c r="F1640" s="3" t="s">
        <v>3501</v>
      </c>
      <c r="G1640" s="2">
        <v>478</v>
      </c>
      <c r="H1640" s="2" t="s">
        <v>54</v>
      </c>
      <c r="I1640" s="2" t="s">
        <v>614</v>
      </c>
      <c r="J1640" s="2" t="s">
        <v>615</v>
      </c>
    </row>
    <row r="1641" spans="6:10" ht="15" customHeight="1" x14ac:dyDescent="0.25">
      <c r="F1641" s="3" t="s">
        <v>3502</v>
      </c>
      <c r="G1641" s="2">
        <v>12743</v>
      </c>
      <c r="H1641" s="2" t="s">
        <v>838</v>
      </c>
      <c r="I1641" s="2" t="s">
        <v>841</v>
      </c>
      <c r="J1641" s="2" t="s">
        <v>842</v>
      </c>
    </row>
    <row r="1642" spans="6:10" ht="15" customHeight="1" x14ac:dyDescent="0.25">
      <c r="F1642" s="3" t="s">
        <v>3503</v>
      </c>
      <c r="G1642" s="2">
        <v>12473</v>
      </c>
      <c r="H1642" s="2" t="s">
        <v>838</v>
      </c>
      <c r="I1642" s="2" t="s">
        <v>1321</v>
      </c>
      <c r="J1642" s="2" t="s">
        <v>1322</v>
      </c>
    </row>
    <row r="1643" spans="6:10" ht="15" customHeight="1" x14ac:dyDescent="0.25">
      <c r="F1643" s="3" t="s">
        <v>3504</v>
      </c>
      <c r="G1643" s="2">
        <v>13524</v>
      </c>
      <c r="H1643" s="2" t="s">
        <v>838</v>
      </c>
      <c r="I1643" s="2" t="s">
        <v>1323</v>
      </c>
      <c r="J1643" s="2" t="s">
        <v>1324</v>
      </c>
    </row>
    <row r="1644" spans="6:10" ht="15" customHeight="1" x14ac:dyDescent="0.25">
      <c r="F1644" s="3" t="s">
        <v>3505</v>
      </c>
      <c r="G1644" s="2">
        <v>12475</v>
      </c>
      <c r="H1644" s="2" t="s">
        <v>838</v>
      </c>
      <c r="I1644" s="2" t="s">
        <v>1325</v>
      </c>
      <c r="J1644" s="2" t="s">
        <v>1326</v>
      </c>
    </row>
    <row r="1645" spans="6:10" ht="15" customHeight="1" x14ac:dyDescent="0.25">
      <c r="F1645" s="3" t="s">
        <v>3506</v>
      </c>
      <c r="G1645" s="2">
        <v>13224</v>
      </c>
      <c r="H1645" s="2" t="s">
        <v>838</v>
      </c>
      <c r="I1645" s="2" t="s">
        <v>1327</v>
      </c>
      <c r="J1645" s="2" t="s">
        <v>1328</v>
      </c>
    </row>
    <row r="1646" spans="6:10" ht="15" customHeight="1" x14ac:dyDescent="0.25">
      <c r="F1646" s="3" t="s">
        <v>3507</v>
      </c>
      <c r="G1646" s="2">
        <v>12547</v>
      </c>
      <c r="H1646" s="2" t="s">
        <v>838</v>
      </c>
      <c r="I1646" s="2" t="s">
        <v>851</v>
      </c>
      <c r="J1646" s="2" t="s">
        <v>852</v>
      </c>
    </row>
    <row r="1647" spans="6:10" ht="15" customHeight="1" x14ac:dyDescent="0.25">
      <c r="F1647" s="3" t="s">
        <v>3508</v>
      </c>
      <c r="G1647" s="2">
        <v>12476</v>
      </c>
      <c r="H1647" s="2" t="s">
        <v>838</v>
      </c>
      <c r="I1647" s="2" t="s">
        <v>853</v>
      </c>
      <c r="J1647" s="2" t="s">
        <v>854</v>
      </c>
    </row>
    <row r="1648" spans="6:10" ht="15" customHeight="1" x14ac:dyDescent="0.25">
      <c r="F1648" s="3" t="s">
        <v>3509</v>
      </c>
      <c r="G1648" s="2">
        <v>5671</v>
      </c>
      <c r="H1648" s="2" t="s">
        <v>751</v>
      </c>
      <c r="I1648" s="2" t="s">
        <v>756</v>
      </c>
      <c r="J1648" s="2" t="s">
        <v>757</v>
      </c>
    </row>
    <row r="1649" spans="6:10" ht="15" customHeight="1" x14ac:dyDescent="0.25">
      <c r="F1649" s="3" t="s">
        <v>3510</v>
      </c>
      <c r="G1649" s="2">
        <v>5666</v>
      </c>
      <c r="H1649" s="2" t="s">
        <v>751</v>
      </c>
      <c r="I1649" s="2" t="s">
        <v>768</v>
      </c>
      <c r="J1649" s="2" t="s">
        <v>769</v>
      </c>
    </row>
    <row r="1650" spans="6:10" ht="15" customHeight="1" x14ac:dyDescent="0.25">
      <c r="F1650" s="3" t="s">
        <v>3511</v>
      </c>
      <c r="G1650" s="2">
        <v>5679</v>
      </c>
      <c r="H1650" s="2" t="s">
        <v>751</v>
      </c>
      <c r="I1650" s="2" t="s">
        <v>770</v>
      </c>
      <c r="J1650" s="2" t="s">
        <v>771</v>
      </c>
    </row>
    <row r="1651" spans="6:10" ht="15" customHeight="1" x14ac:dyDescent="0.25">
      <c r="F1651" s="3" t="s">
        <v>3512</v>
      </c>
      <c r="G1651" s="2">
        <v>5662</v>
      </c>
      <c r="H1651" s="2" t="s">
        <v>751</v>
      </c>
      <c r="I1651" s="2" t="s">
        <v>772</v>
      </c>
      <c r="J1651" s="2" t="s">
        <v>773</v>
      </c>
    </row>
    <row r="1652" spans="6:10" ht="15" customHeight="1" x14ac:dyDescent="0.25">
      <c r="F1652" s="3" t="s">
        <v>3513</v>
      </c>
      <c r="G1652" s="2">
        <v>5676</v>
      </c>
      <c r="H1652" s="2" t="s">
        <v>751</v>
      </c>
      <c r="I1652" s="2" t="s">
        <v>778</v>
      </c>
      <c r="J1652" s="2" t="s">
        <v>779</v>
      </c>
    </row>
    <row r="1653" spans="6:10" ht="15" customHeight="1" x14ac:dyDescent="0.25">
      <c r="F1653" s="3" t="s">
        <v>3514</v>
      </c>
      <c r="G1653" s="2">
        <v>5667</v>
      </c>
      <c r="H1653" s="2" t="s">
        <v>751</v>
      </c>
      <c r="I1653" s="2" t="s">
        <v>790</v>
      </c>
      <c r="J1653" s="2" t="s">
        <v>791</v>
      </c>
    </row>
    <row r="1654" spans="6:10" ht="15" customHeight="1" x14ac:dyDescent="0.25">
      <c r="F1654" s="3" t="s">
        <v>3515</v>
      </c>
      <c r="G1654" s="2">
        <v>5661</v>
      </c>
      <c r="H1654" s="2" t="s">
        <v>751</v>
      </c>
      <c r="I1654" s="2" t="s">
        <v>804</v>
      </c>
      <c r="J1654" s="2" t="s">
        <v>805</v>
      </c>
    </row>
    <row r="1655" spans="6:10" ht="15" customHeight="1" x14ac:dyDescent="0.25">
      <c r="F1655" s="3" t="s">
        <v>3516</v>
      </c>
      <c r="G1655" s="2">
        <v>5669</v>
      </c>
      <c r="H1655" s="2" t="s">
        <v>751</v>
      </c>
      <c r="I1655" s="2" t="s">
        <v>820</v>
      </c>
      <c r="J1655" s="2" t="s">
        <v>821</v>
      </c>
    </row>
    <row r="1656" spans="6:10" ht="15" customHeight="1" x14ac:dyDescent="0.25">
      <c r="F1656" s="3" t="s">
        <v>3517</v>
      </c>
      <c r="G1656" s="2">
        <v>716</v>
      </c>
      <c r="H1656" s="2" t="s">
        <v>455</v>
      </c>
      <c r="I1656" s="2" t="s">
        <v>458</v>
      </c>
      <c r="J1656" s="2" t="s">
        <v>459</v>
      </c>
    </row>
    <row r="1657" spans="6:10" ht="15" customHeight="1" x14ac:dyDescent="0.25">
      <c r="F1657" s="3" t="s">
        <v>3518</v>
      </c>
      <c r="G1657" s="2">
        <v>17461</v>
      </c>
      <c r="H1657" s="2" t="s">
        <v>455</v>
      </c>
      <c r="I1657" s="2" t="s">
        <v>460</v>
      </c>
      <c r="J1657" s="2" t="s">
        <v>461</v>
      </c>
    </row>
    <row r="1658" spans="6:10" ht="15" customHeight="1" x14ac:dyDescent="0.25">
      <c r="F1658" s="3" t="s">
        <v>3519</v>
      </c>
      <c r="G1658" s="2">
        <v>718</v>
      </c>
      <c r="H1658" s="2" t="s">
        <v>455</v>
      </c>
      <c r="I1658" s="2" t="s">
        <v>462</v>
      </c>
      <c r="J1658" s="2" t="s">
        <v>463</v>
      </c>
    </row>
    <row r="1659" spans="6:10" ht="15" customHeight="1" x14ac:dyDescent="0.25">
      <c r="F1659" s="3" t="s">
        <v>3520</v>
      </c>
      <c r="G1659" s="2">
        <v>719</v>
      </c>
      <c r="H1659" s="2" t="s">
        <v>455</v>
      </c>
      <c r="I1659" s="2" t="s">
        <v>470</v>
      </c>
      <c r="J1659" s="2" t="s">
        <v>471</v>
      </c>
    </row>
    <row r="1660" spans="6:10" ht="15" customHeight="1" x14ac:dyDescent="0.25">
      <c r="F1660" s="3" t="s">
        <v>3521</v>
      </c>
      <c r="G1660" s="2">
        <v>720</v>
      </c>
      <c r="H1660" s="2" t="s">
        <v>455</v>
      </c>
      <c r="I1660" s="2" t="s">
        <v>474</v>
      </c>
      <c r="J1660" s="2" t="s">
        <v>475</v>
      </c>
    </row>
    <row r="1661" spans="6:10" ht="15" customHeight="1" x14ac:dyDescent="0.25">
      <c r="F1661" s="3" t="s">
        <v>3522</v>
      </c>
      <c r="G1661" s="2">
        <v>714</v>
      </c>
      <c r="H1661" s="2" t="s">
        <v>455</v>
      </c>
      <c r="I1661" s="2" t="s">
        <v>456</v>
      </c>
      <c r="J1661" s="2" t="s">
        <v>457</v>
      </c>
    </row>
    <row r="1662" spans="6:10" ht="15" customHeight="1" x14ac:dyDescent="0.25">
      <c r="F1662" s="3" t="s">
        <v>3523</v>
      </c>
      <c r="G1662" s="2">
        <v>28759</v>
      </c>
      <c r="H1662" s="2" t="s">
        <v>1329</v>
      </c>
      <c r="I1662" s="2" t="s">
        <v>1330</v>
      </c>
      <c r="J1662" s="2" t="s">
        <v>1331</v>
      </c>
    </row>
    <row r="1663" spans="6:10" ht="15" customHeight="1" x14ac:dyDescent="0.25">
      <c r="F1663" s="3" t="s">
        <v>3524</v>
      </c>
      <c r="G1663" s="2">
        <v>28758</v>
      </c>
      <c r="H1663" s="2" t="s">
        <v>1329</v>
      </c>
      <c r="I1663" s="2" t="s">
        <v>1332</v>
      </c>
      <c r="J1663" s="2" t="s">
        <v>1333</v>
      </c>
    </row>
    <row r="1664" spans="6:10" ht="15" customHeight="1" x14ac:dyDescent="0.25">
      <c r="F1664" s="3" t="s">
        <v>3525</v>
      </c>
      <c r="G1664" s="2">
        <v>28757</v>
      </c>
      <c r="H1664" s="2" t="s">
        <v>1329</v>
      </c>
      <c r="I1664" s="2" t="s">
        <v>1334</v>
      </c>
      <c r="J1664" s="2" t="s">
        <v>1335</v>
      </c>
    </row>
    <row r="1665" spans="6:10" ht="15" customHeight="1" x14ac:dyDescent="0.25">
      <c r="F1665" s="3" t="s">
        <v>3526</v>
      </c>
      <c r="G1665" s="2">
        <v>496</v>
      </c>
      <c r="H1665" s="2" t="s">
        <v>189</v>
      </c>
      <c r="I1665" s="2" t="s">
        <v>190</v>
      </c>
      <c r="J1665" s="2" t="s">
        <v>191</v>
      </c>
    </row>
    <row r="1666" spans="6:10" ht="15" customHeight="1" x14ac:dyDescent="0.25">
      <c r="F1666" s="3" t="s">
        <v>3527</v>
      </c>
      <c r="G1666" s="2">
        <v>499</v>
      </c>
      <c r="H1666" s="2" t="s">
        <v>189</v>
      </c>
      <c r="I1666" s="2" t="s">
        <v>141</v>
      </c>
      <c r="J1666" s="2" t="s">
        <v>193</v>
      </c>
    </row>
    <row r="1667" spans="6:10" ht="15" customHeight="1" x14ac:dyDescent="0.25">
      <c r="F1667" s="3" t="s">
        <v>3528</v>
      </c>
      <c r="G1667" s="2">
        <v>498</v>
      </c>
      <c r="H1667" s="2" t="s">
        <v>189</v>
      </c>
      <c r="I1667" s="2" t="s">
        <v>144</v>
      </c>
      <c r="J1667" s="2" t="s">
        <v>195</v>
      </c>
    </row>
    <row r="1668" spans="6:10" ht="15" customHeight="1" x14ac:dyDescent="0.25">
      <c r="F1668" s="3" t="s">
        <v>3529</v>
      </c>
      <c r="G1668" s="2">
        <v>502</v>
      </c>
      <c r="H1668" s="2" t="s">
        <v>189</v>
      </c>
      <c r="I1668" s="2" t="s">
        <v>197</v>
      </c>
      <c r="J1668" s="2" t="s">
        <v>198</v>
      </c>
    </row>
    <row r="1669" spans="6:10" ht="15" customHeight="1" x14ac:dyDescent="0.25">
      <c r="F1669" s="3" t="s">
        <v>3530</v>
      </c>
      <c r="G1669" s="2">
        <v>480</v>
      </c>
      <c r="H1669" s="2" t="s">
        <v>189</v>
      </c>
      <c r="I1669" s="2" t="s">
        <v>150</v>
      </c>
      <c r="J1669" s="2" t="s">
        <v>200</v>
      </c>
    </row>
    <row r="1670" spans="6:10" ht="15" customHeight="1" x14ac:dyDescent="0.25">
      <c r="F1670" s="3" t="s">
        <v>3531</v>
      </c>
      <c r="G1670" s="2">
        <v>481</v>
      </c>
      <c r="H1670" s="2" t="s">
        <v>189</v>
      </c>
      <c r="I1670" s="2" t="s">
        <v>156</v>
      </c>
      <c r="J1670" s="2" t="s">
        <v>204</v>
      </c>
    </row>
    <row r="1671" spans="6:10" ht="15" customHeight="1" x14ac:dyDescent="0.25">
      <c r="F1671" s="3" t="s">
        <v>3532</v>
      </c>
      <c r="G1671" s="2">
        <v>484</v>
      </c>
      <c r="H1671" s="2" t="s">
        <v>189</v>
      </c>
      <c r="I1671" s="2" t="s">
        <v>159</v>
      </c>
      <c r="J1671" s="2" t="s">
        <v>206</v>
      </c>
    </row>
    <row r="1672" spans="6:10" ht="15" customHeight="1" x14ac:dyDescent="0.25">
      <c r="F1672" s="3" t="s">
        <v>3533</v>
      </c>
      <c r="G1672" s="2">
        <v>483</v>
      </c>
      <c r="H1672" s="2" t="s">
        <v>189</v>
      </c>
      <c r="I1672" s="2" t="s">
        <v>165</v>
      </c>
      <c r="J1672" s="2" t="s">
        <v>208</v>
      </c>
    </row>
    <row r="1673" spans="6:10" ht="15" customHeight="1" x14ac:dyDescent="0.25">
      <c r="F1673" s="3" t="s">
        <v>3534</v>
      </c>
      <c r="G1673" s="2">
        <v>1290</v>
      </c>
      <c r="H1673" s="2" t="s">
        <v>481</v>
      </c>
      <c r="I1673" s="2" t="s">
        <v>510</v>
      </c>
      <c r="J1673" s="2" t="s">
        <v>511</v>
      </c>
    </row>
    <row r="1674" spans="6:10" ht="15" customHeight="1" x14ac:dyDescent="0.25">
      <c r="F1674" s="3" t="s">
        <v>3535</v>
      </c>
      <c r="G1674" s="2">
        <v>1304</v>
      </c>
      <c r="H1674" s="2" t="s">
        <v>481</v>
      </c>
      <c r="I1674" s="2" t="s">
        <v>514</v>
      </c>
      <c r="J1674" s="2" t="s">
        <v>515</v>
      </c>
    </row>
    <row r="1675" spans="6:10" ht="15" customHeight="1" x14ac:dyDescent="0.25">
      <c r="F1675" s="3" t="s">
        <v>3536</v>
      </c>
      <c r="G1675" s="2">
        <v>553</v>
      </c>
      <c r="H1675" s="2" t="s">
        <v>140</v>
      </c>
      <c r="I1675" s="2" t="s">
        <v>144</v>
      </c>
      <c r="J1675" s="2" t="s">
        <v>145</v>
      </c>
    </row>
    <row r="1676" spans="6:10" ht="15" customHeight="1" x14ac:dyDescent="0.25">
      <c r="F1676" s="3" t="s">
        <v>3537</v>
      </c>
      <c r="G1676" s="2">
        <v>521</v>
      </c>
      <c r="H1676" s="2" t="s">
        <v>140</v>
      </c>
      <c r="I1676" s="2" t="s">
        <v>159</v>
      </c>
      <c r="J1676" s="2" t="s">
        <v>160</v>
      </c>
    </row>
    <row r="1677" spans="6:10" ht="15" customHeight="1" x14ac:dyDescent="0.25">
      <c r="F1677" s="3" t="s">
        <v>3538</v>
      </c>
      <c r="G1677" s="2">
        <v>520</v>
      </c>
      <c r="H1677" s="2" t="s">
        <v>140</v>
      </c>
      <c r="I1677" s="2" t="s">
        <v>165</v>
      </c>
      <c r="J1677" s="2" t="s">
        <v>166</v>
      </c>
    </row>
    <row r="1678" spans="6:10" ht="15" customHeight="1" x14ac:dyDescent="0.25">
      <c r="F1678" s="3" t="s">
        <v>3539</v>
      </c>
      <c r="G1678" s="2">
        <v>580</v>
      </c>
      <c r="H1678" s="2" t="s">
        <v>214</v>
      </c>
      <c r="I1678" s="2" t="s">
        <v>190</v>
      </c>
      <c r="J1678" s="2" t="s">
        <v>215</v>
      </c>
    </row>
    <row r="1679" spans="6:10" ht="15" customHeight="1" x14ac:dyDescent="0.25">
      <c r="F1679" s="3" t="s">
        <v>3540</v>
      </c>
      <c r="G1679" s="2">
        <v>584</v>
      </c>
      <c r="H1679" s="2" t="s">
        <v>214</v>
      </c>
      <c r="I1679" s="2" t="s">
        <v>141</v>
      </c>
      <c r="J1679" s="2" t="s">
        <v>220</v>
      </c>
    </row>
    <row r="1680" spans="6:10" ht="15" customHeight="1" x14ac:dyDescent="0.25">
      <c r="F1680" s="3" t="s">
        <v>3541</v>
      </c>
      <c r="G1680" s="2">
        <v>583</v>
      </c>
      <c r="H1680" s="2" t="s">
        <v>214</v>
      </c>
      <c r="I1680" s="2" t="s">
        <v>144</v>
      </c>
      <c r="J1680" s="2" t="s">
        <v>222</v>
      </c>
    </row>
    <row r="1681" spans="6:10" ht="15" customHeight="1" x14ac:dyDescent="0.25">
      <c r="F1681" s="3" t="s">
        <v>3542</v>
      </c>
      <c r="G1681" s="2">
        <v>586</v>
      </c>
      <c r="H1681" s="2" t="s">
        <v>214</v>
      </c>
      <c r="I1681" s="2" t="s">
        <v>1174</v>
      </c>
      <c r="J1681" s="2" t="s">
        <v>1263</v>
      </c>
    </row>
    <row r="1682" spans="6:10" ht="15" customHeight="1" x14ac:dyDescent="0.25">
      <c r="F1682" s="3" t="s">
        <v>3543</v>
      </c>
      <c r="G1682" s="2">
        <v>585</v>
      </c>
      <c r="H1682" s="2" t="s">
        <v>214</v>
      </c>
      <c r="I1682" s="2" t="s">
        <v>147</v>
      </c>
      <c r="J1682" s="2" t="s">
        <v>1264</v>
      </c>
    </row>
    <row r="1683" spans="6:10" ht="15" customHeight="1" x14ac:dyDescent="0.25">
      <c r="F1683" s="3" t="s">
        <v>3544</v>
      </c>
      <c r="G1683" s="2">
        <v>563</v>
      </c>
      <c r="H1683" s="2" t="s">
        <v>214</v>
      </c>
      <c r="I1683" s="2" t="s">
        <v>150</v>
      </c>
      <c r="J1683" s="2" t="s">
        <v>224</v>
      </c>
    </row>
    <row r="1684" spans="6:10" ht="15" customHeight="1" x14ac:dyDescent="0.25">
      <c r="F1684" s="3" t="s">
        <v>3545</v>
      </c>
      <c r="G1684" s="2">
        <v>564</v>
      </c>
      <c r="H1684" s="2" t="s">
        <v>214</v>
      </c>
      <c r="I1684" s="2" t="s">
        <v>159</v>
      </c>
      <c r="J1684" s="2" t="s">
        <v>226</v>
      </c>
    </row>
    <row r="1685" spans="6:10" ht="15" customHeight="1" x14ac:dyDescent="0.25">
      <c r="F1685" s="3" t="s">
        <v>3546</v>
      </c>
      <c r="G1685" s="2">
        <v>569</v>
      </c>
      <c r="H1685" s="2" t="s">
        <v>214</v>
      </c>
      <c r="I1685" s="2" t="s">
        <v>171</v>
      </c>
      <c r="J1685" s="2" t="s">
        <v>230</v>
      </c>
    </row>
    <row r="1686" spans="6:10" ht="15" customHeight="1" x14ac:dyDescent="0.25">
      <c r="F1686" s="3" t="s">
        <v>3547</v>
      </c>
      <c r="G1686" s="2">
        <v>573</v>
      </c>
      <c r="H1686" s="2" t="s">
        <v>214</v>
      </c>
      <c r="I1686" s="2" t="s">
        <v>177</v>
      </c>
      <c r="J1686" s="2" t="s">
        <v>232</v>
      </c>
    </row>
    <row r="1687" spans="6:10" ht="15" customHeight="1" x14ac:dyDescent="0.25">
      <c r="F1687" s="3" t="s">
        <v>3548</v>
      </c>
      <c r="G1687" s="2">
        <v>574</v>
      </c>
      <c r="H1687" s="2" t="s">
        <v>214</v>
      </c>
      <c r="I1687" s="2" t="s">
        <v>183</v>
      </c>
      <c r="J1687" s="2" t="s">
        <v>236</v>
      </c>
    </row>
    <row r="1688" spans="6:10" ht="15" customHeight="1" x14ac:dyDescent="0.25">
      <c r="F1688" s="3" t="s">
        <v>3549</v>
      </c>
      <c r="G1688" s="2">
        <v>577</v>
      </c>
      <c r="H1688" s="2" t="s">
        <v>214</v>
      </c>
      <c r="I1688" s="2" t="s">
        <v>238</v>
      </c>
      <c r="J1688" s="2" t="s">
        <v>239</v>
      </c>
    </row>
    <row r="1689" spans="6:10" ht="15" customHeight="1" x14ac:dyDescent="0.25">
      <c r="F1689" s="3" t="s">
        <v>3550</v>
      </c>
      <c r="G1689" s="2">
        <v>760</v>
      </c>
      <c r="H1689" s="2" t="s">
        <v>254</v>
      </c>
      <c r="I1689" s="2" t="s">
        <v>258</v>
      </c>
      <c r="J1689" s="2" t="s">
        <v>259</v>
      </c>
    </row>
    <row r="1690" spans="6:10" ht="15" customHeight="1" x14ac:dyDescent="0.25">
      <c r="F1690" s="3" t="s">
        <v>3551</v>
      </c>
      <c r="G1690" s="2">
        <v>763</v>
      </c>
      <c r="H1690" s="2" t="s">
        <v>254</v>
      </c>
      <c r="I1690" s="2" t="s">
        <v>261</v>
      </c>
      <c r="J1690" s="2" t="s">
        <v>262</v>
      </c>
    </row>
    <row r="1691" spans="6:10" ht="15" customHeight="1" x14ac:dyDescent="0.25">
      <c r="F1691" s="3" t="s">
        <v>3552</v>
      </c>
      <c r="G1691" s="2">
        <v>764</v>
      </c>
      <c r="H1691" s="2" t="s">
        <v>254</v>
      </c>
      <c r="I1691" s="2" t="s">
        <v>264</v>
      </c>
      <c r="J1691" s="2" t="s">
        <v>265</v>
      </c>
    </row>
    <row r="1692" spans="6:10" ht="15" customHeight="1" x14ac:dyDescent="0.25">
      <c r="F1692" s="3" t="s">
        <v>3553</v>
      </c>
      <c r="G1692" s="2">
        <v>14440</v>
      </c>
      <c r="H1692" s="2" t="s">
        <v>1336</v>
      </c>
      <c r="I1692" s="2" t="s">
        <v>1337</v>
      </c>
      <c r="J1692" s="2" t="s">
        <v>1338</v>
      </c>
    </row>
    <row r="1693" spans="6:10" ht="15" customHeight="1" x14ac:dyDescent="0.25">
      <c r="F1693" s="3" t="s">
        <v>3554</v>
      </c>
      <c r="G1693" s="2">
        <v>17472</v>
      </c>
      <c r="H1693" s="2" t="s">
        <v>1336</v>
      </c>
      <c r="I1693" s="2" t="s">
        <v>1339</v>
      </c>
      <c r="J1693" s="2" t="s">
        <v>1340</v>
      </c>
    </row>
    <row r="1694" spans="6:10" ht="15" customHeight="1" x14ac:dyDescent="0.25">
      <c r="F1694" s="3" t="s">
        <v>3555</v>
      </c>
      <c r="G1694" s="2">
        <v>26363</v>
      </c>
      <c r="H1694" s="2" t="s">
        <v>1336</v>
      </c>
      <c r="I1694" s="2" t="s">
        <v>1341</v>
      </c>
      <c r="J1694" s="2" t="s">
        <v>1342</v>
      </c>
    </row>
    <row r="1695" spans="6:10" ht="15" customHeight="1" x14ac:dyDescent="0.25">
      <c r="F1695" s="3" t="s">
        <v>3556</v>
      </c>
      <c r="G1695" s="2">
        <v>5294</v>
      </c>
      <c r="H1695" s="2" t="s">
        <v>276</v>
      </c>
      <c r="I1695" s="2" t="s">
        <v>1083</v>
      </c>
      <c r="J1695" s="2" t="s">
        <v>1084</v>
      </c>
    </row>
    <row r="1696" spans="6:10" ht="15" customHeight="1" x14ac:dyDescent="0.25">
      <c r="F1696" s="3" t="s">
        <v>3557</v>
      </c>
      <c r="G1696" s="2">
        <v>895</v>
      </c>
      <c r="H1696" s="2" t="s">
        <v>857</v>
      </c>
      <c r="I1696" s="2" t="s">
        <v>1343</v>
      </c>
      <c r="J1696" s="2" t="s">
        <v>1344</v>
      </c>
    </row>
    <row r="1697" spans="6:10" ht="15" customHeight="1" x14ac:dyDescent="0.25">
      <c r="F1697" s="3" t="s">
        <v>3558</v>
      </c>
      <c r="G1697" s="2">
        <v>13146</v>
      </c>
      <c r="H1697" s="2" t="s">
        <v>1345</v>
      </c>
      <c r="I1697" s="2" t="s">
        <v>1346</v>
      </c>
      <c r="J1697" s="2" t="s">
        <v>1347</v>
      </c>
    </row>
    <row r="1698" spans="6:10" ht="15" customHeight="1" x14ac:dyDescent="0.25">
      <c r="F1698" s="3" t="s">
        <v>3559</v>
      </c>
      <c r="G1698" s="2">
        <v>20943</v>
      </c>
      <c r="H1698" s="2" t="s">
        <v>1113</v>
      </c>
      <c r="I1698" s="2" t="s">
        <v>1122</v>
      </c>
      <c r="J1698" s="2" t="s">
        <v>1123</v>
      </c>
    </row>
    <row r="1699" spans="6:10" ht="15" customHeight="1" x14ac:dyDescent="0.25">
      <c r="F1699" s="3" t="s">
        <v>3560</v>
      </c>
      <c r="G1699" s="2">
        <v>10768</v>
      </c>
      <c r="H1699" s="2" t="s">
        <v>864</v>
      </c>
      <c r="I1699" s="2" t="s">
        <v>907</v>
      </c>
      <c r="J1699" s="2" t="s">
        <v>908</v>
      </c>
    </row>
    <row r="1700" spans="6:10" ht="15" customHeight="1" x14ac:dyDescent="0.25">
      <c r="F1700" s="3" t="s">
        <v>3561</v>
      </c>
      <c r="G1700" s="2">
        <v>10733</v>
      </c>
      <c r="H1700" s="2" t="s">
        <v>864</v>
      </c>
      <c r="I1700" s="2" t="s">
        <v>913</v>
      </c>
      <c r="J1700" s="2" t="s">
        <v>914</v>
      </c>
    </row>
    <row r="1701" spans="6:10" ht="15" customHeight="1" x14ac:dyDescent="0.25">
      <c r="F1701" s="3" t="s">
        <v>3562</v>
      </c>
      <c r="G1701" s="2">
        <v>10654</v>
      </c>
      <c r="H1701" s="2" t="s">
        <v>864</v>
      </c>
      <c r="I1701" s="2" t="s">
        <v>925</v>
      </c>
      <c r="J1701" s="2" t="s">
        <v>926</v>
      </c>
    </row>
    <row r="1702" spans="6:10" ht="15" customHeight="1" x14ac:dyDescent="0.25">
      <c r="F1702" s="3" t="s">
        <v>3563</v>
      </c>
      <c r="G1702" s="2">
        <v>6932</v>
      </c>
      <c r="H1702" s="2" t="s">
        <v>864</v>
      </c>
      <c r="I1702" s="2" t="s">
        <v>955</v>
      </c>
      <c r="J1702" s="2" t="s">
        <v>956</v>
      </c>
    </row>
    <row r="1703" spans="6:10" ht="15" customHeight="1" x14ac:dyDescent="0.25">
      <c r="F1703" s="3" t="s">
        <v>3564</v>
      </c>
      <c r="G1703" s="2">
        <v>10656</v>
      </c>
      <c r="H1703" s="2" t="s">
        <v>864</v>
      </c>
      <c r="I1703" s="2" t="s">
        <v>456</v>
      </c>
      <c r="J1703" s="2" t="s">
        <v>963</v>
      </c>
    </row>
    <row r="1704" spans="6:10" ht="15" customHeight="1" x14ac:dyDescent="0.25">
      <c r="F1704" s="3" t="s">
        <v>3565</v>
      </c>
      <c r="G1704" s="2">
        <v>10988</v>
      </c>
      <c r="H1704" s="2" t="s">
        <v>864</v>
      </c>
      <c r="I1704" s="2" t="s">
        <v>972</v>
      </c>
      <c r="J1704" s="2" t="s">
        <v>973</v>
      </c>
    </row>
    <row r="1705" spans="6:10" ht="15" customHeight="1" x14ac:dyDescent="0.25">
      <c r="F1705" s="3" t="s">
        <v>3566</v>
      </c>
      <c r="G1705" s="2">
        <v>10867</v>
      </c>
      <c r="H1705" s="2" t="s">
        <v>864</v>
      </c>
      <c r="I1705" s="2" t="s">
        <v>974</v>
      </c>
      <c r="J1705" s="2" t="s">
        <v>975</v>
      </c>
    </row>
    <row r="1706" spans="6:10" ht="15" customHeight="1" x14ac:dyDescent="0.25">
      <c r="F1706" s="3" t="s">
        <v>3567</v>
      </c>
      <c r="G1706" s="2">
        <v>10939</v>
      </c>
      <c r="H1706" s="2" t="s">
        <v>864</v>
      </c>
      <c r="I1706" s="2" t="s">
        <v>988</v>
      </c>
      <c r="J1706" s="2" t="s">
        <v>989</v>
      </c>
    </row>
    <row r="1707" spans="6:10" ht="15" customHeight="1" x14ac:dyDescent="0.25">
      <c r="F1707" s="3" t="s">
        <v>3568</v>
      </c>
      <c r="G1707" s="2">
        <v>10863</v>
      </c>
      <c r="H1707" s="2" t="s">
        <v>864</v>
      </c>
      <c r="I1707" s="2" t="s">
        <v>990</v>
      </c>
      <c r="J1707" s="2" t="s">
        <v>991</v>
      </c>
    </row>
    <row r="1708" spans="6:10" ht="15" customHeight="1" x14ac:dyDescent="0.25">
      <c r="F1708" s="3" t="s">
        <v>3569</v>
      </c>
      <c r="G1708" s="2">
        <v>10728</v>
      </c>
      <c r="H1708" s="2" t="s">
        <v>864</v>
      </c>
      <c r="I1708" s="2" t="s">
        <v>994</v>
      </c>
      <c r="J1708" s="2" t="s">
        <v>995</v>
      </c>
    </row>
    <row r="1709" spans="6:10" ht="15" customHeight="1" x14ac:dyDescent="0.25">
      <c r="F1709" s="3" t="s">
        <v>3570</v>
      </c>
      <c r="G1709" s="2">
        <v>43585</v>
      </c>
      <c r="H1709" s="2" t="s">
        <v>864</v>
      </c>
      <c r="I1709" s="2" t="s">
        <v>1348</v>
      </c>
      <c r="J1709" s="2" t="s">
        <v>1349</v>
      </c>
    </row>
    <row r="1710" spans="6:10" ht="15" customHeight="1" x14ac:dyDescent="0.25">
      <c r="F1710" s="3" t="s">
        <v>3571</v>
      </c>
      <c r="G1710" s="2">
        <v>10704</v>
      </c>
      <c r="H1710" s="2" t="s">
        <v>864</v>
      </c>
      <c r="I1710" s="2" t="s">
        <v>998</v>
      </c>
      <c r="J1710" s="2" t="s">
        <v>999</v>
      </c>
    </row>
    <row r="1711" spans="6:10" ht="15" customHeight="1" x14ac:dyDescent="0.25">
      <c r="F1711" s="3" t="s">
        <v>3572</v>
      </c>
      <c r="G1711" s="2">
        <v>10726</v>
      </c>
      <c r="H1711" s="2" t="s">
        <v>864</v>
      </c>
      <c r="I1711" s="2" t="s">
        <v>1002</v>
      </c>
      <c r="J1711" s="2" t="s">
        <v>1003</v>
      </c>
    </row>
    <row r="1712" spans="6:10" ht="15" customHeight="1" x14ac:dyDescent="0.25">
      <c r="F1712" s="3" t="s">
        <v>3573</v>
      </c>
      <c r="G1712" s="2">
        <v>99000006</v>
      </c>
      <c r="H1712" s="2" t="s">
        <v>54</v>
      </c>
      <c r="I1712" s="2" t="s">
        <v>295</v>
      </c>
      <c r="J1712" s="2" t="s">
        <v>298</v>
      </c>
    </row>
    <row r="1713" spans="6:10" ht="15" customHeight="1" x14ac:dyDescent="0.25">
      <c r="F1713" s="3" t="s">
        <v>3574</v>
      </c>
      <c r="G1713" s="2">
        <v>99000032</v>
      </c>
      <c r="H1713" s="2" t="s">
        <v>838</v>
      </c>
      <c r="I1713" s="2" t="s">
        <v>295</v>
      </c>
      <c r="J1713" s="2" t="s">
        <v>1009</v>
      </c>
    </row>
    <row r="1714" spans="6:10" ht="15" customHeight="1" x14ac:dyDescent="0.25">
      <c r="F1714" s="3" t="s">
        <v>3575</v>
      </c>
      <c r="G1714" s="2">
        <v>99000042</v>
      </c>
      <c r="H1714" s="2" t="s">
        <v>751</v>
      </c>
      <c r="I1714" s="2" t="s">
        <v>295</v>
      </c>
      <c r="J1714" s="2" t="s">
        <v>824</v>
      </c>
    </row>
    <row r="1715" spans="6:10" ht="15" customHeight="1" x14ac:dyDescent="0.25">
      <c r="F1715" s="3" t="s">
        <v>3576</v>
      </c>
      <c r="G1715" s="2">
        <v>99000020</v>
      </c>
      <c r="H1715" s="2" t="s">
        <v>455</v>
      </c>
      <c r="I1715" s="2" t="s">
        <v>295</v>
      </c>
      <c r="J1715" s="2" t="s">
        <v>480</v>
      </c>
    </row>
    <row r="1716" spans="6:10" ht="15" customHeight="1" x14ac:dyDescent="0.25">
      <c r="F1716" s="3" t="s">
        <v>3577</v>
      </c>
      <c r="G1716" s="2">
        <v>99000044</v>
      </c>
      <c r="H1716" s="2" t="s">
        <v>1329</v>
      </c>
      <c r="I1716" s="2" t="s">
        <v>295</v>
      </c>
      <c r="J1716" s="2" t="s">
        <v>1350</v>
      </c>
    </row>
    <row r="1717" spans="6:10" ht="15" customHeight="1" x14ac:dyDescent="0.25">
      <c r="F1717" s="3" t="s">
        <v>3578</v>
      </c>
      <c r="G1717" s="2">
        <v>99000009</v>
      </c>
      <c r="H1717" s="2" t="s">
        <v>189</v>
      </c>
      <c r="I1717" s="2" t="s">
        <v>295</v>
      </c>
      <c r="J1717" s="2" t="s">
        <v>304</v>
      </c>
    </row>
    <row r="1718" spans="6:10" ht="15" customHeight="1" x14ac:dyDescent="0.25">
      <c r="F1718" s="3" t="s">
        <v>3579</v>
      </c>
      <c r="G1718" s="2">
        <v>99000021</v>
      </c>
      <c r="H1718" s="2" t="s">
        <v>481</v>
      </c>
      <c r="I1718" s="2" t="s">
        <v>295</v>
      </c>
      <c r="J1718" s="2" t="s">
        <v>536</v>
      </c>
    </row>
    <row r="1719" spans="6:10" ht="15" customHeight="1" x14ac:dyDescent="0.25">
      <c r="F1719" s="3" t="s">
        <v>3580</v>
      </c>
      <c r="G1719" s="2">
        <v>99000008</v>
      </c>
      <c r="H1719" s="2" t="s">
        <v>140</v>
      </c>
      <c r="I1719" s="2" t="s">
        <v>295</v>
      </c>
      <c r="J1719" s="2" t="s">
        <v>302</v>
      </c>
    </row>
    <row r="1720" spans="6:10" ht="15" customHeight="1" x14ac:dyDescent="0.25">
      <c r="F1720" s="3" t="s">
        <v>3581</v>
      </c>
      <c r="G1720" s="2">
        <v>99000010</v>
      </c>
      <c r="H1720" s="2" t="s">
        <v>214</v>
      </c>
      <c r="I1720" s="2" t="s">
        <v>295</v>
      </c>
      <c r="J1720" s="2" t="s">
        <v>306</v>
      </c>
    </row>
    <row r="1721" spans="6:10" ht="15" customHeight="1" x14ac:dyDescent="0.25">
      <c r="F1721" s="3" t="s">
        <v>3582</v>
      </c>
      <c r="G1721" s="2">
        <v>99000012</v>
      </c>
      <c r="H1721" s="2" t="s">
        <v>254</v>
      </c>
      <c r="I1721" s="2" t="s">
        <v>295</v>
      </c>
      <c r="J1721" s="2" t="s">
        <v>310</v>
      </c>
    </row>
    <row r="1722" spans="6:10" ht="15" customHeight="1" x14ac:dyDescent="0.25">
      <c r="F1722" s="3" t="s">
        <v>3583</v>
      </c>
      <c r="G1722" s="2">
        <v>99000034</v>
      </c>
      <c r="H1722" s="2" t="s">
        <v>1336</v>
      </c>
      <c r="I1722" s="2" t="s">
        <v>295</v>
      </c>
      <c r="J1722" s="2" t="s">
        <v>1351</v>
      </c>
    </row>
    <row r="1723" spans="6:10" ht="15" customHeight="1" x14ac:dyDescent="0.25">
      <c r="F1723" s="3" t="s">
        <v>3584</v>
      </c>
      <c r="G1723" s="2">
        <v>99000013</v>
      </c>
      <c r="H1723" s="2" t="s">
        <v>276</v>
      </c>
      <c r="I1723" s="2" t="s">
        <v>295</v>
      </c>
      <c r="J1723" s="2" t="s">
        <v>312</v>
      </c>
    </row>
    <row r="1724" spans="6:10" ht="15" customHeight="1" x14ac:dyDescent="0.25">
      <c r="F1724" s="3" t="s">
        <v>3585</v>
      </c>
      <c r="G1724" s="2">
        <v>99000036</v>
      </c>
      <c r="H1724" s="2" t="s">
        <v>857</v>
      </c>
      <c r="I1724" s="2" t="s">
        <v>295</v>
      </c>
      <c r="J1724" s="2" t="s">
        <v>1010</v>
      </c>
    </row>
    <row r="1725" spans="6:10" ht="15" customHeight="1" x14ac:dyDescent="0.25">
      <c r="F1725" s="3" t="s">
        <v>3586</v>
      </c>
      <c r="G1725" s="2">
        <v>99000055</v>
      </c>
      <c r="H1725" s="2" t="s">
        <v>1345</v>
      </c>
      <c r="I1725" s="2" t="s">
        <v>295</v>
      </c>
      <c r="J1725" s="2" t="s">
        <v>1352</v>
      </c>
    </row>
    <row r="1726" spans="6:10" ht="15" customHeight="1" x14ac:dyDescent="0.25">
      <c r="F1726" s="3" t="s">
        <v>3587</v>
      </c>
      <c r="G1726" s="2">
        <v>99000038</v>
      </c>
      <c r="H1726" s="2" t="s">
        <v>1113</v>
      </c>
      <c r="I1726" s="2" t="s">
        <v>295</v>
      </c>
      <c r="J1726" s="2" t="s">
        <v>1138</v>
      </c>
    </row>
    <row r="1727" spans="6:10" ht="15" customHeight="1" x14ac:dyDescent="0.25">
      <c r="F1727" s="3" t="s">
        <v>3588</v>
      </c>
      <c r="G1727" s="2">
        <v>99000041</v>
      </c>
      <c r="H1727" s="2" t="s">
        <v>864</v>
      </c>
      <c r="I1727" s="2" t="s">
        <v>295</v>
      </c>
      <c r="J1727" s="2" t="s">
        <v>1011</v>
      </c>
    </row>
    <row r="1728" spans="6:10" ht="15" customHeight="1" x14ac:dyDescent="0.25">
      <c r="F1728" s="3" t="s">
        <v>3589</v>
      </c>
      <c r="G1728" s="2">
        <v>99000017</v>
      </c>
      <c r="H1728" s="2" t="s">
        <v>314</v>
      </c>
      <c r="I1728" s="2" t="s">
        <v>315</v>
      </c>
      <c r="J1728" s="2" t="s">
        <v>316</v>
      </c>
    </row>
    <row r="1729" spans="6:10" ht="15" customHeight="1" x14ac:dyDescent="0.25">
      <c r="F1729" s="3" t="s">
        <v>3590</v>
      </c>
      <c r="G1729" s="2">
        <v>99000017</v>
      </c>
      <c r="H1729" s="2" t="s">
        <v>314</v>
      </c>
      <c r="I1729" s="2" t="s">
        <v>315</v>
      </c>
      <c r="J1729" s="2" t="s">
        <v>316</v>
      </c>
    </row>
    <row r="1730" spans="6:10" ht="15" customHeight="1" x14ac:dyDescent="0.25">
      <c r="F1730" s="3" t="s">
        <v>3591</v>
      </c>
      <c r="G1730" s="2">
        <v>476</v>
      </c>
      <c r="H1730" s="2" t="s">
        <v>54</v>
      </c>
      <c r="I1730" s="2" t="s">
        <v>70</v>
      </c>
      <c r="J1730" s="2" t="s">
        <v>71</v>
      </c>
    </row>
    <row r="1731" spans="6:10" ht="15" customHeight="1" x14ac:dyDescent="0.25">
      <c r="F1731" s="3" t="s">
        <v>3592</v>
      </c>
      <c r="G1731" s="2">
        <v>5671</v>
      </c>
      <c r="H1731" s="2" t="s">
        <v>751</v>
      </c>
      <c r="I1731" s="2" t="s">
        <v>756</v>
      </c>
      <c r="J1731" s="2" t="s">
        <v>757</v>
      </c>
    </row>
    <row r="1732" spans="6:10" ht="15" customHeight="1" x14ac:dyDescent="0.25">
      <c r="F1732" s="3" t="s">
        <v>3593</v>
      </c>
      <c r="G1732" s="2">
        <v>5679</v>
      </c>
      <c r="H1732" s="2" t="s">
        <v>751</v>
      </c>
      <c r="I1732" s="2" t="s">
        <v>770</v>
      </c>
      <c r="J1732" s="2" t="s">
        <v>771</v>
      </c>
    </row>
    <row r="1733" spans="6:10" ht="15" customHeight="1" x14ac:dyDescent="0.25">
      <c r="F1733" s="3" t="s">
        <v>3594</v>
      </c>
      <c r="G1733" s="2">
        <v>5661</v>
      </c>
      <c r="H1733" s="2" t="s">
        <v>751</v>
      </c>
      <c r="I1733" s="2" t="s">
        <v>804</v>
      </c>
      <c r="J1733" s="2" t="s">
        <v>805</v>
      </c>
    </row>
    <row r="1734" spans="6:10" ht="15" customHeight="1" x14ac:dyDescent="0.25">
      <c r="F1734" s="3" t="s">
        <v>3595</v>
      </c>
      <c r="G1734" s="2">
        <v>5677</v>
      </c>
      <c r="H1734" s="2" t="s">
        <v>751</v>
      </c>
      <c r="I1734" s="2" t="s">
        <v>818</v>
      </c>
      <c r="J1734" s="2" t="s">
        <v>819</v>
      </c>
    </row>
    <row r="1735" spans="6:10" ht="15" customHeight="1" x14ac:dyDescent="0.25">
      <c r="F1735" s="3" t="s">
        <v>3596</v>
      </c>
      <c r="G1735" s="2">
        <v>5669</v>
      </c>
      <c r="H1735" s="2" t="s">
        <v>751</v>
      </c>
      <c r="I1735" s="2" t="s">
        <v>820</v>
      </c>
      <c r="J1735" s="2" t="s">
        <v>821</v>
      </c>
    </row>
    <row r="1736" spans="6:10" ht="15" customHeight="1" x14ac:dyDescent="0.25">
      <c r="F1736" s="3" t="s">
        <v>3597</v>
      </c>
      <c r="G1736" s="2">
        <v>21690</v>
      </c>
      <c r="H1736" s="2" t="s">
        <v>79</v>
      </c>
      <c r="I1736" s="2" t="s">
        <v>610</v>
      </c>
      <c r="J1736" s="2" t="s">
        <v>611</v>
      </c>
    </row>
    <row r="1737" spans="6:10" ht="15" customHeight="1" x14ac:dyDescent="0.25">
      <c r="F1737" s="3" t="s">
        <v>3598</v>
      </c>
      <c r="G1737" s="2">
        <v>21683</v>
      </c>
      <c r="H1737" s="2" t="s">
        <v>79</v>
      </c>
      <c r="I1737" s="2" t="s">
        <v>608</v>
      </c>
      <c r="J1737" s="2" t="s">
        <v>609</v>
      </c>
    </row>
    <row r="1738" spans="6:10" ht="15" customHeight="1" x14ac:dyDescent="0.25">
      <c r="F1738" s="3" t="s">
        <v>3599</v>
      </c>
      <c r="G1738" s="2">
        <v>21684</v>
      </c>
      <c r="H1738" s="2" t="s">
        <v>79</v>
      </c>
      <c r="I1738" s="2" t="s">
        <v>1353</v>
      </c>
      <c r="J1738" s="2" t="s">
        <v>1354</v>
      </c>
    </row>
    <row r="1739" spans="6:10" ht="15" customHeight="1" x14ac:dyDescent="0.25">
      <c r="F1739" s="3" t="s">
        <v>3600</v>
      </c>
      <c r="G1739" s="2">
        <v>21687</v>
      </c>
      <c r="H1739" s="2" t="s">
        <v>79</v>
      </c>
      <c r="I1739" s="2" t="s">
        <v>606</v>
      </c>
      <c r="J1739" s="2" t="s">
        <v>607</v>
      </c>
    </row>
    <row r="1740" spans="6:10" ht="15" customHeight="1" x14ac:dyDescent="0.25">
      <c r="F1740" s="3" t="s">
        <v>3601</v>
      </c>
      <c r="G1740" s="2">
        <v>28748</v>
      </c>
      <c r="H1740" s="2" t="s">
        <v>1224</v>
      </c>
      <c r="I1740" s="2" t="s">
        <v>1225</v>
      </c>
      <c r="J1740" s="2" t="s">
        <v>1226</v>
      </c>
    </row>
    <row r="1741" spans="6:10" ht="15" customHeight="1" x14ac:dyDescent="0.25">
      <c r="F1741" s="3" t="s">
        <v>3602</v>
      </c>
      <c r="G1741" s="2">
        <v>28749</v>
      </c>
      <c r="H1741" s="2" t="s">
        <v>1224</v>
      </c>
      <c r="I1741" s="2" t="s">
        <v>1227</v>
      </c>
      <c r="J1741" s="2" t="s">
        <v>1228</v>
      </c>
    </row>
    <row r="1742" spans="6:10" ht="15" customHeight="1" x14ac:dyDescent="0.25">
      <c r="F1742" s="3" t="s">
        <v>3603</v>
      </c>
      <c r="G1742" s="2">
        <v>28747</v>
      </c>
      <c r="H1742" s="2" t="s">
        <v>1224</v>
      </c>
      <c r="I1742" s="2" t="s">
        <v>1229</v>
      </c>
      <c r="J1742" s="2" t="s">
        <v>1230</v>
      </c>
    </row>
    <row r="1743" spans="6:10" ht="15" customHeight="1" x14ac:dyDescent="0.25">
      <c r="F1743" s="3" t="s">
        <v>3604</v>
      </c>
      <c r="G1743" s="2">
        <v>28746</v>
      </c>
      <c r="H1743" s="2" t="s">
        <v>1224</v>
      </c>
      <c r="I1743" s="2" t="s">
        <v>1231</v>
      </c>
      <c r="J1743" s="2" t="s">
        <v>1232</v>
      </c>
    </row>
    <row r="1744" spans="6:10" ht="15" customHeight="1" x14ac:dyDescent="0.25">
      <c r="F1744" s="3" t="s">
        <v>3605</v>
      </c>
      <c r="G1744" s="2">
        <v>28750</v>
      </c>
      <c r="H1744" s="2" t="s">
        <v>1224</v>
      </c>
      <c r="I1744" s="2" t="s">
        <v>1355</v>
      </c>
      <c r="J1744" s="2" t="s">
        <v>1356</v>
      </c>
    </row>
    <row r="1745" spans="6:10" ht="15" customHeight="1" x14ac:dyDescent="0.25">
      <c r="F1745" s="3" t="s">
        <v>3606</v>
      </c>
      <c r="G1745" s="2">
        <v>34039</v>
      </c>
      <c r="H1745" s="2" t="s">
        <v>1233</v>
      </c>
      <c r="I1745" s="2" t="s">
        <v>1357</v>
      </c>
      <c r="J1745" s="2" t="s">
        <v>1358</v>
      </c>
    </row>
    <row r="1746" spans="6:10" ht="15" customHeight="1" x14ac:dyDescent="0.25">
      <c r="F1746" s="3" t="s">
        <v>3607</v>
      </c>
      <c r="G1746" s="2">
        <v>33733</v>
      </c>
      <c r="H1746" s="2" t="s">
        <v>1233</v>
      </c>
      <c r="I1746" s="2" t="s">
        <v>1236</v>
      </c>
      <c r="J1746" s="2" t="s">
        <v>1237</v>
      </c>
    </row>
    <row r="1747" spans="6:10" ht="15" customHeight="1" x14ac:dyDescent="0.25">
      <c r="F1747" s="3" t="s">
        <v>3608</v>
      </c>
      <c r="G1747" s="2">
        <v>33732</v>
      </c>
      <c r="H1747" s="2" t="s">
        <v>1233</v>
      </c>
      <c r="I1747" s="2" t="s">
        <v>1359</v>
      </c>
      <c r="J1747" s="2" t="s">
        <v>1360</v>
      </c>
    </row>
    <row r="1748" spans="6:10" ht="15" customHeight="1" x14ac:dyDescent="0.25">
      <c r="F1748" s="3" t="s">
        <v>3609</v>
      </c>
      <c r="G1748" s="2">
        <v>550</v>
      </c>
      <c r="H1748" s="2" t="s">
        <v>140</v>
      </c>
      <c r="I1748" s="2" t="s">
        <v>1361</v>
      </c>
      <c r="J1748" s="2" t="s">
        <v>1362</v>
      </c>
    </row>
    <row r="1749" spans="6:10" ht="15" customHeight="1" x14ac:dyDescent="0.25">
      <c r="F1749" s="3" t="s">
        <v>3610</v>
      </c>
      <c r="G1749" s="2">
        <v>522</v>
      </c>
      <c r="H1749" s="2" t="s">
        <v>140</v>
      </c>
      <c r="I1749" s="2" t="s">
        <v>162</v>
      </c>
      <c r="J1749" s="2" t="s">
        <v>163</v>
      </c>
    </row>
    <row r="1750" spans="6:10" ht="15" customHeight="1" x14ac:dyDescent="0.25">
      <c r="F1750" s="3" t="s">
        <v>3611</v>
      </c>
      <c r="G1750" s="2">
        <v>23667</v>
      </c>
      <c r="H1750" s="2" t="s">
        <v>1363</v>
      </c>
      <c r="I1750" s="2" t="s">
        <v>1364</v>
      </c>
      <c r="J1750" s="2" t="s">
        <v>1365</v>
      </c>
    </row>
    <row r="1751" spans="6:10" ht="15" customHeight="1" x14ac:dyDescent="0.25">
      <c r="F1751" s="3" t="s">
        <v>3612</v>
      </c>
      <c r="G1751" s="2">
        <v>564</v>
      </c>
      <c r="H1751" s="2" t="s">
        <v>214</v>
      </c>
      <c r="I1751" s="2" t="s">
        <v>159</v>
      </c>
      <c r="J1751" s="2" t="s">
        <v>226</v>
      </c>
    </row>
    <row r="1752" spans="6:10" ht="15" customHeight="1" x14ac:dyDescent="0.25">
      <c r="F1752" s="3" t="s">
        <v>3613</v>
      </c>
      <c r="G1752" s="2">
        <v>760</v>
      </c>
      <c r="H1752" s="2" t="s">
        <v>254</v>
      </c>
      <c r="I1752" s="2" t="s">
        <v>258</v>
      </c>
      <c r="J1752" s="2" t="s">
        <v>259</v>
      </c>
    </row>
    <row r="1753" spans="6:10" ht="15" customHeight="1" x14ac:dyDescent="0.25">
      <c r="F1753" s="3" t="s">
        <v>3614</v>
      </c>
      <c r="G1753" s="2">
        <v>763</v>
      </c>
      <c r="H1753" s="2" t="s">
        <v>254</v>
      </c>
      <c r="I1753" s="2" t="s">
        <v>261</v>
      </c>
      <c r="J1753" s="2" t="s">
        <v>262</v>
      </c>
    </row>
    <row r="1754" spans="6:10" ht="15" customHeight="1" x14ac:dyDescent="0.25">
      <c r="F1754" s="3" t="s">
        <v>3615</v>
      </c>
      <c r="G1754" s="2">
        <v>775</v>
      </c>
      <c r="H1754" s="2" t="s">
        <v>254</v>
      </c>
      <c r="I1754" s="2" t="s">
        <v>270</v>
      </c>
      <c r="J1754" s="2" t="s">
        <v>271</v>
      </c>
    </row>
    <row r="1755" spans="6:10" ht="15" customHeight="1" x14ac:dyDescent="0.25">
      <c r="F1755" s="3" t="s">
        <v>3616</v>
      </c>
      <c r="G1755" s="2">
        <v>5269</v>
      </c>
      <c r="H1755" s="2" t="s">
        <v>276</v>
      </c>
      <c r="I1755" s="2" t="s">
        <v>1366</v>
      </c>
      <c r="J1755" s="2" t="s">
        <v>1367</v>
      </c>
    </row>
    <row r="1756" spans="6:10" ht="15" customHeight="1" x14ac:dyDescent="0.25">
      <c r="F1756" s="3" t="s">
        <v>3617</v>
      </c>
      <c r="G1756" s="2">
        <v>5109</v>
      </c>
      <c r="H1756" s="2" t="s">
        <v>276</v>
      </c>
      <c r="I1756" s="2" t="s">
        <v>1067</v>
      </c>
      <c r="J1756" s="2" t="s">
        <v>1068</v>
      </c>
    </row>
    <row r="1757" spans="6:10" ht="15" customHeight="1" x14ac:dyDescent="0.25">
      <c r="F1757" s="3" t="s">
        <v>3618</v>
      </c>
      <c r="G1757" s="2">
        <v>5266</v>
      </c>
      <c r="H1757" s="2" t="s">
        <v>276</v>
      </c>
      <c r="I1757" s="2" t="s">
        <v>1069</v>
      </c>
      <c r="J1757" s="2" t="s">
        <v>1070</v>
      </c>
    </row>
    <row r="1758" spans="6:10" ht="15" customHeight="1" x14ac:dyDescent="0.25">
      <c r="F1758" s="3" t="s">
        <v>3619</v>
      </c>
      <c r="G1758" s="2">
        <v>5092</v>
      </c>
      <c r="H1758" s="2" t="s">
        <v>276</v>
      </c>
      <c r="I1758" s="2" t="s">
        <v>1077</v>
      </c>
      <c r="J1758" s="2" t="s">
        <v>1078</v>
      </c>
    </row>
    <row r="1759" spans="6:10" ht="15" customHeight="1" x14ac:dyDescent="0.25">
      <c r="F1759" s="3" t="s">
        <v>3620</v>
      </c>
      <c r="G1759" s="2">
        <v>5152</v>
      </c>
      <c r="H1759" s="2" t="s">
        <v>276</v>
      </c>
      <c r="I1759" s="2" t="s">
        <v>283</v>
      </c>
      <c r="J1759" s="2" t="s">
        <v>284</v>
      </c>
    </row>
    <row r="1760" spans="6:10" ht="15" customHeight="1" x14ac:dyDescent="0.25">
      <c r="F1760" s="3" t="s">
        <v>3621</v>
      </c>
      <c r="G1760" s="2">
        <v>5089</v>
      </c>
      <c r="H1760" s="2" t="s">
        <v>276</v>
      </c>
      <c r="I1760" s="2" t="s">
        <v>286</v>
      </c>
      <c r="J1760" s="2" t="s">
        <v>287</v>
      </c>
    </row>
    <row r="1761" spans="6:10" ht="15" customHeight="1" x14ac:dyDescent="0.25">
      <c r="F1761" s="3" t="s">
        <v>3622</v>
      </c>
      <c r="G1761" s="2">
        <v>5039</v>
      </c>
      <c r="H1761" s="2" t="s">
        <v>276</v>
      </c>
      <c r="I1761" s="2" t="s">
        <v>289</v>
      </c>
      <c r="J1761" s="2" t="s">
        <v>290</v>
      </c>
    </row>
    <row r="1762" spans="6:10" ht="15" customHeight="1" x14ac:dyDescent="0.25">
      <c r="F1762" s="3" t="s">
        <v>3623</v>
      </c>
      <c r="G1762" s="2">
        <v>5295</v>
      </c>
      <c r="H1762" s="2" t="s">
        <v>276</v>
      </c>
      <c r="I1762" s="2" t="s">
        <v>1093</v>
      </c>
      <c r="J1762" s="2" t="s">
        <v>1094</v>
      </c>
    </row>
    <row r="1763" spans="6:10" ht="15" customHeight="1" x14ac:dyDescent="0.25">
      <c r="F1763" s="3" t="s">
        <v>3624</v>
      </c>
      <c r="G1763" s="2">
        <v>5154</v>
      </c>
      <c r="H1763" s="2" t="s">
        <v>276</v>
      </c>
      <c r="I1763" s="2" t="s">
        <v>292</v>
      </c>
      <c r="J1763" s="2" t="s">
        <v>293</v>
      </c>
    </row>
    <row r="1764" spans="6:10" ht="15" customHeight="1" x14ac:dyDescent="0.25">
      <c r="F1764" s="3" t="s">
        <v>3625</v>
      </c>
      <c r="G1764" s="2">
        <v>5888</v>
      </c>
      <c r="H1764" s="2" t="s">
        <v>276</v>
      </c>
      <c r="I1764" s="2" t="s">
        <v>1097</v>
      </c>
      <c r="J1764" s="2" t="s">
        <v>1098</v>
      </c>
    </row>
    <row r="1765" spans="6:10" ht="15" customHeight="1" x14ac:dyDescent="0.25">
      <c r="F1765" s="3" t="s">
        <v>3626</v>
      </c>
      <c r="G1765" s="2">
        <v>4986</v>
      </c>
      <c r="H1765" s="2" t="s">
        <v>276</v>
      </c>
      <c r="I1765" s="2" t="s">
        <v>331</v>
      </c>
      <c r="J1765" s="2" t="s">
        <v>332</v>
      </c>
    </row>
    <row r="1766" spans="6:10" ht="15" customHeight="1" x14ac:dyDescent="0.25">
      <c r="F1766" s="3" t="s">
        <v>3627</v>
      </c>
      <c r="G1766" s="2">
        <v>4958</v>
      </c>
      <c r="H1766" s="2" t="s">
        <v>276</v>
      </c>
      <c r="I1766" s="2" t="s">
        <v>1368</v>
      </c>
      <c r="J1766" s="2" t="s">
        <v>1369</v>
      </c>
    </row>
    <row r="1767" spans="6:10" ht="15" customHeight="1" x14ac:dyDescent="0.25">
      <c r="F1767" s="3" t="s">
        <v>3628</v>
      </c>
      <c r="G1767" s="2">
        <v>99000006</v>
      </c>
      <c r="H1767" s="2" t="s">
        <v>54</v>
      </c>
      <c r="I1767" s="2" t="s">
        <v>295</v>
      </c>
      <c r="J1767" s="2" t="s">
        <v>298</v>
      </c>
    </row>
    <row r="1768" spans="6:10" ht="15" customHeight="1" x14ac:dyDescent="0.25">
      <c r="F1768" s="3" t="s">
        <v>3629</v>
      </c>
      <c r="G1768" s="2">
        <v>99000042</v>
      </c>
      <c r="H1768" s="2" t="s">
        <v>751</v>
      </c>
      <c r="I1768" s="2" t="s">
        <v>295</v>
      </c>
      <c r="J1768" s="2" t="s">
        <v>824</v>
      </c>
    </row>
    <row r="1769" spans="6:10" ht="15" customHeight="1" x14ac:dyDescent="0.25">
      <c r="F1769" s="3" t="s">
        <v>3630</v>
      </c>
      <c r="G1769" s="2">
        <v>99000007</v>
      </c>
      <c r="H1769" s="2" t="s">
        <v>79</v>
      </c>
      <c r="I1769" s="2" t="s">
        <v>295</v>
      </c>
      <c r="J1769" s="2" t="s">
        <v>300</v>
      </c>
    </row>
    <row r="1770" spans="6:10" ht="15" customHeight="1" x14ac:dyDescent="0.25">
      <c r="F1770" s="3" t="s">
        <v>3631</v>
      </c>
      <c r="G1770" s="2">
        <v>99000056</v>
      </c>
      <c r="H1770" s="2" t="s">
        <v>1224</v>
      </c>
      <c r="I1770" s="2" t="s">
        <v>295</v>
      </c>
      <c r="J1770" s="2" t="s">
        <v>1284</v>
      </c>
    </row>
    <row r="1771" spans="6:10" ht="15" customHeight="1" x14ac:dyDescent="0.25">
      <c r="F1771" s="3" t="s">
        <v>3632</v>
      </c>
      <c r="G1771" s="2">
        <v>99000045</v>
      </c>
      <c r="H1771" s="2" t="s">
        <v>1233</v>
      </c>
      <c r="I1771" s="2" t="s">
        <v>295</v>
      </c>
      <c r="J1771" s="2" t="s">
        <v>1285</v>
      </c>
    </row>
    <row r="1772" spans="6:10" ht="15" customHeight="1" x14ac:dyDescent="0.25">
      <c r="F1772" s="3" t="s">
        <v>3633</v>
      </c>
      <c r="G1772" s="2">
        <v>99000008</v>
      </c>
      <c r="H1772" s="2" t="s">
        <v>140</v>
      </c>
      <c r="I1772" s="2" t="s">
        <v>295</v>
      </c>
      <c r="J1772" s="2" t="s">
        <v>302</v>
      </c>
    </row>
    <row r="1773" spans="6:10" ht="15" customHeight="1" x14ac:dyDescent="0.25">
      <c r="F1773" s="3" t="s">
        <v>3634</v>
      </c>
      <c r="G1773" s="2">
        <v>99000035</v>
      </c>
      <c r="H1773" s="2" t="s">
        <v>1363</v>
      </c>
      <c r="I1773" s="2" t="s">
        <v>295</v>
      </c>
      <c r="J1773" s="2" t="s">
        <v>1370</v>
      </c>
    </row>
    <row r="1774" spans="6:10" ht="15" customHeight="1" x14ac:dyDescent="0.25">
      <c r="F1774" s="3" t="s">
        <v>3635</v>
      </c>
      <c r="G1774" s="2">
        <v>99000010</v>
      </c>
      <c r="H1774" s="2" t="s">
        <v>214</v>
      </c>
      <c r="I1774" s="2" t="s">
        <v>295</v>
      </c>
      <c r="J1774" s="2" t="s">
        <v>306</v>
      </c>
    </row>
    <row r="1775" spans="6:10" ht="15" customHeight="1" x14ac:dyDescent="0.25">
      <c r="F1775" s="3" t="s">
        <v>3636</v>
      </c>
      <c r="G1775" s="2">
        <v>99000012</v>
      </c>
      <c r="H1775" s="2" t="s">
        <v>254</v>
      </c>
      <c r="I1775" s="2" t="s">
        <v>295</v>
      </c>
      <c r="J1775" s="2" t="s">
        <v>310</v>
      </c>
    </row>
    <row r="1776" spans="6:10" ht="15" customHeight="1" x14ac:dyDescent="0.25">
      <c r="F1776" s="3" t="s">
        <v>3637</v>
      </c>
      <c r="G1776" s="2">
        <v>99000013</v>
      </c>
      <c r="H1776" s="2" t="s">
        <v>276</v>
      </c>
      <c r="I1776" s="2" t="s">
        <v>295</v>
      </c>
      <c r="J1776" s="2" t="s">
        <v>312</v>
      </c>
    </row>
    <row r="1777" spans="6:10" ht="15" customHeight="1" x14ac:dyDescent="0.25">
      <c r="F1777" s="3" t="s">
        <v>3638</v>
      </c>
      <c r="G1777" s="2">
        <v>99000017</v>
      </c>
      <c r="H1777" s="2" t="s">
        <v>314</v>
      </c>
      <c r="I1777" s="2" t="s">
        <v>315</v>
      </c>
      <c r="J1777" s="2" t="s">
        <v>316</v>
      </c>
    </row>
    <row r="1778" spans="6:10" ht="15" customHeight="1" x14ac:dyDescent="0.25">
      <c r="F1778" s="3" t="s">
        <v>3639</v>
      </c>
      <c r="G1778" s="2">
        <v>476</v>
      </c>
      <c r="H1778" s="2" t="s">
        <v>54</v>
      </c>
      <c r="I1778" s="2" t="s">
        <v>70</v>
      </c>
      <c r="J1778" s="2" t="s">
        <v>71</v>
      </c>
    </row>
    <row r="1779" spans="6:10" ht="15" customHeight="1" x14ac:dyDescent="0.25">
      <c r="F1779" s="3" t="s">
        <v>3640</v>
      </c>
      <c r="G1779" s="2">
        <v>5671</v>
      </c>
      <c r="H1779" s="2" t="s">
        <v>751</v>
      </c>
      <c r="I1779" s="2" t="s">
        <v>756</v>
      </c>
      <c r="J1779" s="2" t="s">
        <v>757</v>
      </c>
    </row>
    <row r="1780" spans="6:10" ht="15" customHeight="1" x14ac:dyDescent="0.25">
      <c r="F1780" s="3" t="s">
        <v>3641</v>
      </c>
      <c r="G1780" s="2">
        <v>5679</v>
      </c>
      <c r="H1780" s="2" t="s">
        <v>751</v>
      </c>
      <c r="I1780" s="2" t="s">
        <v>770</v>
      </c>
      <c r="J1780" s="2" t="s">
        <v>771</v>
      </c>
    </row>
    <row r="1781" spans="6:10" ht="15" customHeight="1" x14ac:dyDescent="0.25">
      <c r="F1781" s="3" t="s">
        <v>3642</v>
      </c>
      <c r="G1781" s="2">
        <v>5661</v>
      </c>
      <c r="H1781" s="2" t="s">
        <v>751</v>
      </c>
      <c r="I1781" s="2" t="s">
        <v>804</v>
      </c>
      <c r="J1781" s="2" t="s">
        <v>805</v>
      </c>
    </row>
    <row r="1782" spans="6:10" ht="15" customHeight="1" x14ac:dyDescent="0.25">
      <c r="F1782" s="3" t="s">
        <v>3643</v>
      </c>
      <c r="G1782" s="2">
        <v>5677</v>
      </c>
      <c r="H1782" s="2" t="s">
        <v>751</v>
      </c>
      <c r="I1782" s="2" t="s">
        <v>818</v>
      </c>
      <c r="J1782" s="2" t="s">
        <v>819</v>
      </c>
    </row>
    <row r="1783" spans="6:10" ht="15" customHeight="1" x14ac:dyDescent="0.25">
      <c r="F1783" s="3" t="s">
        <v>3644</v>
      </c>
      <c r="G1783" s="2">
        <v>5669</v>
      </c>
      <c r="H1783" s="2" t="s">
        <v>751</v>
      </c>
      <c r="I1783" s="2" t="s">
        <v>820</v>
      </c>
      <c r="J1783" s="2" t="s">
        <v>821</v>
      </c>
    </row>
    <row r="1784" spans="6:10" ht="15" customHeight="1" x14ac:dyDescent="0.25">
      <c r="F1784" s="3" t="s">
        <v>3645</v>
      </c>
      <c r="G1784" s="2">
        <v>21690</v>
      </c>
      <c r="H1784" s="2" t="s">
        <v>79</v>
      </c>
      <c r="I1784" s="2" t="s">
        <v>610</v>
      </c>
      <c r="J1784" s="2" t="s">
        <v>611</v>
      </c>
    </row>
    <row r="1785" spans="6:10" ht="15" customHeight="1" x14ac:dyDescent="0.25">
      <c r="F1785" s="3" t="s">
        <v>3646</v>
      </c>
      <c r="G1785" s="2">
        <v>21683</v>
      </c>
      <c r="H1785" s="2" t="s">
        <v>79</v>
      </c>
      <c r="I1785" s="2" t="s">
        <v>608</v>
      </c>
      <c r="J1785" s="2" t="s">
        <v>609</v>
      </c>
    </row>
    <row r="1786" spans="6:10" ht="15" customHeight="1" x14ac:dyDescent="0.25">
      <c r="F1786" s="3" t="s">
        <v>3647</v>
      </c>
      <c r="G1786" s="2">
        <v>21684</v>
      </c>
      <c r="H1786" s="2" t="s">
        <v>79</v>
      </c>
      <c r="I1786" s="2" t="s">
        <v>1353</v>
      </c>
      <c r="J1786" s="2" t="s">
        <v>1354</v>
      </c>
    </row>
    <row r="1787" spans="6:10" ht="15" customHeight="1" x14ac:dyDescent="0.25">
      <c r="F1787" s="3" t="s">
        <v>3648</v>
      </c>
      <c r="G1787" s="2">
        <v>21687</v>
      </c>
      <c r="H1787" s="2" t="s">
        <v>79</v>
      </c>
      <c r="I1787" s="2" t="s">
        <v>606</v>
      </c>
      <c r="J1787" s="2" t="s">
        <v>607</v>
      </c>
    </row>
    <row r="1788" spans="6:10" ht="15" customHeight="1" x14ac:dyDescent="0.25">
      <c r="F1788" s="3" t="s">
        <v>3649</v>
      </c>
      <c r="G1788" s="2">
        <v>28748</v>
      </c>
      <c r="H1788" s="2" t="s">
        <v>1224</v>
      </c>
      <c r="I1788" s="2" t="s">
        <v>1225</v>
      </c>
      <c r="J1788" s="2" t="s">
        <v>1226</v>
      </c>
    </row>
    <row r="1789" spans="6:10" ht="15" customHeight="1" x14ac:dyDescent="0.25">
      <c r="F1789" s="3" t="s">
        <v>3650</v>
      </c>
      <c r="G1789" s="2">
        <v>28749</v>
      </c>
      <c r="H1789" s="2" t="s">
        <v>1224</v>
      </c>
      <c r="I1789" s="2" t="s">
        <v>1227</v>
      </c>
      <c r="J1789" s="2" t="s">
        <v>1228</v>
      </c>
    </row>
    <row r="1790" spans="6:10" ht="15" customHeight="1" x14ac:dyDescent="0.25">
      <c r="F1790" s="3" t="s">
        <v>3651</v>
      </c>
      <c r="G1790" s="2">
        <v>28747</v>
      </c>
      <c r="H1790" s="2" t="s">
        <v>1224</v>
      </c>
      <c r="I1790" s="2" t="s">
        <v>1229</v>
      </c>
      <c r="J1790" s="2" t="s">
        <v>1230</v>
      </c>
    </row>
    <row r="1791" spans="6:10" ht="15" customHeight="1" x14ac:dyDescent="0.25">
      <c r="F1791" s="3" t="s">
        <v>3652</v>
      </c>
      <c r="G1791" s="2">
        <v>28746</v>
      </c>
      <c r="H1791" s="2" t="s">
        <v>1224</v>
      </c>
      <c r="I1791" s="2" t="s">
        <v>1231</v>
      </c>
      <c r="J1791" s="2" t="s">
        <v>1232</v>
      </c>
    </row>
    <row r="1792" spans="6:10" ht="15" customHeight="1" x14ac:dyDescent="0.25">
      <c r="F1792" s="3" t="s">
        <v>3653</v>
      </c>
      <c r="G1792" s="2">
        <v>28750</v>
      </c>
      <c r="H1792" s="2" t="s">
        <v>1224</v>
      </c>
      <c r="I1792" s="2" t="s">
        <v>1355</v>
      </c>
      <c r="J1792" s="2" t="s">
        <v>1356</v>
      </c>
    </row>
    <row r="1793" spans="6:10" ht="15" customHeight="1" x14ac:dyDescent="0.25">
      <c r="F1793" s="3" t="s">
        <v>3654</v>
      </c>
      <c r="G1793" s="2">
        <v>34039</v>
      </c>
      <c r="H1793" s="2" t="s">
        <v>1233</v>
      </c>
      <c r="I1793" s="2" t="s">
        <v>1357</v>
      </c>
      <c r="J1793" s="2" t="s">
        <v>1358</v>
      </c>
    </row>
    <row r="1794" spans="6:10" ht="15" customHeight="1" x14ac:dyDescent="0.25">
      <c r="F1794" s="3" t="s">
        <v>3655</v>
      </c>
      <c r="G1794" s="2">
        <v>33733</v>
      </c>
      <c r="H1794" s="2" t="s">
        <v>1233</v>
      </c>
      <c r="I1794" s="2" t="s">
        <v>1236</v>
      </c>
      <c r="J1794" s="2" t="s">
        <v>1237</v>
      </c>
    </row>
    <row r="1795" spans="6:10" ht="15" customHeight="1" x14ac:dyDescent="0.25">
      <c r="F1795" s="3" t="s">
        <v>3656</v>
      </c>
      <c r="G1795" s="2">
        <v>33732</v>
      </c>
      <c r="H1795" s="2" t="s">
        <v>1233</v>
      </c>
      <c r="I1795" s="2" t="s">
        <v>1359</v>
      </c>
      <c r="J1795" s="2" t="s">
        <v>1360</v>
      </c>
    </row>
    <row r="1796" spans="6:10" ht="15" customHeight="1" x14ac:dyDescent="0.25">
      <c r="F1796" s="3" t="s">
        <v>3657</v>
      </c>
      <c r="G1796" s="2">
        <v>550</v>
      </c>
      <c r="H1796" s="2" t="s">
        <v>140</v>
      </c>
      <c r="I1796" s="2" t="s">
        <v>1361</v>
      </c>
      <c r="J1796" s="2" t="s">
        <v>1362</v>
      </c>
    </row>
    <row r="1797" spans="6:10" ht="15" customHeight="1" x14ac:dyDescent="0.25">
      <c r="F1797" s="3" t="s">
        <v>3658</v>
      </c>
      <c r="G1797" s="2">
        <v>522</v>
      </c>
      <c r="H1797" s="2" t="s">
        <v>140</v>
      </c>
      <c r="I1797" s="2" t="s">
        <v>162</v>
      </c>
      <c r="J1797" s="2" t="s">
        <v>163</v>
      </c>
    </row>
    <row r="1798" spans="6:10" ht="15" customHeight="1" x14ac:dyDescent="0.25">
      <c r="F1798" s="3" t="s">
        <v>3659</v>
      </c>
      <c r="G1798" s="2">
        <v>23667</v>
      </c>
      <c r="H1798" s="2" t="s">
        <v>1363</v>
      </c>
      <c r="I1798" s="2" t="s">
        <v>1364</v>
      </c>
      <c r="J1798" s="2" t="s">
        <v>1365</v>
      </c>
    </row>
    <row r="1799" spans="6:10" ht="15" customHeight="1" x14ac:dyDescent="0.25">
      <c r="F1799" s="3" t="s">
        <v>3660</v>
      </c>
      <c r="G1799" s="2">
        <v>564</v>
      </c>
      <c r="H1799" s="2" t="s">
        <v>214</v>
      </c>
      <c r="I1799" s="2" t="s">
        <v>159</v>
      </c>
      <c r="J1799" s="2" t="s">
        <v>226</v>
      </c>
    </row>
    <row r="1800" spans="6:10" ht="15" customHeight="1" x14ac:dyDescent="0.25">
      <c r="F1800" s="3" t="s">
        <v>3661</v>
      </c>
      <c r="G1800" s="2">
        <v>760</v>
      </c>
      <c r="H1800" s="2" t="s">
        <v>254</v>
      </c>
      <c r="I1800" s="2" t="s">
        <v>258</v>
      </c>
      <c r="J1800" s="2" t="s">
        <v>259</v>
      </c>
    </row>
    <row r="1801" spans="6:10" ht="15" customHeight="1" x14ac:dyDescent="0.25">
      <c r="F1801" s="3" t="s">
        <v>3662</v>
      </c>
      <c r="G1801" s="2">
        <v>763</v>
      </c>
      <c r="H1801" s="2" t="s">
        <v>254</v>
      </c>
      <c r="I1801" s="2" t="s">
        <v>261</v>
      </c>
      <c r="J1801" s="2" t="s">
        <v>262</v>
      </c>
    </row>
    <row r="1802" spans="6:10" ht="15" customHeight="1" x14ac:dyDescent="0.25">
      <c r="F1802" s="3" t="s">
        <v>3663</v>
      </c>
      <c r="G1802" s="2">
        <v>775</v>
      </c>
      <c r="H1802" s="2" t="s">
        <v>254</v>
      </c>
      <c r="I1802" s="2" t="s">
        <v>270</v>
      </c>
      <c r="J1802" s="2" t="s">
        <v>271</v>
      </c>
    </row>
    <row r="1803" spans="6:10" ht="15" customHeight="1" x14ac:dyDescent="0.25">
      <c r="F1803" s="3" t="s">
        <v>3664</v>
      </c>
      <c r="G1803" s="2">
        <v>5269</v>
      </c>
      <c r="H1803" s="2" t="s">
        <v>276</v>
      </c>
      <c r="I1803" s="2" t="s">
        <v>1366</v>
      </c>
      <c r="J1803" s="2" t="s">
        <v>1367</v>
      </c>
    </row>
    <row r="1804" spans="6:10" ht="15" customHeight="1" x14ac:dyDescent="0.25">
      <c r="F1804" s="3" t="s">
        <v>3665</v>
      </c>
      <c r="G1804" s="2">
        <v>5109</v>
      </c>
      <c r="H1804" s="2" t="s">
        <v>276</v>
      </c>
      <c r="I1804" s="2" t="s">
        <v>1067</v>
      </c>
      <c r="J1804" s="2" t="s">
        <v>1068</v>
      </c>
    </row>
    <row r="1805" spans="6:10" ht="15" customHeight="1" x14ac:dyDescent="0.25">
      <c r="F1805" s="3" t="s">
        <v>3666</v>
      </c>
      <c r="G1805" s="2">
        <v>5266</v>
      </c>
      <c r="H1805" s="2" t="s">
        <v>276</v>
      </c>
      <c r="I1805" s="2" t="s">
        <v>1069</v>
      </c>
      <c r="J1805" s="2" t="s">
        <v>1070</v>
      </c>
    </row>
    <row r="1806" spans="6:10" ht="15" customHeight="1" x14ac:dyDescent="0.25">
      <c r="F1806" s="3" t="s">
        <v>3667</v>
      </c>
      <c r="G1806" s="2">
        <v>5092</v>
      </c>
      <c r="H1806" s="2" t="s">
        <v>276</v>
      </c>
      <c r="I1806" s="2" t="s">
        <v>1077</v>
      </c>
      <c r="J1806" s="2" t="s">
        <v>1078</v>
      </c>
    </row>
    <row r="1807" spans="6:10" ht="15" customHeight="1" x14ac:dyDescent="0.25">
      <c r="F1807" s="3" t="s">
        <v>3668</v>
      </c>
      <c r="G1807" s="2">
        <v>5152</v>
      </c>
      <c r="H1807" s="2" t="s">
        <v>276</v>
      </c>
      <c r="I1807" s="2" t="s">
        <v>283</v>
      </c>
      <c r="J1807" s="2" t="s">
        <v>284</v>
      </c>
    </row>
    <row r="1808" spans="6:10" ht="15" customHeight="1" x14ac:dyDescent="0.25">
      <c r="F1808" s="3" t="s">
        <v>3669</v>
      </c>
      <c r="G1808" s="2">
        <v>5089</v>
      </c>
      <c r="H1808" s="2" t="s">
        <v>276</v>
      </c>
      <c r="I1808" s="2" t="s">
        <v>286</v>
      </c>
      <c r="J1808" s="2" t="s">
        <v>287</v>
      </c>
    </row>
    <row r="1809" spans="6:10" ht="15" customHeight="1" x14ac:dyDescent="0.25">
      <c r="F1809" s="3" t="s">
        <v>3670</v>
      </c>
      <c r="G1809" s="2">
        <v>5039</v>
      </c>
      <c r="H1809" s="2" t="s">
        <v>276</v>
      </c>
      <c r="I1809" s="2" t="s">
        <v>289</v>
      </c>
      <c r="J1809" s="2" t="s">
        <v>290</v>
      </c>
    </row>
    <row r="1810" spans="6:10" ht="15" customHeight="1" x14ac:dyDescent="0.25">
      <c r="F1810" s="3" t="s">
        <v>3671</v>
      </c>
      <c r="G1810" s="2">
        <v>5295</v>
      </c>
      <c r="H1810" s="2" t="s">
        <v>276</v>
      </c>
      <c r="I1810" s="2" t="s">
        <v>1093</v>
      </c>
      <c r="J1810" s="2" t="s">
        <v>1094</v>
      </c>
    </row>
    <row r="1811" spans="6:10" ht="15" customHeight="1" x14ac:dyDescent="0.25">
      <c r="F1811" s="3" t="s">
        <v>3672</v>
      </c>
      <c r="G1811" s="2">
        <v>5154</v>
      </c>
      <c r="H1811" s="2" t="s">
        <v>276</v>
      </c>
      <c r="I1811" s="2" t="s">
        <v>292</v>
      </c>
      <c r="J1811" s="2" t="s">
        <v>293</v>
      </c>
    </row>
    <row r="1812" spans="6:10" ht="15" customHeight="1" x14ac:dyDescent="0.25">
      <c r="F1812" s="3" t="s">
        <v>3673</v>
      </c>
      <c r="G1812" s="2">
        <v>5888</v>
      </c>
      <c r="H1812" s="2" t="s">
        <v>276</v>
      </c>
      <c r="I1812" s="2" t="s">
        <v>1097</v>
      </c>
      <c r="J1812" s="2" t="s">
        <v>1098</v>
      </c>
    </row>
    <row r="1813" spans="6:10" ht="15" customHeight="1" x14ac:dyDescent="0.25">
      <c r="F1813" s="3" t="s">
        <v>3674</v>
      </c>
      <c r="G1813" s="2">
        <v>4986</v>
      </c>
      <c r="H1813" s="2" t="s">
        <v>276</v>
      </c>
      <c r="I1813" s="2" t="s">
        <v>331</v>
      </c>
      <c r="J1813" s="2" t="s">
        <v>332</v>
      </c>
    </row>
    <row r="1814" spans="6:10" ht="15" customHeight="1" x14ac:dyDescent="0.25">
      <c r="F1814" s="3" t="s">
        <v>3675</v>
      </c>
      <c r="G1814" s="2">
        <v>4958</v>
      </c>
      <c r="H1814" s="2" t="s">
        <v>276</v>
      </c>
      <c r="I1814" s="2" t="s">
        <v>1368</v>
      </c>
      <c r="J1814" s="2" t="s">
        <v>1369</v>
      </c>
    </row>
    <row r="1815" spans="6:10" ht="15" customHeight="1" x14ac:dyDescent="0.25">
      <c r="F1815" s="3" t="s">
        <v>3676</v>
      </c>
      <c r="G1815" s="2">
        <v>99000006</v>
      </c>
      <c r="H1815" s="2" t="s">
        <v>54</v>
      </c>
      <c r="I1815" s="2" t="s">
        <v>295</v>
      </c>
      <c r="J1815" s="2" t="s">
        <v>298</v>
      </c>
    </row>
    <row r="1816" spans="6:10" ht="15" customHeight="1" x14ac:dyDescent="0.25">
      <c r="F1816" s="3" t="s">
        <v>3677</v>
      </c>
      <c r="G1816" s="2">
        <v>99000042</v>
      </c>
      <c r="H1816" s="2" t="s">
        <v>751</v>
      </c>
      <c r="I1816" s="2" t="s">
        <v>295</v>
      </c>
      <c r="J1816" s="2" t="s">
        <v>824</v>
      </c>
    </row>
    <row r="1817" spans="6:10" ht="15" customHeight="1" x14ac:dyDescent="0.25">
      <c r="F1817" s="3" t="s">
        <v>3678</v>
      </c>
      <c r="G1817" s="2">
        <v>99000007</v>
      </c>
      <c r="H1817" s="2" t="s">
        <v>79</v>
      </c>
      <c r="I1817" s="2" t="s">
        <v>295</v>
      </c>
      <c r="J1817" s="2" t="s">
        <v>300</v>
      </c>
    </row>
    <row r="1818" spans="6:10" ht="15" customHeight="1" x14ac:dyDescent="0.25">
      <c r="F1818" s="3" t="s">
        <v>3679</v>
      </c>
      <c r="G1818" s="2">
        <v>99000056</v>
      </c>
      <c r="H1818" s="2" t="s">
        <v>1224</v>
      </c>
      <c r="I1818" s="2" t="s">
        <v>295</v>
      </c>
      <c r="J1818" s="2" t="s">
        <v>1284</v>
      </c>
    </row>
    <row r="1819" spans="6:10" ht="15" customHeight="1" x14ac:dyDescent="0.25">
      <c r="F1819" s="3" t="s">
        <v>3680</v>
      </c>
      <c r="G1819" s="2">
        <v>99000045</v>
      </c>
      <c r="H1819" s="2" t="s">
        <v>1233</v>
      </c>
      <c r="I1819" s="2" t="s">
        <v>295</v>
      </c>
      <c r="J1819" s="2" t="s">
        <v>1285</v>
      </c>
    </row>
    <row r="1820" spans="6:10" ht="15" customHeight="1" x14ac:dyDescent="0.25">
      <c r="F1820" s="3" t="s">
        <v>3681</v>
      </c>
      <c r="G1820" s="2">
        <v>99000008</v>
      </c>
      <c r="H1820" s="2" t="s">
        <v>140</v>
      </c>
      <c r="I1820" s="2" t="s">
        <v>295</v>
      </c>
      <c r="J1820" s="2" t="s">
        <v>302</v>
      </c>
    </row>
    <row r="1821" spans="6:10" ht="15" customHeight="1" x14ac:dyDescent="0.25">
      <c r="F1821" s="3" t="s">
        <v>3682</v>
      </c>
      <c r="G1821" s="2">
        <v>99000035</v>
      </c>
      <c r="H1821" s="2" t="s">
        <v>1363</v>
      </c>
      <c r="I1821" s="2" t="s">
        <v>295</v>
      </c>
      <c r="J1821" s="2" t="s">
        <v>1370</v>
      </c>
    </row>
    <row r="1822" spans="6:10" ht="15" customHeight="1" x14ac:dyDescent="0.25">
      <c r="F1822" s="3" t="s">
        <v>3683</v>
      </c>
      <c r="G1822" s="2">
        <v>99000010</v>
      </c>
      <c r="H1822" s="2" t="s">
        <v>214</v>
      </c>
      <c r="I1822" s="2" t="s">
        <v>295</v>
      </c>
      <c r="J1822" s="2" t="s">
        <v>306</v>
      </c>
    </row>
    <row r="1823" spans="6:10" ht="15" customHeight="1" x14ac:dyDescent="0.25">
      <c r="F1823" s="3" t="s">
        <v>3684</v>
      </c>
      <c r="G1823" s="2">
        <v>99000012</v>
      </c>
      <c r="H1823" s="2" t="s">
        <v>254</v>
      </c>
      <c r="I1823" s="2" t="s">
        <v>295</v>
      </c>
      <c r="J1823" s="2" t="s">
        <v>310</v>
      </c>
    </row>
    <row r="1824" spans="6:10" ht="15" customHeight="1" x14ac:dyDescent="0.25">
      <c r="F1824" s="3" t="s">
        <v>3685</v>
      </c>
      <c r="G1824" s="2">
        <v>99000013</v>
      </c>
      <c r="H1824" s="2" t="s">
        <v>276</v>
      </c>
      <c r="I1824" s="2" t="s">
        <v>295</v>
      </c>
      <c r="J1824" s="2" t="s">
        <v>312</v>
      </c>
    </row>
    <row r="1825" spans="6:10" ht="15" customHeight="1" x14ac:dyDescent="0.25">
      <c r="F1825" s="3" t="s">
        <v>3686</v>
      </c>
      <c r="G1825" s="2">
        <v>99000017</v>
      </c>
      <c r="H1825" s="2" t="s">
        <v>314</v>
      </c>
      <c r="I1825" s="2" t="s">
        <v>315</v>
      </c>
      <c r="J1825" s="2" t="s">
        <v>316</v>
      </c>
    </row>
    <row r="1826" spans="6:10" ht="15" customHeight="1" x14ac:dyDescent="0.25">
      <c r="F1826" s="3" t="s">
        <v>3687</v>
      </c>
      <c r="G1826" s="2">
        <v>12576</v>
      </c>
      <c r="H1826" s="2" t="s">
        <v>1185</v>
      </c>
      <c r="I1826" s="2" t="s">
        <v>1188</v>
      </c>
      <c r="J1826" s="2" t="s">
        <v>1189</v>
      </c>
    </row>
    <row r="1827" spans="6:10" ht="15" customHeight="1" x14ac:dyDescent="0.25">
      <c r="F1827" s="3" t="s">
        <v>3688</v>
      </c>
      <c r="G1827" s="2">
        <v>12573</v>
      </c>
      <c r="H1827" s="2" t="s">
        <v>1185</v>
      </c>
      <c r="I1827" s="2" t="s">
        <v>1190</v>
      </c>
      <c r="J1827" s="2" t="s">
        <v>1191</v>
      </c>
    </row>
    <row r="1828" spans="6:10" ht="15" customHeight="1" x14ac:dyDescent="0.25">
      <c r="F1828" s="3" t="s">
        <v>3689</v>
      </c>
      <c r="G1828" s="2">
        <v>12560</v>
      </c>
      <c r="H1828" s="2" t="s">
        <v>1185</v>
      </c>
      <c r="I1828" s="2" t="s">
        <v>1192</v>
      </c>
      <c r="J1828" s="2" t="s">
        <v>1193</v>
      </c>
    </row>
    <row r="1829" spans="6:10" ht="15" customHeight="1" x14ac:dyDescent="0.25">
      <c r="F1829" s="3" t="s">
        <v>3690</v>
      </c>
      <c r="G1829" s="2">
        <v>21826</v>
      </c>
      <c r="H1829" s="2" t="s">
        <v>825</v>
      </c>
      <c r="I1829" s="2" t="s">
        <v>826</v>
      </c>
      <c r="J1829" s="2" t="s">
        <v>827</v>
      </c>
    </row>
    <row r="1830" spans="6:10" ht="15" customHeight="1" x14ac:dyDescent="0.25">
      <c r="F1830" s="3" t="s">
        <v>3691</v>
      </c>
      <c r="G1830" s="2">
        <v>21642</v>
      </c>
      <c r="H1830" s="2" t="s">
        <v>825</v>
      </c>
      <c r="I1830" s="2" t="s">
        <v>832</v>
      </c>
      <c r="J1830" s="2" t="s">
        <v>833</v>
      </c>
    </row>
    <row r="1831" spans="6:10" ht="15" customHeight="1" x14ac:dyDescent="0.25">
      <c r="F1831" s="3" t="s">
        <v>3692</v>
      </c>
      <c r="G1831" s="2">
        <v>21626</v>
      </c>
      <c r="H1831" s="2" t="s">
        <v>825</v>
      </c>
      <c r="I1831" s="2" t="s">
        <v>834</v>
      </c>
      <c r="J1831" s="2" t="s">
        <v>835</v>
      </c>
    </row>
    <row r="1832" spans="6:10" ht="15" customHeight="1" x14ac:dyDescent="0.25">
      <c r="F1832" s="3" t="s">
        <v>3693</v>
      </c>
      <c r="G1832" s="2">
        <v>460</v>
      </c>
      <c r="H1832" s="2" t="s">
        <v>54</v>
      </c>
      <c r="I1832" s="2" t="s">
        <v>61</v>
      </c>
      <c r="J1832" s="2" t="s">
        <v>62</v>
      </c>
    </row>
    <row r="1833" spans="6:10" ht="15" customHeight="1" x14ac:dyDescent="0.25">
      <c r="F1833" s="3" t="s">
        <v>3694</v>
      </c>
      <c r="G1833" s="2">
        <v>476</v>
      </c>
      <c r="H1833" s="2" t="s">
        <v>54</v>
      </c>
      <c r="I1833" s="2" t="s">
        <v>70</v>
      </c>
      <c r="J1833" s="2" t="s">
        <v>71</v>
      </c>
    </row>
    <row r="1834" spans="6:10" ht="15" customHeight="1" x14ac:dyDescent="0.25">
      <c r="F1834" s="3" t="s">
        <v>3695</v>
      </c>
      <c r="G1834" s="2">
        <v>12475</v>
      </c>
      <c r="H1834" s="2" t="s">
        <v>838</v>
      </c>
      <c r="I1834" s="2" t="s">
        <v>1325</v>
      </c>
      <c r="J1834" s="2" t="s">
        <v>1326</v>
      </c>
    </row>
    <row r="1835" spans="6:10" ht="15" customHeight="1" x14ac:dyDescent="0.25">
      <c r="F1835" s="3" t="s">
        <v>3696</v>
      </c>
      <c r="G1835" s="2">
        <v>41268</v>
      </c>
      <c r="H1835" s="2" t="s">
        <v>1371</v>
      </c>
      <c r="I1835" s="2" t="s">
        <v>1372</v>
      </c>
      <c r="J1835" s="2" t="s">
        <v>1373</v>
      </c>
    </row>
    <row r="1836" spans="6:10" ht="15" customHeight="1" x14ac:dyDescent="0.25">
      <c r="F1836" s="3" t="s">
        <v>3697</v>
      </c>
      <c r="G1836" s="2">
        <v>5699</v>
      </c>
      <c r="H1836" s="2" t="s">
        <v>751</v>
      </c>
      <c r="I1836" s="2" t="s">
        <v>1374</v>
      </c>
      <c r="J1836" s="2" t="s">
        <v>1375</v>
      </c>
    </row>
    <row r="1837" spans="6:10" ht="15" customHeight="1" x14ac:dyDescent="0.25">
      <c r="F1837" s="3" t="s">
        <v>3698</v>
      </c>
      <c r="G1837" s="2">
        <v>5733</v>
      </c>
      <c r="H1837" s="2" t="s">
        <v>751</v>
      </c>
      <c r="I1837" s="2" t="s">
        <v>794</v>
      </c>
      <c r="J1837" s="2" t="s">
        <v>795</v>
      </c>
    </row>
    <row r="1838" spans="6:10" ht="15" customHeight="1" x14ac:dyDescent="0.25">
      <c r="F1838" s="3" t="s">
        <v>3699</v>
      </c>
      <c r="G1838" s="2">
        <v>5737</v>
      </c>
      <c r="H1838" s="2" t="s">
        <v>751</v>
      </c>
      <c r="I1838" s="2" t="s">
        <v>798</v>
      </c>
      <c r="J1838" s="2" t="s">
        <v>799</v>
      </c>
    </row>
    <row r="1839" spans="6:10" ht="15" customHeight="1" x14ac:dyDescent="0.25">
      <c r="F1839" s="3" t="s">
        <v>3700</v>
      </c>
      <c r="G1839" s="2">
        <v>5705</v>
      </c>
      <c r="H1839" s="2" t="s">
        <v>751</v>
      </c>
      <c r="I1839" s="2" t="s">
        <v>1376</v>
      </c>
      <c r="J1839" s="2" t="s">
        <v>1377</v>
      </c>
    </row>
    <row r="1840" spans="6:10" ht="15" customHeight="1" x14ac:dyDescent="0.25">
      <c r="F1840" s="3" t="s">
        <v>3701</v>
      </c>
      <c r="G1840" s="2">
        <v>37031</v>
      </c>
      <c r="H1840" s="2" t="s">
        <v>1378</v>
      </c>
      <c r="I1840" s="2" t="s">
        <v>1379</v>
      </c>
      <c r="J1840" s="2" t="s">
        <v>1380</v>
      </c>
    </row>
    <row r="1841" spans="6:10" ht="15" customHeight="1" x14ac:dyDescent="0.25">
      <c r="F1841" s="3" t="s">
        <v>3702</v>
      </c>
      <c r="G1841" s="2">
        <v>37029</v>
      </c>
      <c r="H1841" s="2" t="s">
        <v>1378</v>
      </c>
      <c r="I1841" s="2" t="s">
        <v>1381</v>
      </c>
      <c r="J1841" s="2" t="s">
        <v>1382</v>
      </c>
    </row>
    <row r="1842" spans="6:10" ht="15" customHeight="1" x14ac:dyDescent="0.25">
      <c r="F1842" s="3" t="s">
        <v>3703</v>
      </c>
      <c r="G1842" s="2">
        <v>37028</v>
      </c>
      <c r="H1842" s="2" t="s">
        <v>1378</v>
      </c>
      <c r="I1842" s="2" t="s">
        <v>1383</v>
      </c>
      <c r="J1842" s="2" t="s">
        <v>1384</v>
      </c>
    </row>
    <row r="1843" spans="6:10" ht="15" customHeight="1" x14ac:dyDescent="0.25">
      <c r="F1843" s="3" t="s">
        <v>3704</v>
      </c>
      <c r="G1843" s="2">
        <v>22932</v>
      </c>
      <c r="H1843" s="2" t="s">
        <v>1171</v>
      </c>
      <c r="I1843" s="2" t="s">
        <v>1172</v>
      </c>
      <c r="J1843" s="2" t="s">
        <v>1173</v>
      </c>
    </row>
    <row r="1844" spans="6:10" ht="15" customHeight="1" x14ac:dyDescent="0.25">
      <c r="F1844" s="3" t="s">
        <v>3705</v>
      </c>
      <c r="G1844" s="2">
        <v>22965</v>
      </c>
      <c r="H1844" s="2" t="s">
        <v>1171</v>
      </c>
      <c r="I1844" s="2" t="s">
        <v>1385</v>
      </c>
      <c r="J1844" s="2" t="s">
        <v>1386</v>
      </c>
    </row>
    <row r="1845" spans="6:10" ht="15" customHeight="1" x14ac:dyDescent="0.25">
      <c r="F1845" s="3" t="s">
        <v>3706</v>
      </c>
      <c r="G1845" s="2">
        <v>22974</v>
      </c>
      <c r="H1845" s="2" t="s">
        <v>1171</v>
      </c>
      <c r="I1845" s="2" t="s">
        <v>1387</v>
      </c>
      <c r="J1845" s="2" t="s">
        <v>1388</v>
      </c>
    </row>
    <row r="1846" spans="6:10" ht="15" customHeight="1" x14ac:dyDescent="0.25">
      <c r="F1846" s="3" t="s">
        <v>3707</v>
      </c>
      <c r="G1846" s="2">
        <v>22975</v>
      </c>
      <c r="H1846" s="2" t="s">
        <v>1171</v>
      </c>
      <c r="I1846" s="2" t="s">
        <v>1389</v>
      </c>
      <c r="J1846" s="2" t="s">
        <v>1390</v>
      </c>
    </row>
    <row r="1847" spans="6:10" ht="15" customHeight="1" x14ac:dyDescent="0.25">
      <c r="F1847" s="3" t="s">
        <v>3708</v>
      </c>
      <c r="G1847" s="2">
        <v>718</v>
      </c>
      <c r="H1847" s="2" t="s">
        <v>455</v>
      </c>
      <c r="I1847" s="2" t="s">
        <v>462</v>
      </c>
      <c r="J1847" s="2" t="s">
        <v>463</v>
      </c>
    </row>
    <row r="1848" spans="6:10" ht="15" customHeight="1" x14ac:dyDescent="0.25">
      <c r="F1848" s="3" t="s">
        <v>3709</v>
      </c>
      <c r="G1848" s="2">
        <v>719</v>
      </c>
      <c r="H1848" s="2" t="s">
        <v>455</v>
      </c>
      <c r="I1848" s="2" t="s">
        <v>470</v>
      </c>
      <c r="J1848" s="2" t="s">
        <v>471</v>
      </c>
    </row>
    <row r="1849" spans="6:10" ht="15" customHeight="1" x14ac:dyDescent="0.25">
      <c r="F1849" s="3" t="s">
        <v>3710</v>
      </c>
      <c r="G1849" s="2">
        <v>785</v>
      </c>
      <c r="H1849" s="2" t="s">
        <v>359</v>
      </c>
      <c r="I1849" s="2" t="s">
        <v>1212</v>
      </c>
      <c r="J1849" s="2" t="s">
        <v>1213</v>
      </c>
    </row>
    <row r="1850" spans="6:10" ht="15" customHeight="1" x14ac:dyDescent="0.25">
      <c r="F1850" s="3" t="s">
        <v>3711</v>
      </c>
      <c r="G1850" s="2">
        <v>783</v>
      </c>
      <c r="H1850" s="2" t="s">
        <v>359</v>
      </c>
      <c r="I1850" s="2" t="s">
        <v>384</v>
      </c>
      <c r="J1850" s="2" t="s">
        <v>385</v>
      </c>
    </row>
    <row r="1851" spans="6:10" ht="15" customHeight="1" x14ac:dyDescent="0.25">
      <c r="F1851" s="3" t="s">
        <v>3712</v>
      </c>
      <c r="G1851" s="2">
        <v>499</v>
      </c>
      <c r="H1851" s="2" t="s">
        <v>189</v>
      </c>
      <c r="I1851" s="2" t="s">
        <v>141</v>
      </c>
      <c r="J1851" s="2" t="s">
        <v>193</v>
      </c>
    </row>
    <row r="1852" spans="6:10" ht="15" customHeight="1" x14ac:dyDescent="0.25">
      <c r="F1852" s="3" t="s">
        <v>3713</v>
      </c>
      <c r="G1852" s="2">
        <v>12600</v>
      </c>
      <c r="H1852" s="2" t="s">
        <v>1238</v>
      </c>
      <c r="I1852" s="2" t="s">
        <v>1243</v>
      </c>
      <c r="J1852" s="2" t="s">
        <v>1244</v>
      </c>
    </row>
    <row r="1853" spans="6:10" ht="15" customHeight="1" x14ac:dyDescent="0.25">
      <c r="F1853" s="3" t="s">
        <v>3714</v>
      </c>
      <c r="G1853" s="2">
        <v>29300</v>
      </c>
      <c r="H1853" s="2" t="s">
        <v>1238</v>
      </c>
      <c r="I1853" s="2" t="s">
        <v>1391</v>
      </c>
      <c r="J1853" s="2" t="s">
        <v>1392</v>
      </c>
    </row>
    <row r="1854" spans="6:10" ht="15" customHeight="1" x14ac:dyDescent="0.25">
      <c r="F1854" s="3" t="s">
        <v>3715</v>
      </c>
      <c r="G1854" s="2">
        <v>29302</v>
      </c>
      <c r="H1854" s="2" t="s">
        <v>1238</v>
      </c>
      <c r="I1854" s="2" t="s">
        <v>1393</v>
      </c>
      <c r="J1854" s="2" t="s">
        <v>1394</v>
      </c>
    </row>
    <row r="1855" spans="6:10" ht="15" customHeight="1" x14ac:dyDescent="0.25">
      <c r="F1855" s="3" t="s">
        <v>3716</v>
      </c>
      <c r="G1855" s="2">
        <v>1219</v>
      </c>
      <c r="H1855" s="2" t="s">
        <v>481</v>
      </c>
      <c r="I1855" s="2" t="s">
        <v>498</v>
      </c>
      <c r="J1855" s="2" t="s">
        <v>499</v>
      </c>
    </row>
    <row r="1856" spans="6:10" ht="15" customHeight="1" x14ac:dyDescent="0.25">
      <c r="F1856" s="3" t="s">
        <v>3717</v>
      </c>
      <c r="G1856" s="2">
        <v>1323</v>
      </c>
      <c r="H1856" s="2" t="s">
        <v>481</v>
      </c>
      <c r="I1856" s="2" t="s">
        <v>534</v>
      </c>
      <c r="J1856" s="2" t="s">
        <v>535</v>
      </c>
    </row>
    <row r="1857" spans="6:10" ht="15" customHeight="1" x14ac:dyDescent="0.25">
      <c r="F1857" s="3" t="s">
        <v>3718</v>
      </c>
      <c r="G1857" s="2">
        <v>517</v>
      </c>
      <c r="H1857" s="2" t="s">
        <v>140</v>
      </c>
      <c r="I1857" s="2" t="s">
        <v>150</v>
      </c>
      <c r="J1857" s="2" t="s">
        <v>151</v>
      </c>
    </row>
    <row r="1858" spans="6:10" ht="15" customHeight="1" x14ac:dyDescent="0.25">
      <c r="F1858" s="3" t="s">
        <v>3719</v>
      </c>
      <c r="G1858" s="2">
        <v>516</v>
      </c>
      <c r="H1858" s="2" t="s">
        <v>140</v>
      </c>
      <c r="I1858" s="2" t="s">
        <v>156</v>
      </c>
      <c r="J1858" s="2" t="s">
        <v>157</v>
      </c>
    </row>
    <row r="1859" spans="6:10" ht="15" customHeight="1" x14ac:dyDescent="0.25">
      <c r="F1859" s="3" t="s">
        <v>3720</v>
      </c>
      <c r="G1859" s="2">
        <v>521</v>
      </c>
      <c r="H1859" s="2" t="s">
        <v>140</v>
      </c>
      <c r="I1859" s="2" t="s">
        <v>159</v>
      </c>
      <c r="J1859" s="2" t="s">
        <v>160</v>
      </c>
    </row>
    <row r="1860" spans="6:10" ht="15" customHeight="1" x14ac:dyDescent="0.25">
      <c r="F1860" s="3" t="s">
        <v>3721</v>
      </c>
      <c r="G1860" s="2">
        <v>522</v>
      </c>
      <c r="H1860" s="2" t="s">
        <v>140</v>
      </c>
      <c r="I1860" s="2" t="s">
        <v>162</v>
      </c>
      <c r="J1860" s="2" t="s">
        <v>163</v>
      </c>
    </row>
    <row r="1861" spans="6:10" ht="15" customHeight="1" x14ac:dyDescent="0.25">
      <c r="F1861" s="3" t="s">
        <v>3722</v>
      </c>
      <c r="G1861" s="2">
        <v>520</v>
      </c>
      <c r="H1861" s="2" t="s">
        <v>140</v>
      </c>
      <c r="I1861" s="2" t="s">
        <v>165</v>
      </c>
      <c r="J1861" s="2" t="s">
        <v>166</v>
      </c>
    </row>
    <row r="1862" spans="6:10" ht="15" customHeight="1" x14ac:dyDescent="0.25">
      <c r="F1862" s="3" t="s">
        <v>3723</v>
      </c>
      <c r="G1862" s="2">
        <v>532</v>
      </c>
      <c r="H1862" s="2" t="s">
        <v>140</v>
      </c>
      <c r="I1862" s="2" t="s">
        <v>177</v>
      </c>
      <c r="J1862" s="2" t="s">
        <v>178</v>
      </c>
    </row>
    <row r="1863" spans="6:10" ht="15" customHeight="1" x14ac:dyDescent="0.25">
      <c r="F1863" s="3" t="s">
        <v>3724</v>
      </c>
      <c r="G1863" s="2">
        <v>12772</v>
      </c>
      <c r="H1863" s="2" t="s">
        <v>1395</v>
      </c>
      <c r="I1863" s="2" t="s">
        <v>1396</v>
      </c>
      <c r="J1863" s="2" t="s">
        <v>1397</v>
      </c>
    </row>
    <row r="1864" spans="6:10" ht="15" customHeight="1" x14ac:dyDescent="0.25">
      <c r="F1864" s="3" t="s">
        <v>3725</v>
      </c>
      <c r="G1864" s="2">
        <v>13047</v>
      </c>
      <c r="H1864" s="2" t="s">
        <v>1395</v>
      </c>
      <c r="I1864" s="2" t="s">
        <v>1398</v>
      </c>
      <c r="J1864" s="2" t="s">
        <v>1399</v>
      </c>
    </row>
    <row r="1865" spans="6:10" ht="15" customHeight="1" x14ac:dyDescent="0.25">
      <c r="F1865" s="3" t="s">
        <v>3726</v>
      </c>
      <c r="G1865" s="2">
        <v>13046</v>
      </c>
      <c r="H1865" s="2" t="s">
        <v>1395</v>
      </c>
      <c r="I1865" s="2" t="s">
        <v>1400</v>
      </c>
      <c r="J1865" s="2" t="s">
        <v>1401</v>
      </c>
    </row>
    <row r="1866" spans="6:10" ht="15" customHeight="1" x14ac:dyDescent="0.25">
      <c r="F1866" s="3" t="s">
        <v>3727</v>
      </c>
      <c r="G1866" s="2">
        <v>13042</v>
      </c>
      <c r="H1866" s="2" t="s">
        <v>1395</v>
      </c>
      <c r="I1866" s="2" t="s">
        <v>1402</v>
      </c>
      <c r="J1866" s="2" t="s">
        <v>1403</v>
      </c>
    </row>
    <row r="1867" spans="6:10" ht="15" customHeight="1" x14ac:dyDescent="0.25">
      <c r="F1867" s="3" t="s">
        <v>3728</v>
      </c>
      <c r="G1867" s="2">
        <v>13053</v>
      </c>
      <c r="H1867" s="2" t="s">
        <v>1395</v>
      </c>
      <c r="I1867" s="2" t="s">
        <v>1404</v>
      </c>
      <c r="J1867" s="2" t="s">
        <v>1405</v>
      </c>
    </row>
    <row r="1868" spans="6:10" ht="15" customHeight="1" x14ac:dyDescent="0.25">
      <c r="F1868" s="3" t="s">
        <v>3729</v>
      </c>
      <c r="G1868" s="2">
        <v>12771</v>
      </c>
      <c r="H1868" s="2" t="s">
        <v>1395</v>
      </c>
      <c r="I1868" s="2" t="s">
        <v>1406</v>
      </c>
      <c r="J1868" s="2" t="s">
        <v>1407</v>
      </c>
    </row>
    <row r="1869" spans="6:10" ht="15" customHeight="1" x14ac:dyDescent="0.25">
      <c r="F1869" s="3" t="s">
        <v>3730</v>
      </c>
      <c r="G1869" s="2">
        <v>13048</v>
      </c>
      <c r="H1869" s="2" t="s">
        <v>1395</v>
      </c>
      <c r="I1869" s="2" t="s">
        <v>1408</v>
      </c>
      <c r="J1869" s="2" t="s">
        <v>1409</v>
      </c>
    </row>
    <row r="1870" spans="6:10" ht="15" customHeight="1" x14ac:dyDescent="0.25">
      <c r="F1870" s="3" t="s">
        <v>3731</v>
      </c>
      <c r="G1870" s="2">
        <v>12776</v>
      </c>
      <c r="H1870" s="2" t="s">
        <v>1395</v>
      </c>
      <c r="I1870" s="2" t="s">
        <v>1410</v>
      </c>
      <c r="J1870" s="2" t="s">
        <v>1411</v>
      </c>
    </row>
    <row r="1871" spans="6:10" ht="15" customHeight="1" x14ac:dyDescent="0.25">
      <c r="F1871" s="3" t="s">
        <v>3732</v>
      </c>
      <c r="G1871" s="2">
        <v>580</v>
      </c>
      <c r="H1871" s="2" t="s">
        <v>214</v>
      </c>
      <c r="I1871" s="2" t="s">
        <v>190</v>
      </c>
      <c r="J1871" s="2" t="s">
        <v>215</v>
      </c>
    </row>
    <row r="1872" spans="6:10" ht="15" customHeight="1" x14ac:dyDescent="0.25">
      <c r="F1872" s="3" t="s">
        <v>3733</v>
      </c>
      <c r="G1872" s="2">
        <v>582</v>
      </c>
      <c r="H1872" s="2" t="s">
        <v>214</v>
      </c>
      <c r="I1872" s="2" t="s">
        <v>217</v>
      </c>
      <c r="J1872" s="2" t="s">
        <v>218</v>
      </c>
    </row>
    <row r="1873" spans="6:10" ht="15" customHeight="1" x14ac:dyDescent="0.25">
      <c r="F1873" s="3" t="s">
        <v>3734</v>
      </c>
      <c r="G1873" s="2">
        <v>584</v>
      </c>
      <c r="H1873" s="2" t="s">
        <v>214</v>
      </c>
      <c r="I1873" s="2" t="s">
        <v>141</v>
      </c>
      <c r="J1873" s="2" t="s">
        <v>220</v>
      </c>
    </row>
    <row r="1874" spans="6:10" ht="15" customHeight="1" x14ac:dyDescent="0.25">
      <c r="F1874" s="3" t="s">
        <v>3735</v>
      </c>
      <c r="G1874" s="2">
        <v>583</v>
      </c>
      <c r="H1874" s="2" t="s">
        <v>214</v>
      </c>
      <c r="I1874" s="2" t="s">
        <v>144</v>
      </c>
      <c r="J1874" s="2" t="s">
        <v>222</v>
      </c>
    </row>
    <row r="1875" spans="6:10" ht="15" customHeight="1" x14ac:dyDescent="0.25">
      <c r="F1875" s="3" t="s">
        <v>3736</v>
      </c>
      <c r="G1875" s="2">
        <v>586</v>
      </c>
      <c r="H1875" s="2" t="s">
        <v>214</v>
      </c>
      <c r="I1875" s="2" t="s">
        <v>1174</v>
      </c>
      <c r="J1875" s="2" t="s">
        <v>1263</v>
      </c>
    </row>
    <row r="1876" spans="6:10" ht="15" customHeight="1" x14ac:dyDescent="0.25">
      <c r="F1876" s="3" t="s">
        <v>3737</v>
      </c>
      <c r="G1876" s="2">
        <v>585</v>
      </c>
      <c r="H1876" s="2" t="s">
        <v>214</v>
      </c>
      <c r="I1876" s="2" t="s">
        <v>147</v>
      </c>
      <c r="J1876" s="2" t="s">
        <v>1264</v>
      </c>
    </row>
    <row r="1877" spans="6:10" ht="15" customHeight="1" x14ac:dyDescent="0.25">
      <c r="F1877" s="3" t="s">
        <v>3738</v>
      </c>
      <c r="G1877" s="2">
        <v>563</v>
      </c>
      <c r="H1877" s="2" t="s">
        <v>214</v>
      </c>
      <c r="I1877" s="2" t="s">
        <v>150</v>
      </c>
      <c r="J1877" s="2" t="s">
        <v>224</v>
      </c>
    </row>
    <row r="1878" spans="6:10" ht="15" customHeight="1" x14ac:dyDescent="0.25">
      <c r="F1878" s="3" t="s">
        <v>3739</v>
      </c>
      <c r="G1878" s="2">
        <v>562</v>
      </c>
      <c r="H1878" s="2" t="s">
        <v>214</v>
      </c>
      <c r="I1878" s="2" t="s">
        <v>156</v>
      </c>
      <c r="J1878" s="2" t="s">
        <v>634</v>
      </c>
    </row>
    <row r="1879" spans="6:10" ht="15" customHeight="1" x14ac:dyDescent="0.25">
      <c r="F1879" s="3" t="s">
        <v>3740</v>
      </c>
      <c r="G1879" s="2">
        <v>564</v>
      </c>
      <c r="H1879" s="2" t="s">
        <v>214</v>
      </c>
      <c r="I1879" s="2" t="s">
        <v>159</v>
      </c>
      <c r="J1879" s="2" t="s">
        <v>226</v>
      </c>
    </row>
    <row r="1880" spans="6:10" ht="15" customHeight="1" x14ac:dyDescent="0.25">
      <c r="F1880" s="3" t="s">
        <v>3741</v>
      </c>
      <c r="G1880" s="2">
        <v>565</v>
      </c>
      <c r="H1880" s="2" t="s">
        <v>214</v>
      </c>
      <c r="I1880" s="2" t="s">
        <v>162</v>
      </c>
      <c r="J1880" s="2" t="s">
        <v>228</v>
      </c>
    </row>
    <row r="1881" spans="6:10" ht="15" customHeight="1" x14ac:dyDescent="0.25">
      <c r="F1881" s="3" t="s">
        <v>3742</v>
      </c>
      <c r="G1881" s="2">
        <v>566</v>
      </c>
      <c r="H1881" s="2" t="s">
        <v>214</v>
      </c>
      <c r="I1881" s="2" t="s">
        <v>165</v>
      </c>
      <c r="J1881" s="2" t="s">
        <v>1265</v>
      </c>
    </row>
    <row r="1882" spans="6:10" ht="15" customHeight="1" x14ac:dyDescent="0.25">
      <c r="F1882" s="3" t="s">
        <v>3743</v>
      </c>
      <c r="G1882" s="2">
        <v>569</v>
      </c>
      <c r="H1882" s="2" t="s">
        <v>214</v>
      </c>
      <c r="I1882" s="2" t="s">
        <v>171</v>
      </c>
      <c r="J1882" s="2" t="s">
        <v>230</v>
      </c>
    </row>
    <row r="1883" spans="6:10" ht="15" customHeight="1" x14ac:dyDescent="0.25">
      <c r="F1883" s="3" t="s">
        <v>3744</v>
      </c>
      <c r="G1883" s="2">
        <v>573</v>
      </c>
      <c r="H1883" s="2" t="s">
        <v>214</v>
      </c>
      <c r="I1883" s="2" t="s">
        <v>177</v>
      </c>
      <c r="J1883" s="2" t="s">
        <v>232</v>
      </c>
    </row>
    <row r="1884" spans="6:10" ht="15" customHeight="1" x14ac:dyDescent="0.25">
      <c r="F1884" s="3" t="s">
        <v>3745</v>
      </c>
      <c r="G1884" s="2">
        <v>574</v>
      </c>
      <c r="H1884" s="2" t="s">
        <v>214</v>
      </c>
      <c r="I1884" s="2" t="s">
        <v>183</v>
      </c>
      <c r="J1884" s="2" t="s">
        <v>236</v>
      </c>
    </row>
    <row r="1885" spans="6:10" ht="15" customHeight="1" x14ac:dyDescent="0.25">
      <c r="F1885" s="3" t="s">
        <v>3746</v>
      </c>
      <c r="G1885" s="2">
        <v>776</v>
      </c>
      <c r="H1885" s="2" t="s">
        <v>254</v>
      </c>
      <c r="I1885" s="2" t="s">
        <v>273</v>
      </c>
      <c r="J1885" s="2" t="s">
        <v>274</v>
      </c>
    </row>
    <row r="1886" spans="6:10" ht="15" customHeight="1" x14ac:dyDescent="0.25">
      <c r="F1886" s="3" t="s">
        <v>3747</v>
      </c>
      <c r="G1886" s="2">
        <v>13011</v>
      </c>
      <c r="H1886" s="2" t="s">
        <v>556</v>
      </c>
      <c r="I1886" s="2" t="s">
        <v>565</v>
      </c>
      <c r="J1886" s="2" t="s">
        <v>566</v>
      </c>
    </row>
    <row r="1887" spans="6:10" ht="15" customHeight="1" x14ac:dyDescent="0.25">
      <c r="F1887" s="3" t="s">
        <v>3748</v>
      </c>
      <c r="G1887" s="2">
        <v>13013</v>
      </c>
      <c r="H1887" s="2" t="s">
        <v>556</v>
      </c>
      <c r="I1887" s="2" t="s">
        <v>568</v>
      </c>
      <c r="J1887" s="2" t="s">
        <v>569</v>
      </c>
    </row>
    <row r="1888" spans="6:10" ht="15" customHeight="1" x14ac:dyDescent="0.25">
      <c r="F1888" s="3" t="s">
        <v>3749</v>
      </c>
      <c r="G1888" s="2">
        <v>13015</v>
      </c>
      <c r="H1888" s="2" t="s">
        <v>556</v>
      </c>
      <c r="I1888" s="2" t="s">
        <v>1267</v>
      </c>
      <c r="J1888" s="2" t="s">
        <v>1268</v>
      </c>
    </row>
    <row r="1889" spans="6:10" ht="15" customHeight="1" x14ac:dyDescent="0.25">
      <c r="F1889" s="3" t="s">
        <v>3750</v>
      </c>
      <c r="G1889" s="2">
        <v>13000</v>
      </c>
      <c r="H1889" s="2" t="s">
        <v>556</v>
      </c>
      <c r="I1889" s="2" t="s">
        <v>576</v>
      </c>
      <c r="J1889" s="2" t="s">
        <v>577</v>
      </c>
    </row>
    <row r="1890" spans="6:10" ht="15" customHeight="1" x14ac:dyDescent="0.25">
      <c r="F1890" s="3" t="s">
        <v>3751</v>
      </c>
      <c r="G1890" s="2">
        <v>10648</v>
      </c>
      <c r="H1890" s="2" t="s">
        <v>864</v>
      </c>
      <c r="I1890" s="2" t="s">
        <v>901</v>
      </c>
      <c r="J1890" s="2" t="s">
        <v>902</v>
      </c>
    </row>
    <row r="1891" spans="6:10" ht="15" customHeight="1" x14ac:dyDescent="0.25">
      <c r="F1891" s="3" t="s">
        <v>3752</v>
      </c>
      <c r="G1891" s="2">
        <v>10705</v>
      </c>
      <c r="H1891" s="2" t="s">
        <v>864</v>
      </c>
      <c r="I1891" s="2" t="s">
        <v>921</v>
      </c>
      <c r="J1891" s="2" t="s">
        <v>922</v>
      </c>
    </row>
    <row r="1892" spans="6:10" ht="15" customHeight="1" x14ac:dyDescent="0.25">
      <c r="F1892" s="3" t="s">
        <v>3753</v>
      </c>
      <c r="G1892" s="2">
        <v>10654</v>
      </c>
      <c r="H1892" s="2" t="s">
        <v>864</v>
      </c>
      <c r="I1892" s="2" t="s">
        <v>925</v>
      </c>
      <c r="J1892" s="2" t="s">
        <v>926</v>
      </c>
    </row>
    <row r="1893" spans="6:10" ht="15" customHeight="1" x14ac:dyDescent="0.25">
      <c r="F1893" s="3" t="s">
        <v>3754</v>
      </c>
      <c r="G1893" s="2">
        <v>10725</v>
      </c>
      <c r="H1893" s="2" t="s">
        <v>864</v>
      </c>
      <c r="I1893" s="2" t="s">
        <v>933</v>
      </c>
      <c r="J1893" s="2" t="s">
        <v>934</v>
      </c>
    </row>
    <row r="1894" spans="6:10" ht="15" customHeight="1" x14ac:dyDescent="0.25">
      <c r="F1894" s="3" t="s">
        <v>3755</v>
      </c>
      <c r="G1894" s="2">
        <v>6932</v>
      </c>
      <c r="H1894" s="2" t="s">
        <v>864</v>
      </c>
      <c r="I1894" s="2" t="s">
        <v>955</v>
      </c>
      <c r="J1894" s="2" t="s">
        <v>956</v>
      </c>
    </row>
    <row r="1895" spans="6:10" ht="15" customHeight="1" x14ac:dyDescent="0.25">
      <c r="F1895" s="3" t="s">
        <v>3756</v>
      </c>
      <c r="G1895" s="2">
        <v>10656</v>
      </c>
      <c r="H1895" s="2" t="s">
        <v>864</v>
      </c>
      <c r="I1895" s="2" t="s">
        <v>456</v>
      </c>
      <c r="J1895" s="2" t="s">
        <v>963</v>
      </c>
    </row>
    <row r="1896" spans="6:10" ht="15" customHeight="1" x14ac:dyDescent="0.25">
      <c r="F1896" s="3" t="s">
        <v>3757</v>
      </c>
      <c r="G1896" s="2">
        <v>10662</v>
      </c>
      <c r="H1896" s="2" t="s">
        <v>864</v>
      </c>
      <c r="I1896" s="2" t="s">
        <v>964</v>
      </c>
      <c r="J1896" s="2" t="s">
        <v>965</v>
      </c>
    </row>
    <row r="1897" spans="6:10" ht="15" customHeight="1" x14ac:dyDescent="0.25">
      <c r="F1897" s="3" t="s">
        <v>3758</v>
      </c>
      <c r="G1897" s="2">
        <v>10659</v>
      </c>
      <c r="H1897" s="2" t="s">
        <v>864</v>
      </c>
      <c r="I1897" s="2" t="s">
        <v>978</v>
      </c>
      <c r="J1897" s="2" t="s">
        <v>979</v>
      </c>
    </row>
    <row r="1898" spans="6:10" ht="15" customHeight="1" x14ac:dyDescent="0.25">
      <c r="F1898" s="3" t="s">
        <v>3759</v>
      </c>
      <c r="G1898" s="2">
        <v>10660</v>
      </c>
      <c r="H1898" s="2" t="s">
        <v>864</v>
      </c>
      <c r="I1898" s="2" t="s">
        <v>980</v>
      </c>
      <c r="J1898" s="2" t="s">
        <v>981</v>
      </c>
    </row>
    <row r="1899" spans="6:10" ht="15" customHeight="1" x14ac:dyDescent="0.25">
      <c r="F1899" s="3" t="s">
        <v>3760</v>
      </c>
      <c r="G1899" s="2">
        <v>10701</v>
      </c>
      <c r="H1899" s="2" t="s">
        <v>864</v>
      </c>
      <c r="I1899" s="2" t="s">
        <v>986</v>
      </c>
      <c r="J1899" s="2" t="s">
        <v>987</v>
      </c>
    </row>
    <row r="1900" spans="6:10" ht="15" customHeight="1" x14ac:dyDescent="0.25">
      <c r="F1900" s="3" t="s">
        <v>3761</v>
      </c>
      <c r="G1900" s="2">
        <v>10704</v>
      </c>
      <c r="H1900" s="2" t="s">
        <v>864</v>
      </c>
      <c r="I1900" s="2" t="s">
        <v>998</v>
      </c>
      <c r="J1900" s="2" t="s">
        <v>999</v>
      </c>
    </row>
    <row r="1901" spans="6:10" ht="15" customHeight="1" x14ac:dyDescent="0.25">
      <c r="F1901" s="3" t="s">
        <v>3762</v>
      </c>
      <c r="G1901" s="2">
        <v>99000065</v>
      </c>
      <c r="H1901" s="2" t="s">
        <v>1185</v>
      </c>
      <c r="I1901" s="2" t="s">
        <v>295</v>
      </c>
      <c r="J1901" s="2" t="s">
        <v>1279</v>
      </c>
    </row>
    <row r="1902" spans="6:10" ht="15" customHeight="1" x14ac:dyDescent="0.25">
      <c r="F1902" s="3" t="s">
        <v>3763</v>
      </c>
      <c r="G1902" s="2">
        <v>99000031</v>
      </c>
      <c r="H1902" s="2" t="s">
        <v>825</v>
      </c>
      <c r="I1902" s="2" t="s">
        <v>295</v>
      </c>
      <c r="J1902" s="2" t="s">
        <v>1008</v>
      </c>
    </row>
    <row r="1903" spans="6:10" ht="15" customHeight="1" x14ac:dyDescent="0.25">
      <c r="F1903" s="3" t="s">
        <v>3764</v>
      </c>
      <c r="G1903" s="2">
        <v>99000006</v>
      </c>
      <c r="H1903" s="2" t="s">
        <v>54</v>
      </c>
      <c r="I1903" s="2" t="s">
        <v>295</v>
      </c>
      <c r="J1903" s="2" t="s">
        <v>298</v>
      </c>
    </row>
    <row r="1904" spans="6:10" ht="15" customHeight="1" x14ac:dyDescent="0.25">
      <c r="F1904" s="3" t="s">
        <v>3765</v>
      </c>
      <c r="G1904" s="2">
        <v>99000032</v>
      </c>
      <c r="H1904" s="2" t="s">
        <v>838</v>
      </c>
      <c r="I1904" s="2" t="s">
        <v>295</v>
      </c>
      <c r="J1904" s="2" t="s">
        <v>1009</v>
      </c>
    </row>
    <row r="1905" spans="6:10" ht="15" customHeight="1" x14ac:dyDescent="0.25">
      <c r="F1905" s="3" t="s">
        <v>3766</v>
      </c>
      <c r="G1905" s="2">
        <v>99000029</v>
      </c>
      <c r="H1905" s="2" t="s">
        <v>1371</v>
      </c>
      <c r="I1905" s="2" t="s">
        <v>295</v>
      </c>
      <c r="J1905" s="2" t="s">
        <v>1412</v>
      </c>
    </row>
    <row r="1906" spans="6:10" ht="15" customHeight="1" x14ac:dyDescent="0.25">
      <c r="F1906" s="3" t="s">
        <v>3767</v>
      </c>
      <c r="G1906" s="2">
        <v>99000042</v>
      </c>
      <c r="H1906" s="2" t="s">
        <v>751</v>
      </c>
      <c r="I1906" s="2" t="s">
        <v>295</v>
      </c>
      <c r="J1906" s="2" t="s">
        <v>824</v>
      </c>
    </row>
    <row r="1907" spans="6:10" ht="15" customHeight="1" x14ac:dyDescent="0.25">
      <c r="F1907" s="3" t="s">
        <v>3768</v>
      </c>
      <c r="G1907" s="2">
        <v>99000067</v>
      </c>
      <c r="H1907" s="2" t="s">
        <v>1378</v>
      </c>
      <c r="I1907" s="2" t="s">
        <v>295</v>
      </c>
      <c r="J1907" s="2" t="s">
        <v>1413</v>
      </c>
    </row>
    <row r="1908" spans="6:10" ht="15" customHeight="1" x14ac:dyDescent="0.25">
      <c r="F1908" s="3" t="s">
        <v>3769</v>
      </c>
      <c r="G1908" s="2">
        <v>99000063</v>
      </c>
      <c r="H1908" s="2" t="s">
        <v>1171</v>
      </c>
      <c r="I1908" s="2" t="s">
        <v>295</v>
      </c>
      <c r="J1908" s="2" t="s">
        <v>1183</v>
      </c>
    </row>
    <row r="1909" spans="6:10" ht="15" customHeight="1" x14ac:dyDescent="0.25">
      <c r="F1909" s="3" t="s">
        <v>3770</v>
      </c>
      <c r="G1909" s="2">
        <v>99000020</v>
      </c>
      <c r="H1909" s="2" t="s">
        <v>455</v>
      </c>
      <c r="I1909" s="2" t="s">
        <v>295</v>
      </c>
      <c r="J1909" s="2" t="s">
        <v>480</v>
      </c>
    </row>
    <row r="1910" spans="6:10" ht="15" customHeight="1" x14ac:dyDescent="0.25">
      <c r="F1910" s="3" t="s">
        <v>3771</v>
      </c>
      <c r="G1910" s="2">
        <v>99000015</v>
      </c>
      <c r="H1910" s="2" t="s">
        <v>359</v>
      </c>
      <c r="I1910" s="2" t="s">
        <v>295</v>
      </c>
      <c r="J1910" s="2" t="s">
        <v>398</v>
      </c>
    </row>
    <row r="1911" spans="6:10" ht="15" customHeight="1" x14ac:dyDescent="0.25">
      <c r="F1911" s="3" t="s">
        <v>3772</v>
      </c>
      <c r="G1911" s="2">
        <v>99000009</v>
      </c>
      <c r="H1911" s="2" t="s">
        <v>189</v>
      </c>
      <c r="I1911" s="2" t="s">
        <v>295</v>
      </c>
      <c r="J1911" s="2" t="s">
        <v>304</v>
      </c>
    </row>
    <row r="1912" spans="6:10" ht="15" customHeight="1" x14ac:dyDescent="0.25">
      <c r="F1912" s="3" t="s">
        <v>3773</v>
      </c>
      <c r="G1912" s="2">
        <v>99000025</v>
      </c>
      <c r="H1912" s="2" t="s">
        <v>1238</v>
      </c>
      <c r="I1912" s="2" t="s">
        <v>295</v>
      </c>
      <c r="J1912" s="2" t="s">
        <v>1286</v>
      </c>
    </row>
    <row r="1913" spans="6:10" ht="15" customHeight="1" x14ac:dyDescent="0.25">
      <c r="F1913" s="3" t="s">
        <v>3774</v>
      </c>
      <c r="G1913" s="2">
        <v>99000021</v>
      </c>
      <c r="H1913" s="2" t="s">
        <v>481</v>
      </c>
      <c r="I1913" s="2" t="s">
        <v>295</v>
      </c>
      <c r="J1913" s="2" t="s">
        <v>536</v>
      </c>
    </row>
    <row r="1914" spans="6:10" ht="15" customHeight="1" x14ac:dyDescent="0.25">
      <c r="F1914" s="3" t="s">
        <v>3775</v>
      </c>
      <c r="G1914" s="2">
        <v>99000008</v>
      </c>
      <c r="H1914" s="2" t="s">
        <v>140</v>
      </c>
      <c r="I1914" s="2" t="s">
        <v>295</v>
      </c>
      <c r="J1914" s="2" t="s">
        <v>302</v>
      </c>
    </row>
    <row r="1915" spans="6:10" ht="15" customHeight="1" x14ac:dyDescent="0.25">
      <c r="F1915" s="3" t="s">
        <v>3776</v>
      </c>
      <c r="G1915" s="2">
        <v>99000059</v>
      </c>
      <c r="H1915" s="2" t="s">
        <v>1395</v>
      </c>
      <c r="I1915" s="2" t="s">
        <v>295</v>
      </c>
      <c r="J1915" s="2" t="s">
        <v>1414</v>
      </c>
    </row>
    <row r="1916" spans="6:10" ht="15" customHeight="1" x14ac:dyDescent="0.25">
      <c r="F1916" s="3" t="s">
        <v>3777</v>
      </c>
      <c r="G1916" s="2">
        <v>99000010</v>
      </c>
      <c r="H1916" s="2" t="s">
        <v>214</v>
      </c>
      <c r="I1916" s="2" t="s">
        <v>295</v>
      </c>
      <c r="J1916" s="2" t="s">
        <v>306</v>
      </c>
    </row>
    <row r="1917" spans="6:10" ht="15" customHeight="1" x14ac:dyDescent="0.25">
      <c r="F1917" s="3" t="s">
        <v>3778</v>
      </c>
      <c r="G1917" s="2">
        <v>99000012</v>
      </c>
      <c r="H1917" s="2" t="s">
        <v>254</v>
      </c>
      <c r="I1917" s="2" t="s">
        <v>295</v>
      </c>
      <c r="J1917" s="2" t="s">
        <v>310</v>
      </c>
    </row>
    <row r="1918" spans="6:10" ht="15" customHeight="1" x14ac:dyDescent="0.25">
      <c r="F1918" s="3" t="s">
        <v>3779</v>
      </c>
      <c r="G1918" s="2">
        <v>99000023</v>
      </c>
      <c r="H1918" s="2" t="s">
        <v>556</v>
      </c>
      <c r="I1918" s="2" t="s">
        <v>295</v>
      </c>
      <c r="J1918" s="2" t="s">
        <v>600</v>
      </c>
    </row>
    <row r="1919" spans="6:10" ht="15" customHeight="1" x14ac:dyDescent="0.25">
      <c r="F1919" s="3" t="s">
        <v>3780</v>
      </c>
      <c r="G1919" s="2">
        <v>99000041</v>
      </c>
      <c r="H1919" s="2" t="s">
        <v>864</v>
      </c>
      <c r="I1919" s="2" t="s">
        <v>295</v>
      </c>
      <c r="J1919" s="2" t="s">
        <v>1011</v>
      </c>
    </row>
    <row r="1920" spans="6:10" ht="15" customHeight="1" x14ac:dyDescent="0.25">
      <c r="F1920" s="3" t="s">
        <v>3781</v>
      </c>
      <c r="G1920" s="2">
        <v>99000017</v>
      </c>
      <c r="H1920" s="2" t="s">
        <v>314</v>
      </c>
      <c r="I1920" s="2" t="s">
        <v>315</v>
      </c>
      <c r="J1920" s="2" t="s">
        <v>316</v>
      </c>
    </row>
    <row r="1921" spans="6:10" ht="15" customHeight="1" x14ac:dyDescent="0.25">
      <c r="F1921" s="3" t="s">
        <v>3782</v>
      </c>
      <c r="G1921" s="2">
        <v>99000017</v>
      </c>
      <c r="H1921" s="2" t="s">
        <v>314</v>
      </c>
      <c r="I1921" s="2" t="s">
        <v>315</v>
      </c>
      <c r="J1921" s="2" t="s">
        <v>316</v>
      </c>
    </row>
    <row r="1922" spans="6:10" ht="15" customHeight="1" x14ac:dyDescent="0.25">
      <c r="F1922" s="3" t="s">
        <v>3783</v>
      </c>
      <c r="G1922" s="2">
        <v>25814</v>
      </c>
      <c r="H1922" s="2" t="s">
        <v>637</v>
      </c>
      <c r="I1922" s="2" t="s">
        <v>674</v>
      </c>
      <c r="J1922" s="2" t="s">
        <v>675</v>
      </c>
    </row>
    <row r="1923" spans="6:10" ht="15" customHeight="1" x14ac:dyDescent="0.25">
      <c r="F1923" s="3" t="s">
        <v>3784</v>
      </c>
      <c r="G1923" s="2">
        <v>13127</v>
      </c>
      <c r="H1923" s="2" t="s">
        <v>637</v>
      </c>
      <c r="I1923" s="2" t="s">
        <v>716</v>
      </c>
      <c r="J1923" s="2" t="s">
        <v>717</v>
      </c>
    </row>
    <row r="1924" spans="6:10" ht="15" customHeight="1" x14ac:dyDescent="0.25">
      <c r="F1924" s="3" t="s">
        <v>3785</v>
      </c>
      <c r="G1924" s="2">
        <v>25817</v>
      </c>
      <c r="H1924" s="2" t="s">
        <v>637</v>
      </c>
      <c r="I1924" s="2" t="s">
        <v>732</v>
      </c>
      <c r="J1924" s="2" t="s">
        <v>733</v>
      </c>
    </row>
    <row r="1925" spans="6:10" ht="15" customHeight="1" x14ac:dyDescent="0.25">
      <c r="F1925" s="3" t="s">
        <v>3786</v>
      </c>
      <c r="G1925" s="2">
        <v>476</v>
      </c>
      <c r="H1925" s="2" t="s">
        <v>54</v>
      </c>
      <c r="I1925" s="2" t="s">
        <v>70</v>
      </c>
      <c r="J1925" s="2" t="s">
        <v>71</v>
      </c>
    </row>
    <row r="1926" spans="6:10" ht="15" customHeight="1" x14ac:dyDescent="0.25">
      <c r="F1926" s="3" t="s">
        <v>3787</v>
      </c>
      <c r="G1926" s="2">
        <v>5662</v>
      </c>
      <c r="H1926" s="2" t="s">
        <v>751</v>
      </c>
      <c r="I1926" s="2" t="s">
        <v>772</v>
      </c>
      <c r="J1926" s="2" t="s">
        <v>773</v>
      </c>
    </row>
    <row r="1927" spans="6:10" ht="15" customHeight="1" x14ac:dyDescent="0.25">
      <c r="F1927" s="3" t="s">
        <v>3788</v>
      </c>
      <c r="G1927" s="2">
        <v>5664</v>
      </c>
      <c r="H1927" s="2" t="s">
        <v>751</v>
      </c>
      <c r="I1927" s="2" t="s">
        <v>776</v>
      </c>
      <c r="J1927" s="2" t="s">
        <v>777</v>
      </c>
    </row>
    <row r="1928" spans="6:10" ht="15" customHeight="1" x14ac:dyDescent="0.25">
      <c r="F1928" s="3" t="s">
        <v>3789</v>
      </c>
      <c r="G1928" s="2">
        <v>5663</v>
      </c>
      <c r="H1928" s="2" t="s">
        <v>751</v>
      </c>
      <c r="I1928" s="2" t="s">
        <v>782</v>
      </c>
      <c r="J1928" s="2" t="s">
        <v>783</v>
      </c>
    </row>
    <row r="1929" spans="6:10" ht="15" customHeight="1" x14ac:dyDescent="0.25">
      <c r="F1929" s="3" t="s">
        <v>3790</v>
      </c>
      <c r="G1929" s="2">
        <v>5667</v>
      </c>
      <c r="H1929" s="2" t="s">
        <v>751</v>
      </c>
      <c r="I1929" s="2" t="s">
        <v>790</v>
      </c>
      <c r="J1929" s="2" t="s">
        <v>791</v>
      </c>
    </row>
    <row r="1930" spans="6:10" ht="15" customHeight="1" x14ac:dyDescent="0.25">
      <c r="F1930" s="3" t="s">
        <v>3791</v>
      </c>
      <c r="G1930" s="2">
        <v>5738</v>
      </c>
      <c r="H1930" s="2" t="s">
        <v>751</v>
      </c>
      <c r="I1930" s="2" t="s">
        <v>1415</v>
      </c>
      <c r="J1930" s="2" t="s">
        <v>1416</v>
      </c>
    </row>
    <row r="1931" spans="6:10" ht="15" customHeight="1" x14ac:dyDescent="0.25">
      <c r="F1931" s="3" t="s">
        <v>3792</v>
      </c>
      <c r="G1931" s="2">
        <v>5661</v>
      </c>
      <c r="H1931" s="2" t="s">
        <v>751</v>
      </c>
      <c r="I1931" s="2" t="s">
        <v>804</v>
      </c>
      <c r="J1931" s="2" t="s">
        <v>805</v>
      </c>
    </row>
    <row r="1932" spans="6:10" ht="15" customHeight="1" x14ac:dyDescent="0.25">
      <c r="F1932" s="3" t="s">
        <v>3793</v>
      </c>
      <c r="G1932" s="2">
        <v>5677</v>
      </c>
      <c r="H1932" s="2" t="s">
        <v>751</v>
      </c>
      <c r="I1932" s="2" t="s">
        <v>818</v>
      </c>
      <c r="J1932" s="2" t="s">
        <v>819</v>
      </c>
    </row>
    <row r="1933" spans="6:10" ht="15" customHeight="1" x14ac:dyDescent="0.25">
      <c r="F1933" s="3" t="s">
        <v>3794</v>
      </c>
      <c r="G1933" s="2">
        <v>496</v>
      </c>
      <c r="H1933" s="2" t="s">
        <v>189</v>
      </c>
      <c r="I1933" s="2" t="s">
        <v>190</v>
      </c>
      <c r="J1933" s="2" t="s">
        <v>191</v>
      </c>
    </row>
    <row r="1934" spans="6:10" ht="15" customHeight="1" x14ac:dyDescent="0.25">
      <c r="F1934" s="3" t="s">
        <v>3795</v>
      </c>
      <c r="G1934" s="2">
        <v>480</v>
      </c>
      <c r="H1934" s="2" t="s">
        <v>189</v>
      </c>
      <c r="I1934" s="2" t="s">
        <v>150</v>
      </c>
      <c r="J1934" s="2" t="s">
        <v>200</v>
      </c>
    </row>
    <row r="1935" spans="6:10" ht="15" customHeight="1" x14ac:dyDescent="0.25">
      <c r="F1935" s="3" t="s">
        <v>3796</v>
      </c>
      <c r="G1935" s="2">
        <v>484</v>
      </c>
      <c r="H1935" s="2" t="s">
        <v>189</v>
      </c>
      <c r="I1935" s="2" t="s">
        <v>159</v>
      </c>
      <c r="J1935" s="2" t="s">
        <v>206</v>
      </c>
    </row>
    <row r="1936" spans="6:10" ht="15" customHeight="1" x14ac:dyDescent="0.25">
      <c r="F1936" s="3" t="s">
        <v>3797</v>
      </c>
      <c r="G1936" s="2">
        <v>483</v>
      </c>
      <c r="H1936" s="2" t="s">
        <v>189</v>
      </c>
      <c r="I1936" s="2" t="s">
        <v>165</v>
      </c>
      <c r="J1936" s="2" t="s">
        <v>208</v>
      </c>
    </row>
    <row r="1937" spans="6:10" ht="15" customHeight="1" x14ac:dyDescent="0.25">
      <c r="F1937" s="3" t="s">
        <v>3798</v>
      </c>
      <c r="G1937" s="2">
        <v>487</v>
      </c>
      <c r="H1937" s="2" t="s">
        <v>189</v>
      </c>
      <c r="I1937" s="2" t="s">
        <v>168</v>
      </c>
      <c r="J1937" s="2" t="s">
        <v>324</v>
      </c>
    </row>
    <row r="1938" spans="6:10" ht="15" customHeight="1" x14ac:dyDescent="0.25">
      <c r="F1938" s="3" t="s">
        <v>3799</v>
      </c>
      <c r="G1938" s="2">
        <v>1326</v>
      </c>
      <c r="H1938" s="2" t="s">
        <v>481</v>
      </c>
      <c r="I1938" s="2" t="s">
        <v>482</v>
      </c>
      <c r="J1938" s="2" t="s">
        <v>483</v>
      </c>
    </row>
    <row r="1939" spans="6:10" ht="15" customHeight="1" x14ac:dyDescent="0.25">
      <c r="F1939" s="3" t="s">
        <v>3800</v>
      </c>
      <c r="G1939" s="2">
        <v>28026</v>
      </c>
      <c r="H1939" s="2" t="s">
        <v>481</v>
      </c>
      <c r="I1939" s="2" t="s">
        <v>486</v>
      </c>
      <c r="J1939" s="2" t="s">
        <v>487</v>
      </c>
    </row>
    <row r="1940" spans="6:10" ht="15" customHeight="1" x14ac:dyDescent="0.25">
      <c r="F1940" s="3" t="s">
        <v>3801</v>
      </c>
      <c r="G1940" s="2">
        <v>1169</v>
      </c>
      <c r="H1940" s="2" t="s">
        <v>481</v>
      </c>
      <c r="I1940" s="2" t="s">
        <v>488</v>
      </c>
      <c r="J1940" s="2" t="s">
        <v>489</v>
      </c>
    </row>
    <row r="1941" spans="6:10" ht="15" customHeight="1" x14ac:dyDescent="0.25">
      <c r="F1941" s="3" t="s">
        <v>3802</v>
      </c>
      <c r="G1941" s="2">
        <v>27909</v>
      </c>
      <c r="H1941" s="2" t="s">
        <v>481</v>
      </c>
      <c r="I1941" s="2" t="s">
        <v>490</v>
      </c>
      <c r="J1941" s="2" t="s">
        <v>491</v>
      </c>
    </row>
    <row r="1942" spans="6:10" ht="15" customHeight="1" x14ac:dyDescent="0.25">
      <c r="F1942" s="3" t="s">
        <v>3803</v>
      </c>
      <c r="G1942" s="2">
        <v>1210</v>
      </c>
      <c r="H1942" s="2" t="s">
        <v>481</v>
      </c>
      <c r="I1942" s="2" t="s">
        <v>492</v>
      </c>
      <c r="J1942" s="2" t="s">
        <v>493</v>
      </c>
    </row>
    <row r="1943" spans="6:10" ht="15" customHeight="1" x14ac:dyDescent="0.25">
      <c r="F1943" s="3" t="s">
        <v>3804</v>
      </c>
      <c r="G1943" s="2">
        <v>1332</v>
      </c>
      <c r="H1943" s="2" t="s">
        <v>481</v>
      </c>
      <c r="I1943" s="2" t="s">
        <v>494</v>
      </c>
      <c r="J1943" s="2" t="s">
        <v>495</v>
      </c>
    </row>
    <row r="1944" spans="6:10" ht="15" customHeight="1" x14ac:dyDescent="0.25">
      <c r="F1944" s="3" t="s">
        <v>3805</v>
      </c>
      <c r="G1944" s="2">
        <v>1216</v>
      </c>
      <c r="H1944" s="2" t="s">
        <v>481</v>
      </c>
      <c r="I1944" s="2" t="s">
        <v>496</v>
      </c>
      <c r="J1944" s="2" t="s">
        <v>497</v>
      </c>
    </row>
    <row r="1945" spans="6:10" ht="15" customHeight="1" x14ac:dyDescent="0.25">
      <c r="F1945" s="3" t="s">
        <v>3806</v>
      </c>
      <c r="G1945" s="2">
        <v>1219</v>
      </c>
      <c r="H1945" s="2" t="s">
        <v>481</v>
      </c>
      <c r="I1945" s="2" t="s">
        <v>498</v>
      </c>
      <c r="J1945" s="2" t="s">
        <v>499</v>
      </c>
    </row>
    <row r="1946" spans="6:10" ht="15" customHeight="1" x14ac:dyDescent="0.25">
      <c r="F1946" s="3" t="s">
        <v>3807</v>
      </c>
      <c r="G1946" s="2">
        <v>1221</v>
      </c>
      <c r="H1946" s="2" t="s">
        <v>481</v>
      </c>
      <c r="I1946" s="2" t="s">
        <v>500</v>
      </c>
      <c r="J1946" s="2" t="s">
        <v>501</v>
      </c>
    </row>
    <row r="1947" spans="6:10" ht="15" customHeight="1" x14ac:dyDescent="0.25">
      <c r="F1947" s="3" t="s">
        <v>3808</v>
      </c>
      <c r="G1947" s="2">
        <v>1226</v>
      </c>
      <c r="H1947" s="2" t="s">
        <v>481</v>
      </c>
      <c r="I1947" s="2" t="s">
        <v>1417</v>
      </c>
      <c r="J1947" s="2" t="s">
        <v>1418</v>
      </c>
    </row>
    <row r="1948" spans="6:10" ht="15" customHeight="1" x14ac:dyDescent="0.25">
      <c r="F1948" s="3" t="s">
        <v>3809</v>
      </c>
      <c r="G1948" s="2">
        <v>18896</v>
      </c>
      <c r="H1948" s="2" t="s">
        <v>481</v>
      </c>
      <c r="I1948" s="2" t="s">
        <v>1419</v>
      </c>
      <c r="J1948" s="2" t="s">
        <v>1420</v>
      </c>
    </row>
    <row r="1949" spans="6:10" ht="15" customHeight="1" x14ac:dyDescent="0.25">
      <c r="F1949" s="3" t="s">
        <v>3810</v>
      </c>
      <c r="G1949" s="2">
        <v>1247</v>
      </c>
      <c r="H1949" s="2" t="s">
        <v>481</v>
      </c>
      <c r="I1949" s="2" t="s">
        <v>502</v>
      </c>
      <c r="J1949" s="2" t="s">
        <v>503</v>
      </c>
    </row>
    <row r="1950" spans="6:10" ht="15" customHeight="1" x14ac:dyDescent="0.25">
      <c r="F1950" s="3" t="s">
        <v>3811</v>
      </c>
      <c r="G1950" s="2">
        <v>1252</v>
      </c>
      <c r="H1950" s="2" t="s">
        <v>481</v>
      </c>
      <c r="I1950" s="2" t="s">
        <v>504</v>
      </c>
      <c r="J1950" s="2" t="s">
        <v>505</v>
      </c>
    </row>
    <row r="1951" spans="6:10" ht="15" customHeight="1" x14ac:dyDescent="0.25">
      <c r="F1951" s="3" t="s">
        <v>3812</v>
      </c>
      <c r="G1951" s="2">
        <v>1255</v>
      </c>
      <c r="H1951" s="2" t="s">
        <v>481</v>
      </c>
      <c r="I1951" s="2" t="s">
        <v>1421</v>
      </c>
      <c r="J1951" s="2" t="s">
        <v>1422</v>
      </c>
    </row>
    <row r="1952" spans="6:10" ht="15" customHeight="1" x14ac:dyDescent="0.25">
      <c r="F1952" s="3" t="s">
        <v>3813</v>
      </c>
      <c r="G1952" s="2">
        <v>1253</v>
      </c>
      <c r="H1952" s="2" t="s">
        <v>481</v>
      </c>
      <c r="I1952" s="2" t="s">
        <v>506</v>
      </c>
      <c r="J1952" s="2" t="s">
        <v>507</v>
      </c>
    </row>
    <row r="1953" spans="6:10" ht="15" customHeight="1" x14ac:dyDescent="0.25">
      <c r="F1953" s="3" t="s">
        <v>3814</v>
      </c>
      <c r="G1953" s="2">
        <v>1257</v>
      </c>
      <c r="H1953" s="2" t="s">
        <v>481</v>
      </c>
      <c r="I1953" s="2" t="s">
        <v>508</v>
      </c>
      <c r="J1953" s="2" t="s">
        <v>509</v>
      </c>
    </row>
    <row r="1954" spans="6:10" ht="15" customHeight="1" x14ac:dyDescent="0.25">
      <c r="F1954" s="3" t="s">
        <v>3815</v>
      </c>
      <c r="G1954" s="2">
        <v>1285</v>
      </c>
      <c r="H1954" s="2" t="s">
        <v>481</v>
      </c>
      <c r="I1954" s="2" t="s">
        <v>1423</v>
      </c>
      <c r="J1954" s="2" t="s">
        <v>1424</v>
      </c>
    </row>
    <row r="1955" spans="6:10" ht="15" customHeight="1" x14ac:dyDescent="0.25">
      <c r="F1955" s="3" t="s">
        <v>3816</v>
      </c>
      <c r="G1955" s="2">
        <v>1290</v>
      </c>
      <c r="H1955" s="2" t="s">
        <v>481</v>
      </c>
      <c r="I1955" s="2" t="s">
        <v>510</v>
      </c>
      <c r="J1955" s="2" t="s">
        <v>511</v>
      </c>
    </row>
    <row r="1956" spans="6:10" ht="15" customHeight="1" x14ac:dyDescent="0.25">
      <c r="F1956" s="3" t="s">
        <v>3817</v>
      </c>
      <c r="G1956" s="2">
        <v>1294</v>
      </c>
      <c r="H1956" s="2" t="s">
        <v>481</v>
      </c>
      <c r="I1956" s="2" t="s">
        <v>512</v>
      </c>
      <c r="J1956" s="2" t="s">
        <v>513</v>
      </c>
    </row>
    <row r="1957" spans="6:10" ht="15" customHeight="1" x14ac:dyDescent="0.25">
      <c r="F1957" s="3" t="s">
        <v>3818</v>
      </c>
      <c r="G1957" s="2">
        <v>1304</v>
      </c>
      <c r="H1957" s="2" t="s">
        <v>481</v>
      </c>
      <c r="I1957" s="2" t="s">
        <v>514</v>
      </c>
      <c r="J1957" s="2" t="s">
        <v>515</v>
      </c>
    </row>
    <row r="1958" spans="6:10" ht="15" customHeight="1" x14ac:dyDescent="0.25">
      <c r="F1958" s="3" t="s">
        <v>3819</v>
      </c>
      <c r="G1958" s="2">
        <v>12706</v>
      </c>
      <c r="H1958" s="2" t="s">
        <v>481</v>
      </c>
      <c r="I1958" s="2" t="s">
        <v>516</v>
      </c>
      <c r="J1958" s="2" t="s">
        <v>517</v>
      </c>
    </row>
    <row r="1959" spans="6:10" ht="15" customHeight="1" x14ac:dyDescent="0.25">
      <c r="F1959" s="3" t="s">
        <v>3820</v>
      </c>
      <c r="G1959" s="2">
        <v>12708</v>
      </c>
      <c r="H1959" s="2" t="s">
        <v>481</v>
      </c>
      <c r="I1959" s="2" t="s">
        <v>518</v>
      </c>
      <c r="J1959" s="2" t="s">
        <v>519</v>
      </c>
    </row>
    <row r="1960" spans="6:10" ht="15" customHeight="1" x14ac:dyDescent="0.25">
      <c r="F1960" s="3" t="s">
        <v>3821</v>
      </c>
      <c r="G1960" s="2">
        <v>1306</v>
      </c>
      <c r="H1960" s="2" t="s">
        <v>481</v>
      </c>
      <c r="I1960" s="2" t="s">
        <v>520</v>
      </c>
      <c r="J1960" s="2" t="s">
        <v>521</v>
      </c>
    </row>
    <row r="1961" spans="6:10" ht="15" customHeight="1" x14ac:dyDescent="0.25">
      <c r="F1961" s="3" t="s">
        <v>3822</v>
      </c>
      <c r="G1961" s="2">
        <v>1311</v>
      </c>
      <c r="H1961" s="2" t="s">
        <v>481</v>
      </c>
      <c r="I1961" s="2" t="s">
        <v>522</v>
      </c>
      <c r="J1961" s="2" t="s">
        <v>523</v>
      </c>
    </row>
    <row r="1962" spans="6:10" ht="15" customHeight="1" x14ac:dyDescent="0.25">
      <c r="F1962" s="3" t="s">
        <v>3823</v>
      </c>
      <c r="G1962" s="2">
        <v>1321</v>
      </c>
      <c r="H1962" s="2" t="s">
        <v>481</v>
      </c>
      <c r="I1962" s="2" t="s">
        <v>528</v>
      </c>
      <c r="J1962" s="2" t="s">
        <v>529</v>
      </c>
    </row>
    <row r="1963" spans="6:10" ht="15" customHeight="1" x14ac:dyDescent="0.25">
      <c r="F1963" s="3" t="s">
        <v>3824</v>
      </c>
      <c r="G1963" s="2">
        <v>1322</v>
      </c>
      <c r="H1963" s="2" t="s">
        <v>481</v>
      </c>
      <c r="I1963" s="2" t="s">
        <v>530</v>
      </c>
      <c r="J1963" s="2" t="s">
        <v>531</v>
      </c>
    </row>
    <row r="1964" spans="6:10" ht="15" customHeight="1" x14ac:dyDescent="0.25">
      <c r="F1964" s="3" t="s">
        <v>3825</v>
      </c>
      <c r="G1964" s="2">
        <v>18681</v>
      </c>
      <c r="H1964" s="2" t="s">
        <v>481</v>
      </c>
      <c r="I1964" s="2" t="s">
        <v>532</v>
      </c>
      <c r="J1964" s="2" t="s">
        <v>533</v>
      </c>
    </row>
    <row r="1965" spans="6:10" ht="15" customHeight="1" x14ac:dyDescent="0.25">
      <c r="F1965" s="3" t="s">
        <v>3826</v>
      </c>
      <c r="G1965" s="2">
        <v>555</v>
      </c>
      <c r="H1965" s="2" t="s">
        <v>140</v>
      </c>
      <c r="I1965" s="2" t="s">
        <v>147</v>
      </c>
      <c r="J1965" s="2" t="s">
        <v>148</v>
      </c>
    </row>
    <row r="1966" spans="6:10" ht="15" customHeight="1" x14ac:dyDescent="0.25">
      <c r="F1966" s="3" t="s">
        <v>3827</v>
      </c>
      <c r="G1966" s="2">
        <v>516</v>
      </c>
      <c r="H1966" s="2" t="s">
        <v>140</v>
      </c>
      <c r="I1966" s="2" t="s">
        <v>156</v>
      </c>
      <c r="J1966" s="2" t="s">
        <v>157</v>
      </c>
    </row>
    <row r="1967" spans="6:10" ht="15" customHeight="1" x14ac:dyDescent="0.25">
      <c r="F1967" s="3" t="s">
        <v>3828</v>
      </c>
      <c r="G1967" s="2">
        <v>521</v>
      </c>
      <c r="H1967" s="2" t="s">
        <v>140</v>
      </c>
      <c r="I1967" s="2" t="s">
        <v>159</v>
      </c>
      <c r="J1967" s="2" t="s">
        <v>160</v>
      </c>
    </row>
    <row r="1968" spans="6:10" ht="15" customHeight="1" x14ac:dyDescent="0.25">
      <c r="F1968" s="3" t="s">
        <v>3829</v>
      </c>
      <c r="G1968" s="2">
        <v>520</v>
      </c>
      <c r="H1968" s="2" t="s">
        <v>140</v>
      </c>
      <c r="I1968" s="2" t="s">
        <v>165</v>
      </c>
      <c r="J1968" s="2" t="s">
        <v>166</v>
      </c>
    </row>
    <row r="1969" spans="6:10" ht="15" customHeight="1" x14ac:dyDescent="0.25">
      <c r="F1969" s="3" t="s">
        <v>3830</v>
      </c>
      <c r="G1969" s="2">
        <v>528</v>
      </c>
      <c r="H1969" s="2" t="s">
        <v>140</v>
      </c>
      <c r="I1969" s="2" t="s">
        <v>168</v>
      </c>
      <c r="J1969" s="2" t="s">
        <v>169</v>
      </c>
    </row>
    <row r="1970" spans="6:10" ht="15" customHeight="1" x14ac:dyDescent="0.25">
      <c r="F1970" s="3" t="s">
        <v>3831</v>
      </c>
      <c r="G1970" s="2">
        <v>532</v>
      </c>
      <c r="H1970" s="2" t="s">
        <v>140</v>
      </c>
      <c r="I1970" s="2" t="s">
        <v>177</v>
      </c>
      <c r="J1970" s="2" t="s">
        <v>178</v>
      </c>
    </row>
    <row r="1971" spans="6:10" ht="15" customHeight="1" x14ac:dyDescent="0.25">
      <c r="F1971" s="3" t="s">
        <v>3832</v>
      </c>
      <c r="G1971" s="2">
        <v>21990</v>
      </c>
      <c r="H1971" s="2" t="s">
        <v>1363</v>
      </c>
      <c r="I1971" s="2" t="s">
        <v>1425</v>
      </c>
      <c r="J1971" s="2" t="s">
        <v>1426</v>
      </c>
    </row>
    <row r="1972" spans="6:10" ht="15" customHeight="1" x14ac:dyDescent="0.25">
      <c r="F1972" s="3" t="s">
        <v>3833</v>
      </c>
      <c r="G1972" s="2">
        <v>23667</v>
      </c>
      <c r="H1972" s="2" t="s">
        <v>1363</v>
      </c>
      <c r="I1972" s="2" t="s">
        <v>1364</v>
      </c>
      <c r="J1972" s="2" t="s">
        <v>1365</v>
      </c>
    </row>
    <row r="1973" spans="6:10" ht="15" customHeight="1" x14ac:dyDescent="0.25">
      <c r="F1973" s="3" t="s">
        <v>3834</v>
      </c>
      <c r="G1973" s="2">
        <v>21991</v>
      </c>
      <c r="H1973" s="2" t="s">
        <v>1363</v>
      </c>
      <c r="I1973" s="2" t="s">
        <v>1427</v>
      </c>
      <c r="J1973" s="2" t="s">
        <v>1428</v>
      </c>
    </row>
    <row r="1974" spans="6:10" ht="15" customHeight="1" x14ac:dyDescent="0.25">
      <c r="F1974" s="3" t="s">
        <v>3835</v>
      </c>
      <c r="G1974" s="2">
        <v>22240</v>
      </c>
      <c r="H1974" s="2" t="s">
        <v>1363</v>
      </c>
      <c r="I1974" s="2" t="s">
        <v>1429</v>
      </c>
      <c r="J1974" s="2" t="s">
        <v>1430</v>
      </c>
    </row>
    <row r="1975" spans="6:10" ht="15" customHeight="1" x14ac:dyDescent="0.25">
      <c r="F1975" s="3" t="s">
        <v>3836</v>
      </c>
      <c r="G1975" s="2">
        <v>22454</v>
      </c>
      <c r="H1975" s="2" t="s">
        <v>1363</v>
      </c>
      <c r="I1975" s="2" t="s">
        <v>1431</v>
      </c>
      <c r="J1975" s="2" t="s">
        <v>1432</v>
      </c>
    </row>
    <row r="1976" spans="6:10" ht="15" customHeight="1" x14ac:dyDescent="0.25">
      <c r="F1976" s="3" t="s">
        <v>3837</v>
      </c>
      <c r="G1976" s="2">
        <v>22000</v>
      </c>
      <c r="H1976" s="2" t="s">
        <v>1363</v>
      </c>
      <c r="I1976" s="2" t="s">
        <v>1433</v>
      </c>
      <c r="J1976" s="2" t="s">
        <v>1434</v>
      </c>
    </row>
    <row r="1977" spans="6:10" ht="15" customHeight="1" x14ac:dyDescent="0.25">
      <c r="F1977" s="3" t="s">
        <v>3838</v>
      </c>
      <c r="G1977" s="2">
        <v>580</v>
      </c>
      <c r="H1977" s="2" t="s">
        <v>214</v>
      </c>
      <c r="I1977" s="2" t="s">
        <v>190</v>
      </c>
      <c r="J1977" s="2" t="s">
        <v>215</v>
      </c>
    </row>
    <row r="1978" spans="6:10" ht="15" customHeight="1" x14ac:dyDescent="0.25">
      <c r="F1978" s="3" t="s">
        <v>3839</v>
      </c>
      <c r="G1978" s="2">
        <v>584</v>
      </c>
      <c r="H1978" s="2" t="s">
        <v>214</v>
      </c>
      <c r="I1978" s="2" t="s">
        <v>141</v>
      </c>
      <c r="J1978" s="2" t="s">
        <v>220</v>
      </c>
    </row>
    <row r="1979" spans="6:10" ht="15" customHeight="1" x14ac:dyDescent="0.25">
      <c r="F1979" s="3" t="s">
        <v>3840</v>
      </c>
      <c r="G1979" s="2">
        <v>585</v>
      </c>
      <c r="H1979" s="2" t="s">
        <v>214</v>
      </c>
      <c r="I1979" s="2" t="s">
        <v>147</v>
      </c>
      <c r="J1979" s="2" t="s">
        <v>1264</v>
      </c>
    </row>
    <row r="1980" spans="6:10" ht="15" customHeight="1" x14ac:dyDescent="0.25">
      <c r="F1980" s="3" t="s">
        <v>3841</v>
      </c>
      <c r="G1980" s="2">
        <v>21973</v>
      </c>
      <c r="H1980" s="2" t="s">
        <v>399</v>
      </c>
      <c r="I1980" s="2" t="s">
        <v>400</v>
      </c>
      <c r="J1980" s="2" t="s">
        <v>401</v>
      </c>
    </row>
    <row r="1981" spans="6:10" ht="15" customHeight="1" x14ac:dyDescent="0.25">
      <c r="F1981" s="3" t="s">
        <v>3842</v>
      </c>
      <c r="G1981" s="2">
        <v>741</v>
      </c>
      <c r="H1981" s="2" t="s">
        <v>399</v>
      </c>
      <c r="I1981" s="2" t="s">
        <v>402</v>
      </c>
      <c r="J1981" s="2" t="s">
        <v>403</v>
      </c>
    </row>
    <row r="1982" spans="6:10" ht="15" customHeight="1" x14ac:dyDescent="0.25">
      <c r="F1982" s="3" t="s">
        <v>3843</v>
      </c>
      <c r="G1982" s="2">
        <v>739</v>
      </c>
      <c r="H1982" s="2" t="s">
        <v>399</v>
      </c>
      <c r="I1982" s="2" t="s">
        <v>404</v>
      </c>
      <c r="J1982" s="2" t="s">
        <v>405</v>
      </c>
    </row>
    <row r="1983" spans="6:10" ht="15" customHeight="1" x14ac:dyDescent="0.25">
      <c r="F1983" s="3" t="s">
        <v>3844</v>
      </c>
      <c r="G1983" s="2">
        <v>28053</v>
      </c>
      <c r="H1983" s="2" t="s">
        <v>399</v>
      </c>
      <c r="I1983" s="2" t="s">
        <v>406</v>
      </c>
      <c r="J1983" s="2" t="s">
        <v>407</v>
      </c>
    </row>
    <row r="1984" spans="6:10" ht="15" customHeight="1" x14ac:dyDescent="0.25">
      <c r="F1984" s="3" t="s">
        <v>3845</v>
      </c>
      <c r="G1984" s="2">
        <v>742</v>
      </c>
      <c r="H1984" s="2" t="s">
        <v>399</v>
      </c>
      <c r="I1984" s="2" t="s">
        <v>408</v>
      </c>
      <c r="J1984" s="2" t="s">
        <v>409</v>
      </c>
    </row>
    <row r="1985" spans="6:10" ht="15" customHeight="1" x14ac:dyDescent="0.25">
      <c r="F1985" s="3" t="s">
        <v>3846</v>
      </c>
      <c r="G1985" s="2">
        <v>12417</v>
      </c>
      <c r="H1985" s="2" t="s">
        <v>399</v>
      </c>
      <c r="I1985" s="2" t="s">
        <v>410</v>
      </c>
      <c r="J1985" s="2" t="s">
        <v>411</v>
      </c>
    </row>
    <row r="1986" spans="6:10" ht="15" customHeight="1" x14ac:dyDescent="0.25">
      <c r="F1986" s="3" t="s">
        <v>3847</v>
      </c>
      <c r="G1986" s="2">
        <v>22416</v>
      </c>
      <c r="H1986" s="2" t="s">
        <v>399</v>
      </c>
      <c r="I1986" s="2" t="s">
        <v>414</v>
      </c>
      <c r="J1986" s="2" t="s">
        <v>415</v>
      </c>
    </row>
    <row r="1987" spans="6:10" ht="15" customHeight="1" x14ac:dyDescent="0.25">
      <c r="F1987" s="3" t="s">
        <v>3848</v>
      </c>
      <c r="G1987" s="2">
        <v>12401</v>
      </c>
      <c r="H1987" s="2" t="s">
        <v>399</v>
      </c>
      <c r="I1987" s="2" t="s">
        <v>418</v>
      </c>
      <c r="J1987" s="2" t="s">
        <v>419</v>
      </c>
    </row>
    <row r="1988" spans="6:10" ht="15" customHeight="1" x14ac:dyDescent="0.25">
      <c r="F1988" s="3" t="s">
        <v>3849</v>
      </c>
      <c r="G1988" s="2">
        <v>737</v>
      </c>
      <c r="H1988" s="2" t="s">
        <v>399</v>
      </c>
      <c r="I1988" s="2" t="s">
        <v>420</v>
      </c>
      <c r="J1988" s="2" t="s">
        <v>421</v>
      </c>
    </row>
    <row r="1989" spans="6:10" ht="15" customHeight="1" x14ac:dyDescent="0.25">
      <c r="F1989" s="3" t="s">
        <v>3850</v>
      </c>
      <c r="G1989" s="2">
        <v>12396</v>
      </c>
      <c r="H1989" s="2" t="s">
        <v>399</v>
      </c>
      <c r="I1989" s="2" t="s">
        <v>424</v>
      </c>
      <c r="J1989" s="2" t="s">
        <v>425</v>
      </c>
    </row>
    <row r="1990" spans="6:10" ht="15" customHeight="1" x14ac:dyDescent="0.25">
      <c r="F1990" s="3" t="s">
        <v>3851</v>
      </c>
      <c r="G1990" s="2">
        <v>736</v>
      </c>
      <c r="H1990" s="2" t="s">
        <v>399</v>
      </c>
      <c r="I1990" s="2" t="s">
        <v>428</v>
      </c>
      <c r="J1990" s="2" t="s">
        <v>429</v>
      </c>
    </row>
    <row r="1991" spans="6:10" ht="15" customHeight="1" x14ac:dyDescent="0.25">
      <c r="F1991" s="3" t="s">
        <v>3852</v>
      </c>
      <c r="G1991" s="2">
        <v>12408</v>
      </c>
      <c r="H1991" s="2" t="s">
        <v>399</v>
      </c>
      <c r="I1991" s="2" t="s">
        <v>430</v>
      </c>
      <c r="J1991" s="2" t="s">
        <v>431</v>
      </c>
    </row>
    <row r="1992" spans="6:10" ht="15" customHeight="1" x14ac:dyDescent="0.25">
      <c r="F1992" s="3" t="s">
        <v>3853</v>
      </c>
      <c r="G1992" s="2">
        <v>12400</v>
      </c>
      <c r="H1992" s="2" t="s">
        <v>399</v>
      </c>
      <c r="I1992" s="2" t="s">
        <v>434</v>
      </c>
      <c r="J1992" s="2" t="s">
        <v>435</v>
      </c>
    </row>
    <row r="1993" spans="6:10" ht="15" customHeight="1" x14ac:dyDescent="0.25">
      <c r="F1993" s="3" t="s">
        <v>3854</v>
      </c>
      <c r="G1993" s="2">
        <v>12407</v>
      </c>
      <c r="H1993" s="2" t="s">
        <v>399</v>
      </c>
      <c r="I1993" s="2" t="s">
        <v>436</v>
      </c>
      <c r="J1993" s="2" t="s">
        <v>437</v>
      </c>
    </row>
    <row r="1994" spans="6:10" ht="15" customHeight="1" x14ac:dyDescent="0.25">
      <c r="F1994" s="3" t="s">
        <v>3855</v>
      </c>
      <c r="G1994" s="2">
        <v>12402</v>
      </c>
      <c r="H1994" s="2" t="s">
        <v>399</v>
      </c>
      <c r="I1994" s="2" t="s">
        <v>438</v>
      </c>
      <c r="J1994" s="2" t="s">
        <v>439</v>
      </c>
    </row>
    <row r="1995" spans="6:10" ht="15" customHeight="1" x14ac:dyDescent="0.25">
      <c r="F1995" s="3" t="s">
        <v>3856</v>
      </c>
      <c r="G1995" s="2">
        <v>1002</v>
      </c>
      <c r="H1995" s="2" t="s">
        <v>1435</v>
      </c>
      <c r="I1995" s="2" t="s">
        <v>1436</v>
      </c>
      <c r="J1995" s="2" t="s">
        <v>1437</v>
      </c>
    </row>
    <row r="1996" spans="6:10" ht="15" customHeight="1" x14ac:dyDescent="0.25">
      <c r="F1996" s="3" t="s">
        <v>3857</v>
      </c>
      <c r="G1996" s="2">
        <v>991</v>
      </c>
      <c r="H1996" s="2" t="s">
        <v>1435</v>
      </c>
      <c r="I1996" s="2" t="s">
        <v>1438</v>
      </c>
      <c r="J1996" s="2" t="s">
        <v>1439</v>
      </c>
    </row>
    <row r="1997" spans="6:10" ht="15" customHeight="1" x14ac:dyDescent="0.25">
      <c r="F1997" s="3" t="s">
        <v>3858</v>
      </c>
      <c r="G1997" s="2">
        <v>24595</v>
      </c>
      <c r="H1997" s="2" t="s">
        <v>1435</v>
      </c>
      <c r="I1997" s="2" t="s">
        <v>1440</v>
      </c>
      <c r="J1997" s="2" t="s">
        <v>1441</v>
      </c>
    </row>
    <row r="1998" spans="6:10" ht="15" customHeight="1" x14ac:dyDescent="0.25">
      <c r="F1998" s="3" t="s">
        <v>3859</v>
      </c>
      <c r="G1998" s="2">
        <v>992</v>
      </c>
      <c r="H1998" s="2" t="s">
        <v>1435</v>
      </c>
      <c r="I1998" s="2" t="s">
        <v>1442</v>
      </c>
      <c r="J1998" s="2" t="s">
        <v>1443</v>
      </c>
    </row>
    <row r="1999" spans="6:10" ht="15" customHeight="1" x14ac:dyDescent="0.25">
      <c r="F1999" s="3" t="s">
        <v>3860</v>
      </c>
      <c r="G1999" s="2">
        <v>993</v>
      </c>
      <c r="H1999" s="2" t="s">
        <v>1435</v>
      </c>
      <c r="I1999" s="2" t="s">
        <v>1444</v>
      </c>
      <c r="J1999" s="2" t="s">
        <v>1445</v>
      </c>
    </row>
    <row r="2000" spans="6:10" ht="15" customHeight="1" x14ac:dyDescent="0.25">
      <c r="F2000" s="3" t="s">
        <v>3861</v>
      </c>
      <c r="G2000" s="2">
        <v>10905</v>
      </c>
      <c r="H2000" s="2" t="s">
        <v>864</v>
      </c>
      <c r="I2000" s="2" t="s">
        <v>879</v>
      </c>
      <c r="J2000" s="2" t="s">
        <v>880</v>
      </c>
    </row>
    <row r="2001" spans="6:10" ht="15" customHeight="1" x14ac:dyDescent="0.25">
      <c r="F2001" s="3" t="s">
        <v>3862</v>
      </c>
      <c r="G2001" s="2">
        <v>10654</v>
      </c>
      <c r="H2001" s="2" t="s">
        <v>864</v>
      </c>
      <c r="I2001" s="2" t="s">
        <v>925</v>
      </c>
      <c r="J2001" s="2" t="s">
        <v>926</v>
      </c>
    </row>
    <row r="2002" spans="6:10" ht="15" customHeight="1" x14ac:dyDescent="0.25">
      <c r="F2002" s="3" t="s">
        <v>3863</v>
      </c>
      <c r="G2002" s="2">
        <v>10758</v>
      </c>
      <c r="H2002" s="2" t="s">
        <v>864</v>
      </c>
      <c r="I2002" s="2" t="s">
        <v>931</v>
      </c>
      <c r="J2002" s="2" t="s">
        <v>932</v>
      </c>
    </row>
    <row r="2003" spans="6:10" ht="15" customHeight="1" x14ac:dyDescent="0.25">
      <c r="F2003" s="3" t="s">
        <v>3864</v>
      </c>
      <c r="G2003" s="2">
        <v>11059</v>
      </c>
      <c r="H2003" s="2" t="s">
        <v>864</v>
      </c>
      <c r="I2003" s="2" t="s">
        <v>939</v>
      </c>
      <c r="J2003" s="2" t="s">
        <v>940</v>
      </c>
    </row>
    <row r="2004" spans="6:10" ht="15" customHeight="1" x14ac:dyDescent="0.25">
      <c r="F2004" s="3" t="s">
        <v>3865</v>
      </c>
      <c r="G2004" s="2">
        <v>10656</v>
      </c>
      <c r="H2004" s="2" t="s">
        <v>864</v>
      </c>
      <c r="I2004" s="2" t="s">
        <v>456</v>
      </c>
      <c r="J2004" s="2" t="s">
        <v>963</v>
      </c>
    </row>
    <row r="2005" spans="6:10" ht="15" customHeight="1" x14ac:dyDescent="0.25">
      <c r="F2005" s="3" t="s">
        <v>3866</v>
      </c>
      <c r="G2005" s="2">
        <v>99000030</v>
      </c>
      <c r="H2005" s="2" t="s">
        <v>637</v>
      </c>
      <c r="I2005" s="2" t="s">
        <v>295</v>
      </c>
      <c r="J2005" s="2" t="s">
        <v>822</v>
      </c>
    </row>
    <row r="2006" spans="6:10" ht="15" customHeight="1" x14ac:dyDescent="0.25">
      <c r="F2006" s="3" t="s">
        <v>3867</v>
      </c>
      <c r="G2006" s="2">
        <v>99000006</v>
      </c>
      <c r="H2006" s="2" t="s">
        <v>54</v>
      </c>
      <c r="I2006" s="2" t="s">
        <v>295</v>
      </c>
      <c r="J2006" s="2" t="s">
        <v>298</v>
      </c>
    </row>
    <row r="2007" spans="6:10" ht="15" customHeight="1" x14ac:dyDescent="0.25">
      <c r="F2007" s="3" t="s">
        <v>3868</v>
      </c>
      <c r="G2007" s="2">
        <v>99000042</v>
      </c>
      <c r="H2007" s="2" t="s">
        <v>751</v>
      </c>
      <c r="I2007" s="2" t="s">
        <v>295</v>
      </c>
      <c r="J2007" s="2" t="s">
        <v>824</v>
      </c>
    </row>
    <row r="2008" spans="6:10" ht="15" customHeight="1" x14ac:dyDescent="0.25">
      <c r="F2008" s="3" t="s">
        <v>3869</v>
      </c>
      <c r="G2008" s="2">
        <v>99000009</v>
      </c>
      <c r="H2008" s="2" t="s">
        <v>189</v>
      </c>
      <c r="I2008" s="2" t="s">
        <v>295</v>
      </c>
      <c r="J2008" s="2" t="s">
        <v>304</v>
      </c>
    </row>
    <row r="2009" spans="6:10" ht="15" customHeight="1" x14ac:dyDescent="0.25">
      <c r="F2009" s="3" t="s">
        <v>3870</v>
      </c>
      <c r="G2009" s="2">
        <v>99000021</v>
      </c>
      <c r="H2009" s="2" t="s">
        <v>481</v>
      </c>
      <c r="I2009" s="2" t="s">
        <v>295</v>
      </c>
      <c r="J2009" s="2" t="s">
        <v>536</v>
      </c>
    </row>
    <row r="2010" spans="6:10" ht="15" customHeight="1" x14ac:dyDescent="0.25">
      <c r="F2010" s="3" t="s">
        <v>3871</v>
      </c>
      <c r="G2010" s="2">
        <v>99000008</v>
      </c>
      <c r="H2010" s="2" t="s">
        <v>140</v>
      </c>
      <c r="I2010" s="2" t="s">
        <v>295</v>
      </c>
      <c r="J2010" s="2" t="s">
        <v>302</v>
      </c>
    </row>
    <row r="2011" spans="6:10" ht="15" customHeight="1" x14ac:dyDescent="0.25">
      <c r="F2011" s="3" t="s">
        <v>3872</v>
      </c>
      <c r="G2011" s="2">
        <v>99000035</v>
      </c>
      <c r="H2011" s="2" t="s">
        <v>1363</v>
      </c>
      <c r="I2011" s="2" t="s">
        <v>295</v>
      </c>
      <c r="J2011" s="2" t="s">
        <v>1370</v>
      </c>
    </row>
    <row r="2012" spans="6:10" ht="15" customHeight="1" x14ac:dyDescent="0.25">
      <c r="F2012" s="3" t="s">
        <v>3873</v>
      </c>
      <c r="G2012" s="2">
        <v>99000010</v>
      </c>
      <c r="H2012" s="2" t="s">
        <v>214</v>
      </c>
      <c r="I2012" s="2" t="s">
        <v>295</v>
      </c>
      <c r="J2012" s="2" t="s">
        <v>306</v>
      </c>
    </row>
    <row r="2013" spans="6:10" ht="15" customHeight="1" x14ac:dyDescent="0.25">
      <c r="F2013" s="3" t="s">
        <v>3874</v>
      </c>
      <c r="G2013" s="2">
        <v>99000014</v>
      </c>
      <c r="H2013" s="2" t="s">
        <v>399</v>
      </c>
      <c r="I2013" s="2" t="s">
        <v>295</v>
      </c>
      <c r="J2013" s="2" t="s">
        <v>444</v>
      </c>
    </row>
    <row r="2014" spans="6:10" ht="15" customHeight="1" x14ac:dyDescent="0.25">
      <c r="F2014" s="3" t="s">
        <v>3875</v>
      </c>
      <c r="G2014" s="2">
        <v>99000046</v>
      </c>
      <c r="H2014" s="2" t="s">
        <v>1435</v>
      </c>
      <c r="I2014" s="2" t="s">
        <v>295</v>
      </c>
      <c r="J2014" s="2" t="s">
        <v>1446</v>
      </c>
    </row>
    <row r="2015" spans="6:10" ht="15" customHeight="1" x14ac:dyDescent="0.25">
      <c r="F2015" s="3" t="s">
        <v>3876</v>
      </c>
      <c r="G2015" s="2">
        <v>99000041</v>
      </c>
      <c r="H2015" s="2" t="s">
        <v>864</v>
      </c>
      <c r="I2015" s="2" t="s">
        <v>295</v>
      </c>
      <c r="J2015" s="2" t="s">
        <v>1011</v>
      </c>
    </row>
    <row r="2016" spans="6:10" ht="15" customHeight="1" x14ac:dyDescent="0.25">
      <c r="F2016" s="3" t="s">
        <v>3877</v>
      </c>
      <c r="G2016" s="2">
        <v>99000017</v>
      </c>
      <c r="H2016" s="2" t="s">
        <v>314</v>
      </c>
      <c r="I2016" s="2" t="s">
        <v>315</v>
      </c>
      <c r="J2016" s="2" t="s">
        <v>316</v>
      </c>
    </row>
    <row r="2017" spans="6:10" ht="15" customHeight="1" x14ac:dyDescent="0.25">
      <c r="F2017" s="3" t="s">
        <v>3878</v>
      </c>
      <c r="G2017" s="2">
        <v>99000017</v>
      </c>
      <c r="H2017" s="2" t="s">
        <v>314</v>
      </c>
      <c r="I2017" s="2" t="s">
        <v>315</v>
      </c>
      <c r="J2017" s="2" t="s">
        <v>316</v>
      </c>
    </row>
    <row r="2018" spans="6:10" ht="15" customHeight="1" x14ac:dyDescent="0.25">
      <c r="F2018" s="3" t="s">
        <v>3879</v>
      </c>
      <c r="G2018" s="2">
        <v>33765</v>
      </c>
      <c r="H2018" s="2" t="s">
        <v>50</v>
      </c>
      <c r="I2018" s="2" t="s">
        <v>51</v>
      </c>
      <c r="J2018" s="2" t="s">
        <v>52</v>
      </c>
    </row>
    <row r="2019" spans="6:10" ht="15" customHeight="1" x14ac:dyDescent="0.25">
      <c r="F2019" s="3" t="s">
        <v>3880</v>
      </c>
      <c r="G2019" s="2">
        <v>476</v>
      </c>
      <c r="H2019" s="2" t="s">
        <v>54</v>
      </c>
      <c r="I2019" s="2" t="s">
        <v>70</v>
      </c>
      <c r="J2019" s="2" t="s">
        <v>71</v>
      </c>
    </row>
    <row r="2020" spans="6:10" ht="15" customHeight="1" x14ac:dyDescent="0.25">
      <c r="F2020" s="3" t="s">
        <v>3881</v>
      </c>
      <c r="G2020" s="2">
        <v>478</v>
      </c>
      <c r="H2020" s="2" t="s">
        <v>54</v>
      </c>
      <c r="I2020" s="2" t="s">
        <v>614</v>
      </c>
      <c r="J2020" s="2" t="s">
        <v>615</v>
      </c>
    </row>
    <row r="2021" spans="6:10" ht="15" customHeight="1" x14ac:dyDescent="0.25">
      <c r="F2021" s="3" t="s">
        <v>3882</v>
      </c>
      <c r="G2021" s="2">
        <v>12475</v>
      </c>
      <c r="H2021" s="2" t="s">
        <v>838</v>
      </c>
      <c r="I2021" s="2" t="s">
        <v>1325</v>
      </c>
      <c r="J2021" s="2" t="s">
        <v>1326</v>
      </c>
    </row>
    <row r="2022" spans="6:10" ht="15" customHeight="1" x14ac:dyDescent="0.25">
      <c r="F2022" s="3" t="s">
        <v>3883</v>
      </c>
      <c r="G2022" s="2">
        <v>5662</v>
      </c>
      <c r="H2022" s="2" t="s">
        <v>751</v>
      </c>
      <c r="I2022" s="2" t="s">
        <v>772</v>
      </c>
      <c r="J2022" s="2" t="s">
        <v>773</v>
      </c>
    </row>
    <row r="2023" spans="6:10" ht="15" customHeight="1" x14ac:dyDescent="0.25">
      <c r="F2023" s="3" t="s">
        <v>3884</v>
      </c>
      <c r="G2023" s="2">
        <v>5708</v>
      </c>
      <c r="H2023" s="2" t="s">
        <v>751</v>
      </c>
      <c r="I2023" s="2" t="s">
        <v>774</v>
      </c>
      <c r="J2023" s="2" t="s">
        <v>775</v>
      </c>
    </row>
    <row r="2024" spans="6:10" ht="15" customHeight="1" x14ac:dyDescent="0.25">
      <c r="F2024" s="3" t="s">
        <v>3885</v>
      </c>
      <c r="G2024" s="2">
        <v>5704</v>
      </c>
      <c r="H2024" s="2" t="s">
        <v>751</v>
      </c>
      <c r="I2024" s="2" t="s">
        <v>1447</v>
      </c>
      <c r="J2024" s="2" t="s">
        <v>1448</v>
      </c>
    </row>
    <row r="2025" spans="6:10" ht="15" customHeight="1" x14ac:dyDescent="0.25">
      <c r="F2025" s="3" t="s">
        <v>3886</v>
      </c>
      <c r="G2025" s="2">
        <v>5663</v>
      </c>
      <c r="H2025" s="2" t="s">
        <v>751</v>
      </c>
      <c r="I2025" s="2" t="s">
        <v>782</v>
      </c>
      <c r="J2025" s="2" t="s">
        <v>783</v>
      </c>
    </row>
    <row r="2026" spans="6:10" ht="15" customHeight="1" x14ac:dyDescent="0.25">
      <c r="F2026" s="3" t="s">
        <v>3887</v>
      </c>
      <c r="G2026" s="2">
        <v>5709</v>
      </c>
      <c r="H2026" s="2" t="s">
        <v>751</v>
      </c>
      <c r="I2026" s="2" t="s">
        <v>796</v>
      </c>
      <c r="J2026" s="2" t="s">
        <v>797</v>
      </c>
    </row>
    <row r="2027" spans="6:10" ht="15" customHeight="1" x14ac:dyDescent="0.25">
      <c r="F2027" s="3" t="s">
        <v>3888</v>
      </c>
      <c r="G2027" s="2">
        <v>6223</v>
      </c>
      <c r="H2027" s="2" t="s">
        <v>79</v>
      </c>
      <c r="I2027" s="2" t="s">
        <v>89</v>
      </c>
      <c r="J2027" s="2" t="s">
        <v>90</v>
      </c>
    </row>
    <row r="2028" spans="6:10" ht="15" customHeight="1" x14ac:dyDescent="0.25">
      <c r="F2028" s="3" t="s">
        <v>3889</v>
      </c>
      <c r="G2028" s="2">
        <v>6225</v>
      </c>
      <c r="H2028" s="2" t="s">
        <v>79</v>
      </c>
      <c r="I2028" s="2" t="s">
        <v>92</v>
      </c>
      <c r="J2028" s="2" t="s">
        <v>93</v>
      </c>
    </row>
    <row r="2029" spans="6:10" ht="15" customHeight="1" x14ac:dyDescent="0.25">
      <c r="F2029" s="3" t="s">
        <v>3890</v>
      </c>
      <c r="G2029" s="2">
        <v>6224</v>
      </c>
      <c r="H2029" s="2" t="s">
        <v>79</v>
      </c>
      <c r="I2029" s="2" t="s">
        <v>134</v>
      </c>
      <c r="J2029" s="2" t="s">
        <v>135</v>
      </c>
    </row>
    <row r="2030" spans="6:10" ht="15" customHeight="1" x14ac:dyDescent="0.25">
      <c r="F2030" s="3" t="s">
        <v>3891</v>
      </c>
      <c r="G2030" s="2">
        <v>27887</v>
      </c>
      <c r="H2030" s="2" t="s">
        <v>1449</v>
      </c>
      <c r="I2030" s="2" t="s">
        <v>1444</v>
      </c>
      <c r="J2030" s="2" t="s">
        <v>1450</v>
      </c>
    </row>
    <row r="2031" spans="6:10" ht="15" customHeight="1" x14ac:dyDescent="0.25">
      <c r="F2031" s="3" t="s">
        <v>3892</v>
      </c>
      <c r="G2031" s="2">
        <v>27895</v>
      </c>
      <c r="H2031" s="2" t="s">
        <v>1449</v>
      </c>
      <c r="I2031" s="2" t="s">
        <v>1451</v>
      </c>
      <c r="J2031" s="2" t="s">
        <v>1452</v>
      </c>
    </row>
    <row r="2032" spans="6:10" ht="15" customHeight="1" x14ac:dyDescent="0.25">
      <c r="F2032" s="3" t="s">
        <v>3893</v>
      </c>
      <c r="G2032" s="2">
        <v>27900</v>
      </c>
      <c r="H2032" s="2" t="s">
        <v>1449</v>
      </c>
      <c r="I2032" s="2" t="s">
        <v>1453</v>
      </c>
      <c r="J2032" s="2" t="s">
        <v>1454</v>
      </c>
    </row>
    <row r="2033" spans="6:10" ht="15" customHeight="1" x14ac:dyDescent="0.25">
      <c r="F2033" s="3" t="s">
        <v>3894</v>
      </c>
      <c r="G2033" s="2">
        <v>496</v>
      </c>
      <c r="H2033" s="2" t="s">
        <v>189</v>
      </c>
      <c r="I2033" s="2" t="s">
        <v>190</v>
      </c>
      <c r="J2033" s="2" t="s">
        <v>191</v>
      </c>
    </row>
    <row r="2034" spans="6:10" ht="15" customHeight="1" x14ac:dyDescent="0.25">
      <c r="F2034" s="3" t="s">
        <v>3895</v>
      </c>
      <c r="G2034" s="2">
        <v>499</v>
      </c>
      <c r="H2034" s="2" t="s">
        <v>189</v>
      </c>
      <c r="I2034" s="2" t="s">
        <v>141</v>
      </c>
      <c r="J2034" s="2" t="s">
        <v>193</v>
      </c>
    </row>
    <row r="2035" spans="6:10" ht="15" customHeight="1" x14ac:dyDescent="0.25">
      <c r="F2035" s="3" t="s">
        <v>3896</v>
      </c>
      <c r="G2035" s="2">
        <v>503</v>
      </c>
      <c r="H2035" s="2" t="s">
        <v>189</v>
      </c>
      <c r="I2035" s="2" t="s">
        <v>322</v>
      </c>
      <c r="J2035" s="2" t="s">
        <v>323</v>
      </c>
    </row>
    <row r="2036" spans="6:10" ht="15" customHeight="1" x14ac:dyDescent="0.25">
      <c r="F2036" s="3" t="s">
        <v>3897</v>
      </c>
      <c r="G2036" s="2">
        <v>480</v>
      </c>
      <c r="H2036" s="2" t="s">
        <v>189</v>
      </c>
      <c r="I2036" s="2" t="s">
        <v>150</v>
      </c>
      <c r="J2036" s="2" t="s">
        <v>200</v>
      </c>
    </row>
    <row r="2037" spans="6:10" ht="15" customHeight="1" x14ac:dyDescent="0.25">
      <c r="F2037" s="3" t="s">
        <v>3898</v>
      </c>
      <c r="G2037" s="2">
        <v>481</v>
      </c>
      <c r="H2037" s="2" t="s">
        <v>189</v>
      </c>
      <c r="I2037" s="2" t="s">
        <v>156</v>
      </c>
      <c r="J2037" s="2" t="s">
        <v>204</v>
      </c>
    </row>
    <row r="2038" spans="6:10" ht="15" customHeight="1" x14ac:dyDescent="0.25">
      <c r="F2038" s="3" t="s">
        <v>3899</v>
      </c>
      <c r="G2038" s="2">
        <v>484</v>
      </c>
      <c r="H2038" s="2" t="s">
        <v>189</v>
      </c>
      <c r="I2038" s="2" t="s">
        <v>159</v>
      </c>
      <c r="J2038" s="2" t="s">
        <v>206</v>
      </c>
    </row>
    <row r="2039" spans="6:10" ht="15" customHeight="1" x14ac:dyDescent="0.25">
      <c r="F2039" s="3" t="s">
        <v>3900</v>
      </c>
      <c r="G2039" s="2">
        <v>483</v>
      </c>
      <c r="H2039" s="2" t="s">
        <v>189</v>
      </c>
      <c r="I2039" s="2" t="s">
        <v>165</v>
      </c>
      <c r="J2039" s="2" t="s">
        <v>208</v>
      </c>
    </row>
    <row r="2040" spans="6:10" ht="15" customHeight="1" x14ac:dyDescent="0.25">
      <c r="F2040" s="3" t="s">
        <v>3901</v>
      </c>
      <c r="G2040" s="2">
        <v>486</v>
      </c>
      <c r="H2040" s="2" t="s">
        <v>189</v>
      </c>
      <c r="I2040" s="2" t="s">
        <v>171</v>
      </c>
      <c r="J2040" s="2" t="s">
        <v>210</v>
      </c>
    </row>
    <row r="2041" spans="6:10" ht="15" customHeight="1" x14ac:dyDescent="0.25">
      <c r="F2041" s="3" t="s">
        <v>3902</v>
      </c>
      <c r="G2041" s="2">
        <v>488</v>
      </c>
      <c r="H2041" s="2" t="s">
        <v>189</v>
      </c>
      <c r="I2041" s="2" t="s">
        <v>174</v>
      </c>
      <c r="J2041" s="2" t="s">
        <v>212</v>
      </c>
    </row>
    <row r="2042" spans="6:10" ht="15" customHeight="1" x14ac:dyDescent="0.25">
      <c r="F2042" s="3" t="s">
        <v>3903</v>
      </c>
      <c r="G2042" s="2">
        <v>552</v>
      </c>
      <c r="H2042" s="2" t="s">
        <v>140</v>
      </c>
      <c r="I2042" s="2" t="s">
        <v>141</v>
      </c>
      <c r="J2042" s="2" t="s">
        <v>142</v>
      </c>
    </row>
    <row r="2043" spans="6:10" ht="15" customHeight="1" x14ac:dyDescent="0.25">
      <c r="F2043" s="3" t="s">
        <v>3904</v>
      </c>
      <c r="G2043" s="2">
        <v>517</v>
      </c>
      <c r="H2043" s="2" t="s">
        <v>140</v>
      </c>
      <c r="I2043" s="2" t="s">
        <v>150</v>
      </c>
      <c r="J2043" s="2" t="s">
        <v>151</v>
      </c>
    </row>
    <row r="2044" spans="6:10" ht="15" customHeight="1" x14ac:dyDescent="0.25">
      <c r="F2044" s="3" t="s">
        <v>3905</v>
      </c>
      <c r="G2044" s="2">
        <v>518</v>
      </c>
      <c r="H2044" s="2" t="s">
        <v>140</v>
      </c>
      <c r="I2044" s="2" t="s">
        <v>153</v>
      </c>
      <c r="J2044" s="2" t="s">
        <v>154</v>
      </c>
    </row>
    <row r="2045" spans="6:10" ht="15" customHeight="1" x14ac:dyDescent="0.25">
      <c r="F2045" s="3" t="s">
        <v>3906</v>
      </c>
      <c r="G2045" s="2">
        <v>516</v>
      </c>
      <c r="H2045" s="2" t="s">
        <v>140</v>
      </c>
      <c r="I2045" s="2" t="s">
        <v>156</v>
      </c>
      <c r="J2045" s="2" t="s">
        <v>157</v>
      </c>
    </row>
    <row r="2046" spans="6:10" ht="15" customHeight="1" x14ac:dyDescent="0.25">
      <c r="F2046" s="3" t="s">
        <v>3907</v>
      </c>
      <c r="G2046" s="2">
        <v>521</v>
      </c>
      <c r="H2046" s="2" t="s">
        <v>140</v>
      </c>
      <c r="I2046" s="2" t="s">
        <v>159</v>
      </c>
      <c r="J2046" s="2" t="s">
        <v>160</v>
      </c>
    </row>
    <row r="2047" spans="6:10" ht="15" customHeight="1" x14ac:dyDescent="0.25">
      <c r="F2047" s="3" t="s">
        <v>3908</v>
      </c>
      <c r="G2047" s="2">
        <v>522</v>
      </c>
      <c r="H2047" s="2" t="s">
        <v>140</v>
      </c>
      <c r="I2047" s="2" t="s">
        <v>162</v>
      </c>
      <c r="J2047" s="2" t="s">
        <v>163</v>
      </c>
    </row>
    <row r="2048" spans="6:10" ht="15" customHeight="1" x14ac:dyDescent="0.25">
      <c r="F2048" s="3" t="s">
        <v>3909</v>
      </c>
      <c r="G2048" s="2">
        <v>520</v>
      </c>
      <c r="H2048" s="2" t="s">
        <v>140</v>
      </c>
      <c r="I2048" s="2" t="s">
        <v>165</v>
      </c>
      <c r="J2048" s="2" t="s">
        <v>166</v>
      </c>
    </row>
    <row r="2049" spans="6:10" ht="15" customHeight="1" x14ac:dyDescent="0.25">
      <c r="F2049" s="3" t="s">
        <v>3910</v>
      </c>
      <c r="G2049" s="2">
        <v>528</v>
      </c>
      <c r="H2049" s="2" t="s">
        <v>140</v>
      </c>
      <c r="I2049" s="2" t="s">
        <v>168</v>
      </c>
      <c r="J2049" s="2" t="s">
        <v>169</v>
      </c>
    </row>
    <row r="2050" spans="6:10" ht="15" customHeight="1" x14ac:dyDescent="0.25">
      <c r="F2050" s="3" t="s">
        <v>3911</v>
      </c>
      <c r="G2050" s="2">
        <v>529</v>
      </c>
      <c r="H2050" s="2" t="s">
        <v>140</v>
      </c>
      <c r="I2050" s="2" t="s">
        <v>171</v>
      </c>
      <c r="J2050" s="2" t="s">
        <v>172</v>
      </c>
    </row>
    <row r="2051" spans="6:10" ht="15" customHeight="1" x14ac:dyDescent="0.25">
      <c r="F2051" s="3" t="s">
        <v>3912</v>
      </c>
      <c r="G2051" s="2">
        <v>532</v>
      </c>
      <c r="H2051" s="2" t="s">
        <v>140</v>
      </c>
      <c r="I2051" s="2" t="s">
        <v>177</v>
      </c>
      <c r="J2051" s="2" t="s">
        <v>178</v>
      </c>
    </row>
    <row r="2052" spans="6:10" ht="15" customHeight="1" x14ac:dyDescent="0.25">
      <c r="F2052" s="3" t="s">
        <v>3913</v>
      </c>
      <c r="G2052" s="2">
        <v>533</v>
      </c>
      <c r="H2052" s="2" t="s">
        <v>140</v>
      </c>
      <c r="I2052" s="2" t="s">
        <v>180</v>
      </c>
      <c r="J2052" s="2" t="s">
        <v>181</v>
      </c>
    </row>
    <row r="2053" spans="6:10" ht="15" customHeight="1" x14ac:dyDescent="0.25">
      <c r="F2053" s="3" t="s">
        <v>3914</v>
      </c>
      <c r="G2053" s="2">
        <v>707</v>
      </c>
      <c r="H2053" s="2" t="s">
        <v>537</v>
      </c>
      <c r="I2053" s="2" t="s">
        <v>544</v>
      </c>
      <c r="J2053" s="2" t="s">
        <v>545</v>
      </c>
    </row>
    <row r="2054" spans="6:10" ht="15" customHeight="1" x14ac:dyDescent="0.25">
      <c r="F2054" s="3" t="s">
        <v>3915</v>
      </c>
      <c r="G2054" s="2">
        <v>580</v>
      </c>
      <c r="H2054" s="2" t="s">
        <v>214</v>
      </c>
      <c r="I2054" s="2" t="s">
        <v>190</v>
      </c>
      <c r="J2054" s="2" t="s">
        <v>215</v>
      </c>
    </row>
    <row r="2055" spans="6:10" ht="15" customHeight="1" x14ac:dyDescent="0.25">
      <c r="F2055" s="3" t="s">
        <v>3916</v>
      </c>
      <c r="G2055" s="2">
        <v>584</v>
      </c>
      <c r="H2055" s="2" t="s">
        <v>214</v>
      </c>
      <c r="I2055" s="2" t="s">
        <v>141</v>
      </c>
      <c r="J2055" s="2" t="s">
        <v>220</v>
      </c>
    </row>
    <row r="2056" spans="6:10" ht="15" customHeight="1" x14ac:dyDescent="0.25">
      <c r="F2056" s="3" t="s">
        <v>3917</v>
      </c>
      <c r="G2056" s="2">
        <v>583</v>
      </c>
      <c r="H2056" s="2" t="s">
        <v>214</v>
      </c>
      <c r="I2056" s="2" t="s">
        <v>144</v>
      </c>
      <c r="J2056" s="2" t="s">
        <v>222</v>
      </c>
    </row>
    <row r="2057" spans="6:10" ht="15" customHeight="1" x14ac:dyDescent="0.25">
      <c r="F2057" s="3" t="s">
        <v>3918</v>
      </c>
      <c r="G2057" s="2">
        <v>586</v>
      </c>
      <c r="H2057" s="2" t="s">
        <v>214</v>
      </c>
      <c r="I2057" s="2" t="s">
        <v>1174</v>
      </c>
      <c r="J2057" s="2" t="s">
        <v>1263</v>
      </c>
    </row>
    <row r="2058" spans="6:10" ht="15" customHeight="1" x14ac:dyDescent="0.25">
      <c r="F2058" s="3" t="s">
        <v>3919</v>
      </c>
      <c r="G2058" s="2">
        <v>585</v>
      </c>
      <c r="H2058" s="2" t="s">
        <v>214</v>
      </c>
      <c r="I2058" s="2" t="s">
        <v>147</v>
      </c>
      <c r="J2058" s="2" t="s">
        <v>1264</v>
      </c>
    </row>
    <row r="2059" spans="6:10" ht="15" customHeight="1" x14ac:dyDescent="0.25">
      <c r="F2059" s="3" t="s">
        <v>3920</v>
      </c>
      <c r="G2059" s="2">
        <v>562</v>
      </c>
      <c r="H2059" s="2" t="s">
        <v>214</v>
      </c>
      <c r="I2059" s="2" t="s">
        <v>156</v>
      </c>
      <c r="J2059" s="2" t="s">
        <v>634</v>
      </c>
    </row>
    <row r="2060" spans="6:10" ht="15" customHeight="1" x14ac:dyDescent="0.25">
      <c r="F2060" s="3" t="s">
        <v>3921</v>
      </c>
      <c r="G2060" s="2">
        <v>564</v>
      </c>
      <c r="H2060" s="2" t="s">
        <v>214</v>
      </c>
      <c r="I2060" s="2" t="s">
        <v>159</v>
      </c>
      <c r="J2060" s="2" t="s">
        <v>226</v>
      </c>
    </row>
    <row r="2061" spans="6:10" ht="15" customHeight="1" x14ac:dyDescent="0.25">
      <c r="F2061" s="3" t="s">
        <v>3922</v>
      </c>
      <c r="G2061" s="2">
        <v>566</v>
      </c>
      <c r="H2061" s="2" t="s">
        <v>214</v>
      </c>
      <c r="I2061" s="2" t="s">
        <v>165</v>
      </c>
      <c r="J2061" s="2" t="s">
        <v>1265</v>
      </c>
    </row>
    <row r="2062" spans="6:10" ht="15" customHeight="1" x14ac:dyDescent="0.25">
      <c r="F2062" s="3" t="s">
        <v>3923</v>
      </c>
      <c r="G2062" s="2">
        <v>28540</v>
      </c>
      <c r="H2062" s="2" t="s">
        <v>254</v>
      </c>
      <c r="I2062" s="2" t="s">
        <v>1021</v>
      </c>
      <c r="J2062" s="2" t="s">
        <v>1022</v>
      </c>
    </row>
    <row r="2063" spans="6:10" ht="15" customHeight="1" x14ac:dyDescent="0.25">
      <c r="F2063" s="3" t="s">
        <v>3924</v>
      </c>
      <c r="G2063" s="2">
        <v>760</v>
      </c>
      <c r="H2063" s="2" t="s">
        <v>254</v>
      </c>
      <c r="I2063" s="2" t="s">
        <v>258</v>
      </c>
      <c r="J2063" s="2" t="s">
        <v>259</v>
      </c>
    </row>
    <row r="2064" spans="6:10" ht="15" customHeight="1" x14ac:dyDescent="0.25">
      <c r="F2064" s="3" t="s">
        <v>3925</v>
      </c>
      <c r="G2064" s="2">
        <v>763</v>
      </c>
      <c r="H2064" s="2" t="s">
        <v>254</v>
      </c>
      <c r="I2064" s="2" t="s">
        <v>261</v>
      </c>
      <c r="J2064" s="2" t="s">
        <v>262</v>
      </c>
    </row>
    <row r="2065" spans="6:10" ht="15" customHeight="1" x14ac:dyDescent="0.25">
      <c r="F2065" s="3" t="s">
        <v>3926</v>
      </c>
      <c r="G2065" s="2">
        <v>27133</v>
      </c>
      <c r="H2065" s="2" t="s">
        <v>254</v>
      </c>
      <c r="I2065" s="2" t="s">
        <v>1027</v>
      </c>
      <c r="J2065" s="2" t="s">
        <v>1028</v>
      </c>
    </row>
    <row r="2066" spans="6:10" ht="15" customHeight="1" x14ac:dyDescent="0.25">
      <c r="F2066" s="3" t="s">
        <v>3927</v>
      </c>
      <c r="G2066" s="2">
        <v>29095</v>
      </c>
      <c r="H2066" s="2" t="s">
        <v>254</v>
      </c>
      <c r="I2066" s="2" t="s">
        <v>1035</v>
      </c>
      <c r="J2066" s="2" t="s">
        <v>1036</v>
      </c>
    </row>
    <row r="2067" spans="6:10" ht="15" customHeight="1" x14ac:dyDescent="0.25">
      <c r="F2067" s="3" t="s">
        <v>3928</v>
      </c>
      <c r="G2067" s="2">
        <v>28544</v>
      </c>
      <c r="H2067" s="2" t="s">
        <v>254</v>
      </c>
      <c r="I2067" s="2" t="s">
        <v>1455</v>
      </c>
      <c r="J2067" s="2" t="s">
        <v>1456</v>
      </c>
    </row>
    <row r="2068" spans="6:10" ht="15" customHeight="1" x14ac:dyDescent="0.25">
      <c r="F2068" s="3" t="s">
        <v>3929</v>
      </c>
      <c r="G2068" s="2">
        <v>771</v>
      </c>
      <c r="H2068" s="2" t="s">
        <v>254</v>
      </c>
      <c r="I2068" s="2" t="s">
        <v>622</v>
      </c>
      <c r="J2068" s="2" t="s">
        <v>623</v>
      </c>
    </row>
    <row r="2069" spans="6:10" ht="15" customHeight="1" x14ac:dyDescent="0.25">
      <c r="F2069" s="3" t="s">
        <v>3930</v>
      </c>
      <c r="G2069" s="2">
        <v>21451</v>
      </c>
      <c r="H2069" s="2" t="s">
        <v>254</v>
      </c>
      <c r="I2069" s="2" t="s">
        <v>1141</v>
      </c>
      <c r="J2069" s="2" t="s">
        <v>1142</v>
      </c>
    </row>
    <row r="2070" spans="6:10" ht="15" customHeight="1" x14ac:dyDescent="0.25">
      <c r="F2070" s="3" t="s">
        <v>3931</v>
      </c>
      <c r="G2070" s="2">
        <v>29110</v>
      </c>
      <c r="H2070" s="2" t="s">
        <v>254</v>
      </c>
      <c r="I2070" s="2" t="s">
        <v>1457</v>
      </c>
      <c r="J2070" s="2" t="s">
        <v>1458</v>
      </c>
    </row>
    <row r="2071" spans="6:10" ht="15" customHeight="1" x14ac:dyDescent="0.25">
      <c r="F2071" s="3" t="s">
        <v>3932</v>
      </c>
      <c r="G2071" s="2">
        <v>775</v>
      </c>
      <c r="H2071" s="2" t="s">
        <v>254</v>
      </c>
      <c r="I2071" s="2" t="s">
        <v>270</v>
      </c>
      <c r="J2071" s="2" t="s">
        <v>271</v>
      </c>
    </row>
    <row r="2072" spans="6:10" ht="15" customHeight="1" x14ac:dyDescent="0.25">
      <c r="F2072" s="3" t="s">
        <v>3933</v>
      </c>
      <c r="G2072" s="2">
        <v>776</v>
      </c>
      <c r="H2072" s="2" t="s">
        <v>254</v>
      </c>
      <c r="I2072" s="2" t="s">
        <v>273</v>
      </c>
      <c r="J2072" s="2" t="s">
        <v>274</v>
      </c>
    </row>
    <row r="2073" spans="6:10" ht="15" customHeight="1" x14ac:dyDescent="0.25">
      <c r="F2073" s="3" t="s">
        <v>3934</v>
      </c>
      <c r="G2073" s="2">
        <v>777</v>
      </c>
      <c r="H2073" s="2" t="s">
        <v>254</v>
      </c>
      <c r="I2073" s="2" t="s">
        <v>1043</v>
      </c>
      <c r="J2073" s="2" t="s">
        <v>1044</v>
      </c>
    </row>
    <row r="2074" spans="6:10" ht="15" customHeight="1" x14ac:dyDescent="0.25">
      <c r="F2074" s="3" t="s">
        <v>3935</v>
      </c>
      <c r="G2074" s="2">
        <v>17446</v>
      </c>
      <c r="H2074" s="2" t="s">
        <v>254</v>
      </c>
      <c r="I2074" s="2" t="s">
        <v>1047</v>
      </c>
      <c r="J2074" s="2" t="s">
        <v>1048</v>
      </c>
    </row>
    <row r="2075" spans="6:10" ht="15" customHeight="1" x14ac:dyDescent="0.25">
      <c r="F2075" s="3" t="s">
        <v>3936</v>
      </c>
      <c r="G2075" s="2">
        <v>29108</v>
      </c>
      <c r="H2075" s="2" t="s">
        <v>254</v>
      </c>
      <c r="I2075" s="2" t="s">
        <v>1051</v>
      </c>
      <c r="J2075" s="2" t="s">
        <v>1052</v>
      </c>
    </row>
    <row r="2076" spans="6:10" ht="15" customHeight="1" x14ac:dyDescent="0.25">
      <c r="F2076" s="3" t="s">
        <v>3937</v>
      </c>
      <c r="G2076" s="2">
        <v>964</v>
      </c>
      <c r="H2076" s="2" t="s">
        <v>1459</v>
      </c>
      <c r="I2076" s="2" t="s">
        <v>1460</v>
      </c>
      <c r="J2076" s="2" t="s">
        <v>1461</v>
      </c>
    </row>
    <row r="2077" spans="6:10" ht="15" customHeight="1" x14ac:dyDescent="0.25">
      <c r="F2077" s="3" t="s">
        <v>3938</v>
      </c>
      <c r="G2077" s="2">
        <v>968</v>
      </c>
      <c r="H2077" s="2" t="s">
        <v>1459</v>
      </c>
      <c r="I2077" s="2" t="s">
        <v>1462</v>
      </c>
      <c r="J2077" s="2" t="s">
        <v>1463</v>
      </c>
    </row>
    <row r="2078" spans="6:10" ht="15" customHeight="1" x14ac:dyDescent="0.25">
      <c r="F2078" s="3" t="s">
        <v>3939</v>
      </c>
      <c r="G2078" s="2">
        <v>1048</v>
      </c>
      <c r="H2078" s="2" t="s">
        <v>1459</v>
      </c>
      <c r="I2078" s="2" t="s">
        <v>1464</v>
      </c>
      <c r="J2078" s="2" t="s">
        <v>1465</v>
      </c>
    </row>
    <row r="2079" spans="6:10" ht="15" customHeight="1" x14ac:dyDescent="0.25">
      <c r="F2079" s="3" t="s">
        <v>3940</v>
      </c>
      <c r="G2079" s="2">
        <v>974</v>
      </c>
      <c r="H2079" s="2" t="s">
        <v>1459</v>
      </c>
      <c r="I2079" s="2" t="s">
        <v>1466</v>
      </c>
      <c r="J2079" s="2" t="s">
        <v>1467</v>
      </c>
    </row>
    <row r="2080" spans="6:10" ht="15" customHeight="1" x14ac:dyDescent="0.25">
      <c r="F2080" s="3" t="s">
        <v>3941</v>
      </c>
      <c r="G2080" s="2">
        <v>975</v>
      </c>
      <c r="H2080" s="2" t="s">
        <v>1459</v>
      </c>
      <c r="I2080" s="2" t="s">
        <v>1468</v>
      </c>
      <c r="J2080" s="2" t="s">
        <v>1469</v>
      </c>
    </row>
    <row r="2081" spans="6:10" ht="15" customHeight="1" x14ac:dyDescent="0.25">
      <c r="F2081" s="3" t="s">
        <v>3942</v>
      </c>
      <c r="G2081" s="2">
        <v>21338</v>
      </c>
      <c r="H2081" s="2" t="s">
        <v>1459</v>
      </c>
      <c r="I2081" s="2" t="s">
        <v>1470</v>
      </c>
      <c r="J2081" s="2" t="s">
        <v>1471</v>
      </c>
    </row>
    <row r="2082" spans="6:10" ht="15" customHeight="1" x14ac:dyDescent="0.25">
      <c r="F2082" s="3" t="s">
        <v>3943</v>
      </c>
      <c r="G2082" s="2">
        <v>977</v>
      </c>
      <c r="H2082" s="2" t="s">
        <v>1459</v>
      </c>
      <c r="I2082" s="2" t="s">
        <v>1472</v>
      </c>
      <c r="J2082" s="2" t="s">
        <v>1473</v>
      </c>
    </row>
    <row r="2083" spans="6:10" ht="15" customHeight="1" x14ac:dyDescent="0.25">
      <c r="F2083" s="3" t="s">
        <v>3944</v>
      </c>
      <c r="G2083" s="2">
        <v>965</v>
      </c>
      <c r="H2083" s="2" t="s">
        <v>1459</v>
      </c>
      <c r="I2083" s="2" t="s">
        <v>1474</v>
      </c>
      <c r="J2083" s="2" t="s">
        <v>1475</v>
      </c>
    </row>
    <row r="2084" spans="6:10" ht="15" customHeight="1" x14ac:dyDescent="0.25">
      <c r="F2084" s="3" t="s">
        <v>3945</v>
      </c>
      <c r="G2084" s="2">
        <v>26449</v>
      </c>
      <c r="H2084" s="2" t="s">
        <v>1476</v>
      </c>
      <c r="I2084" s="2" t="s">
        <v>1477</v>
      </c>
      <c r="J2084" s="2" t="s">
        <v>1478</v>
      </c>
    </row>
    <row r="2085" spans="6:10" ht="15" customHeight="1" x14ac:dyDescent="0.25">
      <c r="F2085" s="3" t="s">
        <v>3946</v>
      </c>
      <c r="G2085" s="2">
        <v>26450</v>
      </c>
      <c r="H2085" s="2" t="s">
        <v>1476</v>
      </c>
      <c r="I2085" s="2" t="s">
        <v>1479</v>
      </c>
      <c r="J2085" s="2" t="s">
        <v>1480</v>
      </c>
    </row>
    <row r="2086" spans="6:10" ht="15" customHeight="1" x14ac:dyDescent="0.25">
      <c r="F2086" s="3" t="s">
        <v>3947</v>
      </c>
      <c r="G2086" s="2">
        <v>26448</v>
      </c>
      <c r="H2086" s="2" t="s">
        <v>1476</v>
      </c>
      <c r="I2086" s="2" t="s">
        <v>1481</v>
      </c>
      <c r="J2086" s="2" t="s">
        <v>1482</v>
      </c>
    </row>
    <row r="2087" spans="6:10" ht="15" customHeight="1" x14ac:dyDescent="0.25">
      <c r="F2087" s="3" t="s">
        <v>3948</v>
      </c>
      <c r="G2087" s="2">
        <v>26484</v>
      </c>
      <c r="H2087" s="2" t="s">
        <v>1476</v>
      </c>
      <c r="I2087" s="2" t="s">
        <v>1483</v>
      </c>
      <c r="J2087" s="2" t="s">
        <v>1484</v>
      </c>
    </row>
    <row r="2088" spans="6:10" ht="15" customHeight="1" x14ac:dyDescent="0.25">
      <c r="F2088" s="3" t="s">
        <v>3949</v>
      </c>
      <c r="G2088" s="2">
        <v>26451</v>
      </c>
      <c r="H2088" s="2" t="s">
        <v>1476</v>
      </c>
      <c r="I2088" s="2" t="s">
        <v>1485</v>
      </c>
      <c r="J2088" s="2" t="s">
        <v>1486</v>
      </c>
    </row>
    <row r="2089" spans="6:10" ht="15" customHeight="1" x14ac:dyDescent="0.25">
      <c r="F2089" s="3" t="s">
        <v>3950</v>
      </c>
      <c r="G2089" s="2">
        <v>26415</v>
      </c>
      <c r="H2089" s="2" t="s">
        <v>1476</v>
      </c>
      <c r="I2089" s="2" t="s">
        <v>1487</v>
      </c>
      <c r="J2089" s="2" t="s">
        <v>1488</v>
      </c>
    </row>
    <row r="2090" spans="6:10" ht="15" customHeight="1" x14ac:dyDescent="0.25">
      <c r="F2090" s="3" t="s">
        <v>3951</v>
      </c>
      <c r="G2090" s="2">
        <v>26416</v>
      </c>
      <c r="H2090" s="2" t="s">
        <v>1476</v>
      </c>
      <c r="I2090" s="2" t="s">
        <v>1489</v>
      </c>
      <c r="J2090" s="2" t="s">
        <v>1490</v>
      </c>
    </row>
    <row r="2091" spans="6:10" ht="15" customHeight="1" x14ac:dyDescent="0.25">
      <c r="F2091" s="3" t="s">
        <v>3952</v>
      </c>
      <c r="G2091" s="2">
        <v>26417</v>
      </c>
      <c r="H2091" s="2" t="s">
        <v>1476</v>
      </c>
      <c r="I2091" s="2" t="s">
        <v>1491</v>
      </c>
      <c r="J2091" s="2" t="s">
        <v>1492</v>
      </c>
    </row>
    <row r="2092" spans="6:10" ht="15" customHeight="1" x14ac:dyDescent="0.25">
      <c r="F2092" s="3" t="s">
        <v>3953</v>
      </c>
      <c r="G2092" s="2">
        <v>26453</v>
      </c>
      <c r="H2092" s="2" t="s">
        <v>1476</v>
      </c>
      <c r="I2092" s="2" t="s">
        <v>1493</v>
      </c>
      <c r="J2092" s="2" t="s">
        <v>1494</v>
      </c>
    </row>
    <row r="2093" spans="6:10" ht="15" customHeight="1" x14ac:dyDescent="0.25">
      <c r="F2093" s="3" t="s">
        <v>3954</v>
      </c>
      <c r="G2093" s="2">
        <v>26422</v>
      </c>
      <c r="H2093" s="2" t="s">
        <v>1476</v>
      </c>
      <c r="I2093" s="2" t="s">
        <v>1495</v>
      </c>
      <c r="J2093" s="2" t="s">
        <v>1496</v>
      </c>
    </row>
    <row r="2094" spans="6:10" ht="15" customHeight="1" x14ac:dyDescent="0.25">
      <c r="F2094" s="3" t="s">
        <v>3955</v>
      </c>
      <c r="G2094" s="2">
        <v>26423</v>
      </c>
      <c r="H2094" s="2" t="s">
        <v>1476</v>
      </c>
      <c r="I2094" s="2" t="s">
        <v>1497</v>
      </c>
      <c r="J2094" s="2" t="s">
        <v>1498</v>
      </c>
    </row>
    <row r="2095" spans="6:10" ht="15" customHeight="1" x14ac:dyDescent="0.25">
      <c r="F2095" s="3" t="s">
        <v>3956</v>
      </c>
      <c r="G2095" s="2">
        <v>26418</v>
      </c>
      <c r="H2095" s="2" t="s">
        <v>1476</v>
      </c>
      <c r="I2095" s="2" t="s">
        <v>1499</v>
      </c>
      <c r="J2095" s="2" t="s">
        <v>1500</v>
      </c>
    </row>
    <row r="2096" spans="6:10" ht="15" customHeight="1" x14ac:dyDescent="0.25">
      <c r="F2096" s="3" t="s">
        <v>3957</v>
      </c>
      <c r="G2096" s="2">
        <v>26420</v>
      </c>
      <c r="H2096" s="2" t="s">
        <v>1476</v>
      </c>
      <c r="I2096" s="2" t="s">
        <v>1501</v>
      </c>
      <c r="J2096" s="2" t="s">
        <v>1502</v>
      </c>
    </row>
    <row r="2097" spans="6:10" ht="15" customHeight="1" x14ac:dyDescent="0.25">
      <c r="F2097" s="3" t="s">
        <v>3958</v>
      </c>
      <c r="G2097" s="2">
        <v>26419</v>
      </c>
      <c r="H2097" s="2" t="s">
        <v>1476</v>
      </c>
      <c r="I2097" s="2" t="s">
        <v>1503</v>
      </c>
      <c r="J2097" s="2" t="s">
        <v>1504</v>
      </c>
    </row>
    <row r="2098" spans="6:10" ht="15" customHeight="1" x14ac:dyDescent="0.25">
      <c r="F2098" s="3" t="s">
        <v>3959</v>
      </c>
      <c r="G2098" s="2">
        <v>26477</v>
      </c>
      <c r="H2098" s="2" t="s">
        <v>1476</v>
      </c>
      <c r="I2098" s="2" t="s">
        <v>1505</v>
      </c>
      <c r="J2098" s="2" t="s">
        <v>1506</v>
      </c>
    </row>
    <row r="2099" spans="6:10" ht="15" customHeight="1" x14ac:dyDescent="0.25">
      <c r="F2099" s="3" t="s">
        <v>3960</v>
      </c>
      <c r="G2099" s="2">
        <v>99000005</v>
      </c>
      <c r="H2099" s="2" t="s">
        <v>50</v>
      </c>
      <c r="I2099" s="2" t="s">
        <v>295</v>
      </c>
      <c r="J2099" s="2" t="s">
        <v>296</v>
      </c>
    </row>
    <row r="2100" spans="6:10" ht="15" customHeight="1" x14ac:dyDescent="0.25">
      <c r="F2100" s="3" t="s">
        <v>3961</v>
      </c>
      <c r="G2100" s="2">
        <v>99000006</v>
      </c>
      <c r="H2100" s="2" t="s">
        <v>54</v>
      </c>
      <c r="I2100" s="2" t="s">
        <v>295</v>
      </c>
      <c r="J2100" s="2" t="s">
        <v>298</v>
      </c>
    </row>
    <row r="2101" spans="6:10" ht="15" customHeight="1" x14ac:dyDescent="0.25">
      <c r="F2101" s="3" t="s">
        <v>3962</v>
      </c>
      <c r="G2101" s="2">
        <v>99000032</v>
      </c>
      <c r="H2101" s="2" t="s">
        <v>838</v>
      </c>
      <c r="I2101" s="2" t="s">
        <v>295</v>
      </c>
      <c r="J2101" s="2" t="s">
        <v>1009</v>
      </c>
    </row>
    <row r="2102" spans="6:10" ht="15" customHeight="1" x14ac:dyDescent="0.25">
      <c r="F2102" s="3" t="s">
        <v>3963</v>
      </c>
      <c r="G2102" s="2">
        <v>99000042</v>
      </c>
      <c r="H2102" s="2" t="s">
        <v>751</v>
      </c>
      <c r="I2102" s="2" t="s">
        <v>295</v>
      </c>
      <c r="J2102" s="2" t="s">
        <v>824</v>
      </c>
    </row>
    <row r="2103" spans="6:10" ht="15" customHeight="1" x14ac:dyDescent="0.25">
      <c r="F2103" s="3" t="s">
        <v>3964</v>
      </c>
      <c r="G2103" s="2">
        <v>99000007</v>
      </c>
      <c r="H2103" s="2" t="s">
        <v>79</v>
      </c>
      <c r="I2103" s="2" t="s">
        <v>295</v>
      </c>
      <c r="J2103" s="2" t="s">
        <v>300</v>
      </c>
    </row>
    <row r="2104" spans="6:10" ht="15" customHeight="1" x14ac:dyDescent="0.25">
      <c r="F2104" s="3" t="s">
        <v>3965</v>
      </c>
      <c r="G2104" s="2">
        <v>99000039</v>
      </c>
      <c r="H2104" s="2" t="s">
        <v>1449</v>
      </c>
      <c r="I2104" s="2" t="s">
        <v>295</v>
      </c>
      <c r="J2104" s="2" t="s">
        <v>1507</v>
      </c>
    </row>
    <row r="2105" spans="6:10" ht="15" customHeight="1" x14ac:dyDescent="0.25">
      <c r="F2105" s="3" t="s">
        <v>3966</v>
      </c>
      <c r="G2105" s="2">
        <v>99000009</v>
      </c>
      <c r="H2105" s="2" t="s">
        <v>189</v>
      </c>
      <c r="I2105" s="2" t="s">
        <v>295</v>
      </c>
      <c r="J2105" s="2" t="s">
        <v>304</v>
      </c>
    </row>
    <row r="2106" spans="6:10" ht="15" customHeight="1" x14ac:dyDescent="0.25">
      <c r="F2106" s="3" t="s">
        <v>3967</v>
      </c>
      <c r="G2106" s="2">
        <v>99000008</v>
      </c>
      <c r="H2106" s="2" t="s">
        <v>140</v>
      </c>
      <c r="I2106" s="2" t="s">
        <v>295</v>
      </c>
      <c r="J2106" s="2" t="s">
        <v>302</v>
      </c>
    </row>
    <row r="2107" spans="6:10" ht="15" customHeight="1" x14ac:dyDescent="0.25">
      <c r="F2107" s="3" t="s">
        <v>3968</v>
      </c>
      <c r="G2107" s="2">
        <v>99000022</v>
      </c>
      <c r="H2107" s="2" t="s">
        <v>537</v>
      </c>
      <c r="I2107" s="2" t="s">
        <v>295</v>
      </c>
      <c r="J2107" s="2" t="s">
        <v>599</v>
      </c>
    </row>
    <row r="2108" spans="6:10" ht="15" customHeight="1" x14ac:dyDescent="0.25">
      <c r="F2108" s="3" t="s">
        <v>3969</v>
      </c>
      <c r="G2108" s="2">
        <v>99000010</v>
      </c>
      <c r="H2108" s="2" t="s">
        <v>214</v>
      </c>
      <c r="I2108" s="2" t="s">
        <v>295</v>
      </c>
      <c r="J2108" s="2" t="s">
        <v>306</v>
      </c>
    </row>
    <row r="2109" spans="6:10" ht="15" customHeight="1" x14ac:dyDescent="0.25">
      <c r="F2109" s="3" t="s">
        <v>3970</v>
      </c>
      <c r="G2109" s="2">
        <v>99000012</v>
      </c>
      <c r="H2109" s="2" t="s">
        <v>254</v>
      </c>
      <c r="I2109" s="2" t="s">
        <v>295</v>
      </c>
      <c r="J2109" s="2" t="s">
        <v>310</v>
      </c>
    </row>
    <row r="2110" spans="6:10" ht="15" customHeight="1" x14ac:dyDescent="0.25">
      <c r="F2110" s="3" t="s">
        <v>3971</v>
      </c>
      <c r="G2110" s="2">
        <v>99000060</v>
      </c>
      <c r="H2110" s="2" t="s">
        <v>1459</v>
      </c>
      <c r="I2110" s="2" t="s">
        <v>295</v>
      </c>
      <c r="J2110" s="2" t="s">
        <v>1508</v>
      </c>
    </row>
    <row r="2111" spans="6:10" ht="15" customHeight="1" x14ac:dyDescent="0.25">
      <c r="F2111" s="3" t="s">
        <v>3972</v>
      </c>
      <c r="G2111" s="2">
        <v>99000037</v>
      </c>
      <c r="H2111" s="2" t="s">
        <v>1476</v>
      </c>
      <c r="I2111" s="2" t="s">
        <v>295</v>
      </c>
      <c r="J2111" s="2" t="s">
        <v>1509</v>
      </c>
    </row>
    <row r="2112" spans="6:10" ht="15" customHeight="1" x14ac:dyDescent="0.25">
      <c r="F2112" s="3" t="s">
        <v>3973</v>
      </c>
      <c r="G2112" s="2">
        <v>99000017</v>
      </c>
      <c r="H2112" s="2" t="s">
        <v>314</v>
      </c>
      <c r="I2112" s="2" t="s">
        <v>315</v>
      </c>
      <c r="J2112" s="2" t="s">
        <v>316</v>
      </c>
    </row>
    <row r="2113" spans="6:10" ht="15" customHeight="1" x14ac:dyDescent="0.25">
      <c r="F2113" s="3" t="s">
        <v>3974</v>
      </c>
      <c r="G2113" s="2">
        <v>99000017</v>
      </c>
      <c r="H2113" s="2" t="s">
        <v>314</v>
      </c>
      <c r="I2113" s="2" t="s">
        <v>315</v>
      </c>
      <c r="J2113" s="2" t="s">
        <v>316</v>
      </c>
    </row>
    <row r="2114" spans="6:10" ht="15" customHeight="1" x14ac:dyDescent="0.25">
      <c r="F2114" s="3" t="s">
        <v>3975</v>
      </c>
      <c r="G2114" s="2">
        <v>1125</v>
      </c>
      <c r="H2114" s="2" t="s">
        <v>54</v>
      </c>
      <c r="I2114" s="2" t="s">
        <v>318</v>
      </c>
      <c r="J2114" s="2" t="s">
        <v>319</v>
      </c>
    </row>
    <row r="2115" spans="6:10" ht="15" customHeight="1" x14ac:dyDescent="0.25">
      <c r="F2115" s="3" t="s">
        <v>3976</v>
      </c>
      <c r="G2115" s="2">
        <v>473</v>
      </c>
      <c r="H2115" s="2" t="s">
        <v>54</v>
      </c>
      <c r="I2115" s="2" t="s">
        <v>1313</v>
      </c>
      <c r="J2115" s="2" t="s">
        <v>1314</v>
      </c>
    </row>
    <row r="2116" spans="6:10" ht="15" customHeight="1" x14ac:dyDescent="0.25">
      <c r="F2116" s="3" t="s">
        <v>3977</v>
      </c>
      <c r="G2116" s="2">
        <v>474</v>
      </c>
      <c r="H2116" s="2" t="s">
        <v>54</v>
      </c>
      <c r="I2116" s="2" t="s">
        <v>1315</v>
      </c>
      <c r="J2116" s="2" t="s">
        <v>1316</v>
      </c>
    </row>
    <row r="2117" spans="6:10" ht="15" customHeight="1" x14ac:dyDescent="0.25">
      <c r="F2117" s="3" t="s">
        <v>3978</v>
      </c>
      <c r="G2117" s="2">
        <v>475</v>
      </c>
      <c r="H2117" s="2" t="s">
        <v>54</v>
      </c>
      <c r="I2117" s="2" t="s">
        <v>1317</v>
      </c>
      <c r="J2117" s="2" t="s">
        <v>1318</v>
      </c>
    </row>
    <row r="2118" spans="6:10" ht="15" customHeight="1" x14ac:dyDescent="0.25">
      <c r="F2118" s="3" t="s">
        <v>3979</v>
      </c>
      <c r="G2118" s="2">
        <v>477</v>
      </c>
      <c r="H2118" s="2" t="s">
        <v>54</v>
      </c>
      <c r="I2118" s="2" t="s">
        <v>1319</v>
      </c>
      <c r="J2118" s="2" t="s">
        <v>1320</v>
      </c>
    </row>
    <row r="2119" spans="6:10" ht="15" customHeight="1" x14ac:dyDescent="0.25">
      <c r="F2119" s="3" t="s">
        <v>3980</v>
      </c>
      <c r="G2119" s="2">
        <v>476</v>
      </c>
      <c r="H2119" s="2" t="s">
        <v>54</v>
      </c>
      <c r="I2119" s="2" t="s">
        <v>70</v>
      </c>
      <c r="J2119" s="2" t="s">
        <v>71</v>
      </c>
    </row>
    <row r="2120" spans="6:10" ht="15" customHeight="1" x14ac:dyDescent="0.25">
      <c r="F2120" s="3" t="s">
        <v>3981</v>
      </c>
      <c r="G2120" s="2">
        <v>478</v>
      </c>
      <c r="H2120" s="2" t="s">
        <v>54</v>
      </c>
      <c r="I2120" s="2" t="s">
        <v>614</v>
      </c>
      <c r="J2120" s="2" t="s">
        <v>615</v>
      </c>
    </row>
    <row r="2121" spans="6:10" ht="15" customHeight="1" x14ac:dyDescent="0.25">
      <c r="F2121" s="3" t="s">
        <v>3982</v>
      </c>
      <c r="G2121" s="2">
        <v>12743</v>
      </c>
      <c r="H2121" s="2" t="s">
        <v>838</v>
      </c>
      <c r="I2121" s="2" t="s">
        <v>841</v>
      </c>
      <c r="J2121" s="2" t="s">
        <v>842</v>
      </c>
    </row>
    <row r="2122" spans="6:10" ht="15" customHeight="1" x14ac:dyDescent="0.25">
      <c r="F2122" s="3" t="s">
        <v>3983</v>
      </c>
      <c r="G2122" s="2">
        <v>12473</v>
      </c>
      <c r="H2122" s="2" t="s">
        <v>838</v>
      </c>
      <c r="I2122" s="2" t="s">
        <v>1321</v>
      </c>
      <c r="J2122" s="2" t="s">
        <v>1322</v>
      </c>
    </row>
    <row r="2123" spans="6:10" ht="15" customHeight="1" x14ac:dyDescent="0.25">
      <c r="F2123" s="3" t="s">
        <v>3984</v>
      </c>
      <c r="G2123" s="2">
        <v>13524</v>
      </c>
      <c r="H2123" s="2" t="s">
        <v>838</v>
      </c>
      <c r="I2123" s="2" t="s">
        <v>1323</v>
      </c>
      <c r="J2123" s="2" t="s">
        <v>1324</v>
      </c>
    </row>
    <row r="2124" spans="6:10" ht="15" customHeight="1" x14ac:dyDescent="0.25">
      <c r="F2124" s="3" t="s">
        <v>3985</v>
      </c>
      <c r="G2124" s="2">
        <v>12475</v>
      </c>
      <c r="H2124" s="2" t="s">
        <v>838</v>
      </c>
      <c r="I2124" s="2" t="s">
        <v>1325</v>
      </c>
      <c r="J2124" s="2" t="s">
        <v>1326</v>
      </c>
    </row>
    <row r="2125" spans="6:10" ht="15" customHeight="1" x14ac:dyDescent="0.25">
      <c r="F2125" s="3" t="s">
        <v>3986</v>
      </c>
      <c r="G2125" s="2">
        <v>13224</v>
      </c>
      <c r="H2125" s="2" t="s">
        <v>838</v>
      </c>
      <c r="I2125" s="2" t="s">
        <v>1327</v>
      </c>
      <c r="J2125" s="2" t="s">
        <v>1328</v>
      </c>
    </row>
    <row r="2126" spans="6:10" ht="15" customHeight="1" x14ac:dyDescent="0.25">
      <c r="F2126" s="3" t="s">
        <v>3987</v>
      </c>
      <c r="G2126" s="2">
        <v>12547</v>
      </c>
      <c r="H2126" s="2" t="s">
        <v>838</v>
      </c>
      <c r="I2126" s="2" t="s">
        <v>851</v>
      </c>
      <c r="J2126" s="2" t="s">
        <v>852</v>
      </c>
    </row>
    <row r="2127" spans="6:10" ht="15" customHeight="1" x14ac:dyDescent="0.25">
      <c r="F2127" s="3" t="s">
        <v>3988</v>
      </c>
      <c r="G2127" s="2">
        <v>12476</v>
      </c>
      <c r="H2127" s="2" t="s">
        <v>838</v>
      </c>
      <c r="I2127" s="2" t="s">
        <v>853</v>
      </c>
      <c r="J2127" s="2" t="s">
        <v>854</v>
      </c>
    </row>
    <row r="2128" spans="6:10" ht="15" customHeight="1" x14ac:dyDescent="0.25">
      <c r="F2128" s="3" t="s">
        <v>3989</v>
      </c>
      <c r="G2128" s="2">
        <v>5662</v>
      </c>
      <c r="H2128" s="2" t="s">
        <v>751</v>
      </c>
      <c r="I2128" s="2" t="s">
        <v>772</v>
      </c>
      <c r="J2128" s="2" t="s">
        <v>773</v>
      </c>
    </row>
    <row r="2129" spans="6:10" ht="15" customHeight="1" x14ac:dyDescent="0.25">
      <c r="F2129" s="3" t="s">
        <v>3990</v>
      </c>
      <c r="G2129" s="2">
        <v>5667</v>
      </c>
      <c r="H2129" s="2" t="s">
        <v>751</v>
      </c>
      <c r="I2129" s="2" t="s">
        <v>790</v>
      </c>
      <c r="J2129" s="2" t="s">
        <v>791</v>
      </c>
    </row>
    <row r="2130" spans="6:10" ht="15" customHeight="1" x14ac:dyDescent="0.25">
      <c r="F2130" s="3" t="s">
        <v>3991</v>
      </c>
      <c r="G2130" s="2">
        <v>28758</v>
      </c>
      <c r="H2130" s="2" t="s">
        <v>1329</v>
      </c>
      <c r="I2130" s="2" t="s">
        <v>1332</v>
      </c>
      <c r="J2130" s="2" t="s">
        <v>1333</v>
      </c>
    </row>
    <row r="2131" spans="6:10" ht="15" customHeight="1" x14ac:dyDescent="0.25">
      <c r="F2131" s="3" t="s">
        <v>3992</v>
      </c>
      <c r="G2131" s="2">
        <v>28757</v>
      </c>
      <c r="H2131" s="2" t="s">
        <v>1329</v>
      </c>
      <c r="I2131" s="2" t="s">
        <v>1334</v>
      </c>
      <c r="J2131" s="2" t="s">
        <v>1335</v>
      </c>
    </row>
    <row r="2132" spans="6:10" ht="15" customHeight="1" x14ac:dyDescent="0.25">
      <c r="F2132" s="3" t="s">
        <v>3993</v>
      </c>
      <c r="G2132" s="2">
        <v>498</v>
      </c>
      <c r="H2132" s="2" t="s">
        <v>189</v>
      </c>
      <c r="I2132" s="2" t="s">
        <v>144</v>
      </c>
      <c r="J2132" s="2" t="s">
        <v>195</v>
      </c>
    </row>
    <row r="2133" spans="6:10" ht="15" customHeight="1" x14ac:dyDescent="0.25">
      <c r="F2133" s="3" t="s">
        <v>3994</v>
      </c>
      <c r="G2133" s="2">
        <v>1290</v>
      </c>
      <c r="H2133" s="2" t="s">
        <v>481</v>
      </c>
      <c r="I2133" s="2" t="s">
        <v>510</v>
      </c>
      <c r="J2133" s="2" t="s">
        <v>511</v>
      </c>
    </row>
    <row r="2134" spans="6:10" ht="15" customHeight="1" x14ac:dyDescent="0.25">
      <c r="F2134" s="3" t="s">
        <v>3995</v>
      </c>
      <c r="G2134" s="2">
        <v>1304</v>
      </c>
      <c r="H2134" s="2" t="s">
        <v>481</v>
      </c>
      <c r="I2134" s="2" t="s">
        <v>514</v>
      </c>
      <c r="J2134" s="2" t="s">
        <v>515</v>
      </c>
    </row>
    <row r="2135" spans="6:10" ht="15" customHeight="1" x14ac:dyDescent="0.25">
      <c r="F2135" s="3" t="s">
        <v>3996</v>
      </c>
      <c r="G2135" s="2">
        <v>553</v>
      </c>
      <c r="H2135" s="2" t="s">
        <v>140</v>
      </c>
      <c r="I2135" s="2" t="s">
        <v>144</v>
      </c>
      <c r="J2135" s="2" t="s">
        <v>145</v>
      </c>
    </row>
    <row r="2136" spans="6:10" ht="15" customHeight="1" x14ac:dyDescent="0.25">
      <c r="F2136" s="3" t="s">
        <v>3997</v>
      </c>
      <c r="G2136" s="2">
        <v>521</v>
      </c>
      <c r="H2136" s="2" t="s">
        <v>140</v>
      </c>
      <c r="I2136" s="2" t="s">
        <v>159</v>
      </c>
      <c r="J2136" s="2" t="s">
        <v>160</v>
      </c>
    </row>
    <row r="2137" spans="6:10" ht="15" customHeight="1" x14ac:dyDescent="0.25">
      <c r="F2137" s="3" t="s">
        <v>3998</v>
      </c>
      <c r="G2137" s="2">
        <v>520</v>
      </c>
      <c r="H2137" s="2" t="s">
        <v>140</v>
      </c>
      <c r="I2137" s="2" t="s">
        <v>165</v>
      </c>
      <c r="J2137" s="2" t="s">
        <v>166</v>
      </c>
    </row>
    <row r="2138" spans="6:10" ht="15" customHeight="1" x14ac:dyDescent="0.25">
      <c r="F2138" s="3" t="s">
        <v>3999</v>
      </c>
      <c r="G2138" s="2">
        <v>580</v>
      </c>
      <c r="H2138" s="2" t="s">
        <v>214</v>
      </c>
      <c r="I2138" s="2" t="s">
        <v>190</v>
      </c>
      <c r="J2138" s="2" t="s">
        <v>215</v>
      </c>
    </row>
    <row r="2139" spans="6:10" ht="15" customHeight="1" x14ac:dyDescent="0.25">
      <c r="F2139" s="3" t="s">
        <v>4000</v>
      </c>
      <c r="G2139" s="2">
        <v>584</v>
      </c>
      <c r="H2139" s="2" t="s">
        <v>214</v>
      </c>
      <c r="I2139" s="2" t="s">
        <v>141</v>
      </c>
      <c r="J2139" s="2" t="s">
        <v>220</v>
      </c>
    </row>
    <row r="2140" spans="6:10" ht="15" customHeight="1" x14ac:dyDescent="0.25">
      <c r="F2140" s="3" t="s">
        <v>4001</v>
      </c>
      <c r="G2140" s="2">
        <v>583</v>
      </c>
      <c r="H2140" s="2" t="s">
        <v>214</v>
      </c>
      <c r="I2140" s="2" t="s">
        <v>144</v>
      </c>
      <c r="J2140" s="2" t="s">
        <v>222</v>
      </c>
    </row>
    <row r="2141" spans="6:10" ht="15" customHeight="1" x14ac:dyDescent="0.25">
      <c r="F2141" s="3" t="s">
        <v>4002</v>
      </c>
      <c r="G2141" s="2">
        <v>586</v>
      </c>
      <c r="H2141" s="2" t="s">
        <v>214</v>
      </c>
      <c r="I2141" s="2" t="s">
        <v>1174</v>
      </c>
      <c r="J2141" s="2" t="s">
        <v>1263</v>
      </c>
    </row>
    <row r="2142" spans="6:10" ht="15" customHeight="1" x14ac:dyDescent="0.25">
      <c r="F2142" s="3" t="s">
        <v>4003</v>
      </c>
      <c r="G2142" s="2">
        <v>585</v>
      </c>
      <c r="H2142" s="2" t="s">
        <v>214</v>
      </c>
      <c r="I2142" s="2" t="s">
        <v>147</v>
      </c>
      <c r="J2142" s="2" t="s">
        <v>1264</v>
      </c>
    </row>
    <row r="2143" spans="6:10" ht="15" customHeight="1" x14ac:dyDescent="0.25">
      <c r="F2143" s="3" t="s">
        <v>4004</v>
      </c>
      <c r="G2143" s="2">
        <v>563</v>
      </c>
      <c r="H2143" s="2" t="s">
        <v>214</v>
      </c>
      <c r="I2143" s="2" t="s">
        <v>150</v>
      </c>
      <c r="J2143" s="2" t="s">
        <v>224</v>
      </c>
    </row>
    <row r="2144" spans="6:10" ht="15" customHeight="1" x14ac:dyDescent="0.25">
      <c r="F2144" s="3" t="s">
        <v>4005</v>
      </c>
      <c r="G2144" s="2">
        <v>564</v>
      </c>
      <c r="H2144" s="2" t="s">
        <v>214</v>
      </c>
      <c r="I2144" s="2" t="s">
        <v>159</v>
      </c>
      <c r="J2144" s="2" t="s">
        <v>226</v>
      </c>
    </row>
    <row r="2145" spans="6:10" ht="15" customHeight="1" x14ac:dyDescent="0.25">
      <c r="F2145" s="3" t="s">
        <v>4006</v>
      </c>
      <c r="G2145" s="2">
        <v>569</v>
      </c>
      <c r="H2145" s="2" t="s">
        <v>214</v>
      </c>
      <c r="I2145" s="2" t="s">
        <v>171</v>
      </c>
      <c r="J2145" s="2" t="s">
        <v>230</v>
      </c>
    </row>
    <row r="2146" spans="6:10" ht="15" customHeight="1" x14ac:dyDescent="0.25">
      <c r="F2146" s="3" t="s">
        <v>4007</v>
      </c>
      <c r="G2146" s="2">
        <v>573</v>
      </c>
      <c r="H2146" s="2" t="s">
        <v>214</v>
      </c>
      <c r="I2146" s="2" t="s">
        <v>177</v>
      </c>
      <c r="J2146" s="2" t="s">
        <v>232</v>
      </c>
    </row>
    <row r="2147" spans="6:10" ht="15" customHeight="1" x14ac:dyDescent="0.25">
      <c r="F2147" s="3" t="s">
        <v>4008</v>
      </c>
      <c r="G2147" s="2">
        <v>574</v>
      </c>
      <c r="H2147" s="2" t="s">
        <v>214</v>
      </c>
      <c r="I2147" s="2" t="s">
        <v>183</v>
      </c>
      <c r="J2147" s="2" t="s">
        <v>236</v>
      </c>
    </row>
    <row r="2148" spans="6:10" ht="15" customHeight="1" x14ac:dyDescent="0.25">
      <c r="F2148" s="3" t="s">
        <v>4009</v>
      </c>
      <c r="G2148" s="2">
        <v>577</v>
      </c>
      <c r="H2148" s="2" t="s">
        <v>214</v>
      </c>
      <c r="I2148" s="2" t="s">
        <v>238</v>
      </c>
      <c r="J2148" s="2" t="s">
        <v>239</v>
      </c>
    </row>
    <row r="2149" spans="6:10" ht="15" customHeight="1" x14ac:dyDescent="0.25">
      <c r="F2149" s="3" t="s">
        <v>4010</v>
      </c>
      <c r="G2149" s="2">
        <v>763</v>
      </c>
      <c r="H2149" s="2" t="s">
        <v>254</v>
      </c>
      <c r="I2149" s="2" t="s">
        <v>261</v>
      </c>
      <c r="J2149" s="2" t="s">
        <v>262</v>
      </c>
    </row>
    <row r="2150" spans="6:10" ht="15" customHeight="1" x14ac:dyDescent="0.25">
      <c r="F2150" s="3" t="s">
        <v>4011</v>
      </c>
      <c r="G2150" s="2">
        <v>20943</v>
      </c>
      <c r="H2150" s="2" t="s">
        <v>1113</v>
      </c>
      <c r="I2150" s="2" t="s">
        <v>1122</v>
      </c>
      <c r="J2150" s="2" t="s">
        <v>1123</v>
      </c>
    </row>
    <row r="2151" spans="6:10" ht="15" customHeight="1" x14ac:dyDescent="0.25">
      <c r="F2151" s="3" t="s">
        <v>4012</v>
      </c>
      <c r="G2151" s="2">
        <v>99000006</v>
      </c>
      <c r="H2151" s="2" t="s">
        <v>54</v>
      </c>
      <c r="I2151" s="2" t="s">
        <v>295</v>
      </c>
      <c r="J2151" s="2" t="s">
        <v>298</v>
      </c>
    </row>
    <row r="2152" spans="6:10" ht="15" customHeight="1" x14ac:dyDescent="0.25">
      <c r="F2152" s="3" t="s">
        <v>4013</v>
      </c>
      <c r="G2152" s="2">
        <v>99000032</v>
      </c>
      <c r="H2152" s="2" t="s">
        <v>838</v>
      </c>
      <c r="I2152" s="2" t="s">
        <v>295</v>
      </c>
      <c r="J2152" s="2" t="s">
        <v>1009</v>
      </c>
    </row>
    <row r="2153" spans="6:10" ht="15" customHeight="1" x14ac:dyDescent="0.25">
      <c r="F2153" s="3" t="s">
        <v>4014</v>
      </c>
      <c r="G2153" s="2">
        <v>99000042</v>
      </c>
      <c r="H2153" s="2" t="s">
        <v>751</v>
      </c>
      <c r="I2153" s="2" t="s">
        <v>295</v>
      </c>
      <c r="J2153" s="2" t="s">
        <v>824</v>
      </c>
    </row>
    <row r="2154" spans="6:10" ht="15" customHeight="1" x14ac:dyDescent="0.25">
      <c r="F2154" s="3" t="s">
        <v>4015</v>
      </c>
      <c r="G2154" s="2">
        <v>99000044</v>
      </c>
      <c r="H2154" s="2" t="s">
        <v>1329</v>
      </c>
      <c r="I2154" s="2" t="s">
        <v>295</v>
      </c>
      <c r="J2154" s="2" t="s">
        <v>1350</v>
      </c>
    </row>
    <row r="2155" spans="6:10" ht="15" customHeight="1" x14ac:dyDescent="0.25">
      <c r="F2155" s="3" t="s">
        <v>4016</v>
      </c>
      <c r="G2155" s="2">
        <v>99000009</v>
      </c>
      <c r="H2155" s="2" t="s">
        <v>189</v>
      </c>
      <c r="I2155" s="2" t="s">
        <v>295</v>
      </c>
      <c r="J2155" s="2" t="s">
        <v>304</v>
      </c>
    </row>
    <row r="2156" spans="6:10" ht="15" customHeight="1" x14ac:dyDescent="0.25">
      <c r="F2156" s="3" t="s">
        <v>4017</v>
      </c>
      <c r="G2156" s="2">
        <v>99000021</v>
      </c>
      <c r="H2156" s="2" t="s">
        <v>481</v>
      </c>
      <c r="I2156" s="2" t="s">
        <v>295</v>
      </c>
      <c r="J2156" s="2" t="s">
        <v>536</v>
      </c>
    </row>
    <row r="2157" spans="6:10" ht="15" customHeight="1" x14ac:dyDescent="0.25">
      <c r="F2157" s="3" t="s">
        <v>4018</v>
      </c>
      <c r="G2157" s="2">
        <v>99000008</v>
      </c>
      <c r="H2157" s="2" t="s">
        <v>140</v>
      </c>
      <c r="I2157" s="2" t="s">
        <v>295</v>
      </c>
      <c r="J2157" s="2" t="s">
        <v>302</v>
      </c>
    </row>
    <row r="2158" spans="6:10" ht="15" customHeight="1" x14ac:dyDescent="0.25">
      <c r="F2158" s="3" t="s">
        <v>4019</v>
      </c>
      <c r="G2158" s="2">
        <v>99000010</v>
      </c>
      <c r="H2158" s="2" t="s">
        <v>214</v>
      </c>
      <c r="I2158" s="2" t="s">
        <v>295</v>
      </c>
      <c r="J2158" s="2" t="s">
        <v>306</v>
      </c>
    </row>
    <row r="2159" spans="6:10" ht="15" customHeight="1" x14ac:dyDescent="0.25">
      <c r="F2159" s="3" t="s">
        <v>4020</v>
      </c>
      <c r="G2159" s="2">
        <v>99000012</v>
      </c>
      <c r="H2159" s="2" t="s">
        <v>254</v>
      </c>
      <c r="I2159" s="2" t="s">
        <v>295</v>
      </c>
      <c r="J2159" s="2" t="s">
        <v>310</v>
      </c>
    </row>
    <row r="2160" spans="6:10" ht="15" customHeight="1" x14ac:dyDescent="0.25">
      <c r="F2160" s="3" t="s">
        <v>4021</v>
      </c>
      <c r="G2160" s="2">
        <v>99000038</v>
      </c>
      <c r="H2160" s="2" t="s">
        <v>1113</v>
      </c>
      <c r="I2160" s="2" t="s">
        <v>295</v>
      </c>
      <c r="J2160" s="2" t="s">
        <v>1138</v>
      </c>
    </row>
    <row r="2161" spans="6:10" ht="15" customHeight="1" x14ac:dyDescent="0.25">
      <c r="F2161" s="3" t="s">
        <v>4022</v>
      </c>
      <c r="G2161" s="2">
        <v>99000017</v>
      </c>
      <c r="H2161" s="2" t="s">
        <v>314</v>
      </c>
      <c r="I2161" s="2" t="s">
        <v>315</v>
      </c>
      <c r="J2161" s="2" t="s">
        <v>316</v>
      </c>
    </row>
    <row r="2162" spans="6:10" ht="15" customHeight="1" x14ac:dyDescent="0.25">
      <c r="F2162" s="3" t="s">
        <v>4023</v>
      </c>
      <c r="G2162" s="2">
        <v>1125</v>
      </c>
      <c r="H2162" s="2" t="s">
        <v>54</v>
      </c>
      <c r="I2162" s="2" t="s">
        <v>318</v>
      </c>
      <c r="J2162" s="2" t="s">
        <v>319</v>
      </c>
    </row>
    <row r="2163" spans="6:10" ht="15" customHeight="1" x14ac:dyDescent="0.25">
      <c r="F2163" s="3" t="s">
        <v>4024</v>
      </c>
      <c r="G2163" s="2">
        <v>473</v>
      </c>
      <c r="H2163" s="2" t="s">
        <v>54</v>
      </c>
      <c r="I2163" s="2" t="s">
        <v>1313</v>
      </c>
      <c r="J2163" s="2" t="s">
        <v>1314</v>
      </c>
    </row>
    <row r="2164" spans="6:10" ht="15" customHeight="1" x14ac:dyDescent="0.25">
      <c r="F2164" s="3" t="s">
        <v>4025</v>
      </c>
      <c r="G2164" s="2">
        <v>474</v>
      </c>
      <c r="H2164" s="2" t="s">
        <v>54</v>
      </c>
      <c r="I2164" s="2" t="s">
        <v>1315</v>
      </c>
      <c r="J2164" s="2" t="s">
        <v>1316</v>
      </c>
    </row>
    <row r="2165" spans="6:10" ht="15" customHeight="1" x14ac:dyDescent="0.25">
      <c r="F2165" s="3" t="s">
        <v>4026</v>
      </c>
      <c r="G2165" s="2">
        <v>475</v>
      </c>
      <c r="H2165" s="2" t="s">
        <v>54</v>
      </c>
      <c r="I2165" s="2" t="s">
        <v>1317</v>
      </c>
      <c r="J2165" s="2" t="s">
        <v>1318</v>
      </c>
    </row>
    <row r="2166" spans="6:10" ht="15" customHeight="1" x14ac:dyDescent="0.25">
      <c r="F2166" s="3" t="s">
        <v>4027</v>
      </c>
      <c r="G2166" s="2">
        <v>477</v>
      </c>
      <c r="H2166" s="2" t="s">
        <v>54</v>
      </c>
      <c r="I2166" s="2" t="s">
        <v>1319</v>
      </c>
      <c r="J2166" s="2" t="s">
        <v>1320</v>
      </c>
    </row>
    <row r="2167" spans="6:10" ht="15" customHeight="1" x14ac:dyDescent="0.25">
      <c r="F2167" s="3" t="s">
        <v>4028</v>
      </c>
      <c r="G2167" s="2">
        <v>476</v>
      </c>
      <c r="H2167" s="2" t="s">
        <v>54</v>
      </c>
      <c r="I2167" s="2" t="s">
        <v>70</v>
      </c>
      <c r="J2167" s="2" t="s">
        <v>71</v>
      </c>
    </row>
    <row r="2168" spans="6:10" ht="15" customHeight="1" x14ac:dyDescent="0.25">
      <c r="F2168" s="3" t="s">
        <v>4029</v>
      </c>
      <c r="G2168" s="2">
        <v>478</v>
      </c>
      <c r="H2168" s="2" t="s">
        <v>54</v>
      </c>
      <c r="I2168" s="2" t="s">
        <v>614</v>
      </c>
      <c r="J2168" s="2" t="s">
        <v>615</v>
      </c>
    </row>
    <row r="2169" spans="6:10" ht="15" customHeight="1" x14ac:dyDescent="0.25">
      <c r="F2169" s="3" t="s">
        <v>4030</v>
      </c>
      <c r="G2169" s="2">
        <v>12743</v>
      </c>
      <c r="H2169" s="2" t="s">
        <v>838</v>
      </c>
      <c r="I2169" s="2" t="s">
        <v>841</v>
      </c>
      <c r="J2169" s="2" t="s">
        <v>842</v>
      </c>
    </row>
    <row r="2170" spans="6:10" ht="15" customHeight="1" x14ac:dyDescent="0.25">
      <c r="F2170" s="3" t="s">
        <v>4031</v>
      </c>
      <c r="G2170" s="2">
        <v>12473</v>
      </c>
      <c r="H2170" s="2" t="s">
        <v>838</v>
      </c>
      <c r="I2170" s="2" t="s">
        <v>1321</v>
      </c>
      <c r="J2170" s="2" t="s">
        <v>1322</v>
      </c>
    </row>
    <row r="2171" spans="6:10" ht="15" customHeight="1" x14ac:dyDescent="0.25">
      <c r="F2171" s="3" t="s">
        <v>4032</v>
      </c>
      <c r="G2171" s="2">
        <v>13524</v>
      </c>
      <c r="H2171" s="2" t="s">
        <v>838</v>
      </c>
      <c r="I2171" s="2" t="s">
        <v>1323</v>
      </c>
      <c r="J2171" s="2" t="s">
        <v>1324</v>
      </c>
    </row>
    <row r="2172" spans="6:10" ht="15" customHeight="1" x14ac:dyDescent="0.25">
      <c r="F2172" s="3" t="s">
        <v>4033</v>
      </c>
      <c r="G2172" s="2">
        <v>12475</v>
      </c>
      <c r="H2172" s="2" t="s">
        <v>838</v>
      </c>
      <c r="I2172" s="2" t="s">
        <v>1325</v>
      </c>
      <c r="J2172" s="2" t="s">
        <v>1326</v>
      </c>
    </row>
    <row r="2173" spans="6:10" ht="15" customHeight="1" x14ac:dyDescent="0.25">
      <c r="F2173" s="3" t="s">
        <v>4034</v>
      </c>
      <c r="G2173" s="2">
        <v>13224</v>
      </c>
      <c r="H2173" s="2" t="s">
        <v>838</v>
      </c>
      <c r="I2173" s="2" t="s">
        <v>1327</v>
      </c>
      <c r="J2173" s="2" t="s">
        <v>1328</v>
      </c>
    </row>
    <row r="2174" spans="6:10" ht="15" customHeight="1" x14ac:dyDescent="0.25">
      <c r="F2174" s="3" t="s">
        <v>4035</v>
      </c>
      <c r="G2174" s="2">
        <v>12547</v>
      </c>
      <c r="H2174" s="2" t="s">
        <v>838</v>
      </c>
      <c r="I2174" s="2" t="s">
        <v>851</v>
      </c>
      <c r="J2174" s="2" t="s">
        <v>852</v>
      </c>
    </row>
    <row r="2175" spans="6:10" ht="15" customHeight="1" x14ac:dyDescent="0.25">
      <c r="F2175" s="3" t="s">
        <v>4036</v>
      </c>
      <c r="G2175" s="2">
        <v>12476</v>
      </c>
      <c r="H2175" s="2" t="s">
        <v>838</v>
      </c>
      <c r="I2175" s="2" t="s">
        <v>853</v>
      </c>
      <c r="J2175" s="2" t="s">
        <v>854</v>
      </c>
    </row>
    <row r="2176" spans="6:10" ht="15" customHeight="1" x14ac:dyDescent="0.25">
      <c r="F2176" s="3" t="s">
        <v>4037</v>
      </c>
      <c r="G2176" s="2">
        <v>5662</v>
      </c>
      <c r="H2176" s="2" t="s">
        <v>751</v>
      </c>
      <c r="I2176" s="2" t="s">
        <v>772</v>
      </c>
      <c r="J2176" s="2" t="s">
        <v>773</v>
      </c>
    </row>
    <row r="2177" spans="6:10" ht="15" customHeight="1" x14ac:dyDescent="0.25">
      <c r="F2177" s="3" t="s">
        <v>4038</v>
      </c>
      <c r="G2177" s="2">
        <v>5667</v>
      </c>
      <c r="H2177" s="2" t="s">
        <v>751</v>
      </c>
      <c r="I2177" s="2" t="s">
        <v>790</v>
      </c>
      <c r="J2177" s="2" t="s">
        <v>791</v>
      </c>
    </row>
    <row r="2178" spans="6:10" ht="15" customHeight="1" x14ac:dyDescent="0.25">
      <c r="F2178" s="3" t="s">
        <v>4039</v>
      </c>
      <c r="G2178" s="2">
        <v>28758</v>
      </c>
      <c r="H2178" s="2" t="s">
        <v>1329</v>
      </c>
      <c r="I2178" s="2" t="s">
        <v>1332</v>
      </c>
      <c r="J2178" s="2" t="s">
        <v>1333</v>
      </c>
    </row>
    <row r="2179" spans="6:10" ht="15" customHeight="1" x14ac:dyDescent="0.25">
      <c r="F2179" s="3" t="s">
        <v>4040</v>
      </c>
      <c r="G2179" s="2">
        <v>28757</v>
      </c>
      <c r="H2179" s="2" t="s">
        <v>1329</v>
      </c>
      <c r="I2179" s="2" t="s">
        <v>1334</v>
      </c>
      <c r="J2179" s="2" t="s">
        <v>1335</v>
      </c>
    </row>
    <row r="2180" spans="6:10" ht="15" customHeight="1" x14ac:dyDescent="0.25">
      <c r="F2180" s="3" t="s">
        <v>4041</v>
      </c>
      <c r="G2180" s="2">
        <v>498</v>
      </c>
      <c r="H2180" s="2" t="s">
        <v>189</v>
      </c>
      <c r="I2180" s="2" t="s">
        <v>144</v>
      </c>
      <c r="J2180" s="2" t="s">
        <v>195</v>
      </c>
    </row>
    <row r="2181" spans="6:10" ht="15" customHeight="1" x14ac:dyDescent="0.25">
      <c r="F2181" s="3" t="s">
        <v>4042</v>
      </c>
      <c r="G2181" s="2">
        <v>1290</v>
      </c>
      <c r="H2181" s="2" t="s">
        <v>481</v>
      </c>
      <c r="I2181" s="2" t="s">
        <v>510</v>
      </c>
      <c r="J2181" s="2" t="s">
        <v>511</v>
      </c>
    </row>
    <row r="2182" spans="6:10" ht="15" customHeight="1" x14ac:dyDescent="0.25">
      <c r="F2182" s="3" t="s">
        <v>4043</v>
      </c>
      <c r="G2182" s="2">
        <v>1304</v>
      </c>
      <c r="H2182" s="2" t="s">
        <v>481</v>
      </c>
      <c r="I2182" s="2" t="s">
        <v>514</v>
      </c>
      <c r="J2182" s="2" t="s">
        <v>515</v>
      </c>
    </row>
    <row r="2183" spans="6:10" ht="15" customHeight="1" x14ac:dyDescent="0.25">
      <c r="F2183" s="3" t="s">
        <v>4044</v>
      </c>
      <c r="G2183" s="2">
        <v>553</v>
      </c>
      <c r="H2183" s="2" t="s">
        <v>140</v>
      </c>
      <c r="I2183" s="2" t="s">
        <v>144</v>
      </c>
      <c r="J2183" s="2" t="s">
        <v>145</v>
      </c>
    </row>
    <row r="2184" spans="6:10" ht="15" customHeight="1" x14ac:dyDescent="0.25">
      <c r="F2184" s="3" t="s">
        <v>4045</v>
      </c>
      <c r="G2184" s="2">
        <v>521</v>
      </c>
      <c r="H2184" s="2" t="s">
        <v>140</v>
      </c>
      <c r="I2184" s="2" t="s">
        <v>159</v>
      </c>
      <c r="J2184" s="2" t="s">
        <v>160</v>
      </c>
    </row>
    <row r="2185" spans="6:10" ht="15" customHeight="1" x14ac:dyDescent="0.25">
      <c r="F2185" s="3" t="s">
        <v>4046</v>
      </c>
      <c r="G2185" s="2">
        <v>520</v>
      </c>
      <c r="H2185" s="2" t="s">
        <v>140</v>
      </c>
      <c r="I2185" s="2" t="s">
        <v>165</v>
      </c>
      <c r="J2185" s="2" t="s">
        <v>166</v>
      </c>
    </row>
    <row r="2186" spans="6:10" ht="15" customHeight="1" x14ac:dyDescent="0.25">
      <c r="F2186" s="3" t="s">
        <v>4047</v>
      </c>
      <c r="G2186" s="2">
        <v>580</v>
      </c>
      <c r="H2186" s="2" t="s">
        <v>214</v>
      </c>
      <c r="I2186" s="2" t="s">
        <v>190</v>
      </c>
      <c r="J2186" s="2" t="s">
        <v>215</v>
      </c>
    </row>
    <row r="2187" spans="6:10" ht="15" customHeight="1" x14ac:dyDescent="0.25">
      <c r="F2187" s="3" t="s">
        <v>4048</v>
      </c>
      <c r="G2187" s="2">
        <v>584</v>
      </c>
      <c r="H2187" s="2" t="s">
        <v>214</v>
      </c>
      <c r="I2187" s="2" t="s">
        <v>141</v>
      </c>
      <c r="J2187" s="2" t="s">
        <v>220</v>
      </c>
    </row>
    <row r="2188" spans="6:10" ht="15" customHeight="1" x14ac:dyDescent="0.25">
      <c r="F2188" s="3" t="s">
        <v>4049</v>
      </c>
      <c r="G2188" s="2">
        <v>583</v>
      </c>
      <c r="H2188" s="2" t="s">
        <v>214</v>
      </c>
      <c r="I2188" s="2" t="s">
        <v>144</v>
      </c>
      <c r="J2188" s="2" t="s">
        <v>222</v>
      </c>
    </row>
    <row r="2189" spans="6:10" ht="15" customHeight="1" x14ac:dyDescent="0.25">
      <c r="F2189" s="3" t="s">
        <v>4050</v>
      </c>
      <c r="G2189" s="2">
        <v>586</v>
      </c>
      <c r="H2189" s="2" t="s">
        <v>214</v>
      </c>
      <c r="I2189" s="2" t="s">
        <v>1174</v>
      </c>
      <c r="J2189" s="2" t="s">
        <v>1263</v>
      </c>
    </row>
    <row r="2190" spans="6:10" ht="15" customHeight="1" x14ac:dyDescent="0.25">
      <c r="F2190" s="3" t="s">
        <v>4051</v>
      </c>
      <c r="G2190" s="2">
        <v>585</v>
      </c>
      <c r="H2190" s="2" t="s">
        <v>214</v>
      </c>
      <c r="I2190" s="2" t="s">
        <v>147</v>
      </c>
      <c r="J2190" s="2" t="s">
        <v>1264</v>
      </c>
    </row>
    <row r="2191" spans="6:10" ht="15" customHeight="1" x14ac:dyDescent="0.25">
      <c r="F2191" s="3" t="s">
        <v>4052</v>
      </c>
      <c r="G2191" s="2">
        <v>563</v>
      </c>
      <c r="H2191" s="2" t="s">
        <v>214</v>
      </c>
      <c r="I2191" s="2" t="s">
        <v>150</v>
      </c>
      <c r="J2191" s="2" t="s">
        <v>224</v>
      </c>
    </row>
    <row r="2192" spans="6:10" ht="15" customHeight="1" x14ac:dyDescent="0.25">
      <c r="F2192" s="3" t="s">
        <v>4053</v>
      </c>
      <c r="G2192" s="2">
        <v>564</v>
      </c>
      <c r="H2192" s="2" t="s">
        <v>214</v>
      </c>
      <c r="I2192" s="2" t="s">
        <v>159</v>
      </c>
      <c r="J2192" s="2" t="s">
        <v>226</v>
      </c>
    </row>
    <row r="2193" spans="6:10" ht="15" customHeight="1" x14ac:dyDescent="0.25">
      <c r="F2193" s="3" t="s">
        <v>4054</v>
      </c>
      <c r="G2193" s="2">
        <v>569</v>
      </c>
      <c r="H2193" s="2" t="s">
        <v>214</v>
      </c>
      <c r="I2193" s="2" t="s">
        <v>171</v>
      </c>
      <c r="J2193" s="2" t="s">
        <v>230</v>
      </c>
    </row>
    <row r="2194" spans="6:10" ht="15" customHeight="1" x14ac:dyDescent="0.25">
      <c r="F2194" s="3" t="s">
        <v>4055</v>
      </c>
      <c r="G2194" s="2">
        <v>573</v>
      </c>
      <c r="H2194" s="2" t="s">
        <v>214</v>
      </c>
      <c r="I2194" s="2" t="s">
        <v>177</v>
      </c>
      <c r="J2194" s="2" t="s">
        <v>232</v>
      </c>
    </row>
    <row r="2195" spans="6:10" ht="15" customHeight="1" x14ac:dyDescent="0.25">
      <c r="F2195" s="3" t="s">
        <v>4056</v>
      </c>
      <c r="G2195" s="2">
        <v>574</v>
      </c>
      <c r="H2195" s="2" t="s">
        <v>214</v>
      </c>
      <c r="I2195" s="2" t="s">
        <v>183</v>
      </c>
      <c r="J2195" s="2" t="s">
        <v>236</v>
      </c>
    </row>
    <row r="2196" spans="6:10" ht="15" customHeight="1" x14ac:dyDescent="0.25">
      <c r="F2196" s="3" t="s">
        <v>4057</v>
      </c>
      <c r="G2196" s="2">
        <v>577</v>
      </c>
      <c r="H2196" s="2" t="s">
        <v>214</v>
      </c>
      <c r="I2196" s="2" t="s">
        <v>238</v>
      </c>
      <c r="J2196" s="2" t="s">
        <v>239</v>
      </c>
    </row>
    <row r="2197" spans="6:10" ht="15" customHeight="1" x14ac:dyDescent="0.25">
      <c r="F2197" s="3" t="s">
        <v>4058</v>
      </c>
      <c r="G2197" s="2">
        <v>763</v>
      </c>
      <c r="H2197" s="2" t="s">
        <v>254</v>
      </c>
      <c r="I2197" s="2" t="s">
        <v>261</v>
      </c>
      <c r="J2197" s="2" t="s">
        <v>262</v>
      </c>
    </row>
    <row r="2198" spans="6:10" ht="15" customHeight="1" x14ac:dyDescent="0.25">
      <c r="F2198" s="3" t="s">
        <v>4059</v>
      </c>
      <c r="G2198" s="2">
        <v>20943</v>
      </c>
      <c r="H2198" s="2" t="s">
        <v>1113</v>
      </c>
      <c r="I2198" s="2" t="s">
        <v>1122</v>
      </c>
      <c r="J2198" s="2" t="s">
        <v>1123</v>
      </c>
    </row>
    <row r="2199" spans="6:10" ht="15" customHeight="1" x14ac:dyDescent="0.25">
      <c r="F2199" s="3" t="s">
        <v>4060</v>
      </c>
      <c r="G2199" s="2">
        <v>99000006</v>
      </c>
      <c r="H2199" s="2" t="s">
        <v>54</v>
      </c>
      <c r="I2199" s="2" t="s">
        <v>295</v>
      </c>
      <c r="J2199" s="2" t="s">
        <v>298</v>
      </c>
    </row>
    <row r="2200" spans="6:10" ht="15" customHeight="1" x14ac:dyDescent="0.25">
      <c r="F2200" s="3" t="s">
        <v>4061</v>
      </c>
      <c r="G2200" s="2">
        <v>99000032</v>
      </c>
      <c r="H2200" s="2" t="s">
        <v>838</v>
      </c>
      <c r="I2200" s="2" t="s">
        <v>295</v>
      </c>
      <c r="J2200" s="2" t="s">
        <v>1009</v>
      </c>
    </row>
    <row r="2201" spans="6:10" ht="15" customHeight="1" x14ac:dyDescent="0.25">
      <c r="F2201" s="3" t="s">
        <v>4062</v>
      </c>
      <c r="G2201" s="2">
        <v>99000042</v>
      </c>
      <c r="H2201" s="2" t="s">
        <v>751</v>
      </c>
      <c r="I2201" s="2" t="s">
        <v>295</v>
      </c>
      <c r="J2201" s="2" t="s">
        <v>824</v>
      </c>
    </row>
    <row r="2202" spans="6:10" ht="15" customHeight="1" x14ac:dyDescent="0.25">
      <c r="F2202" s="3" t="s">
        <v>4063</v>
      </c>
      <c r="G2202" s="2">
        <v>99000044</v>
      </c>
      <c r="H2202" s="2" t="s">
        <v>1329</v>
      </c>
      <c r="I2202" s="2" t="s">
        <v>295</v>
      </c>
      <c r="J2202" s="2" t="s">
        <v>1350</v>
      </c>
    </row>
    <row r="2203" spans="6:10" ht="15" customHeight="1" x14ac:dyDescent="0.25">
      <c r="F2203" s="3" t="s">
        <v>4064</v>
      </c>
      <c r="G2203" s="2">
        <v>99000009</v>
      </c>
      <c r="H2203" s="2" t="s">
        <v>189</v>
      </c>
      <c r="I2203" s="2" t="s">
        <v>295</v>
      </c>
      <c r="J2203" s="2" t="s">
        <v>304</v>
      </c>
    </row>
    <row r="2204" spans="6:10" ht="15" customHeight="1" x14ac:dyDescent="0.25">
      <c r="F2204" s="3" t="s">
        <v>4065</v>
      </c>
      <c r="G2204" s="2">
        <v>99000021</v>
      </c>
      <c r="H2204" s="2" t="s">
        <v>481</v>
      </c>
      <c r="I2204" s="2" t="s">
        <v>295</v>
      </c>
      <c r="J2204" s="2" t="s">
        <v>536</v>
      </c>
    </row>
    <row r="2205" spans="6:10" ht="15" customHeight="1" x14ac:dyDescent="0.25">
      <c r="F2205" s="3" t="s">
        <v>4066</v>
      </c>
      <c r="G2205" s="2">
        <v>99000008</v>
      </c>
      <c r="H2205" s="2" t="s">
        <v>140</v>
      </c>
      <c r="I2205" s="2" t="s">
        <v>295</v>
      </c>
      <c r="J2205" s="2" t="s">
        <v>302</v>
      </c>
    </row>
    <row r="2206" spans="6:10" ht="15" customHeight="1" x14ac:dyDescent="0.25">
      <c r="F2206" s="3" t="s">
        <v>4067</v>
      </c>
      <c r="G2206" s="2">
        <v>99000010</v>
      </c>
      <c r="H2206" s="2" t="s">
        <v>214</v>
      </c>
      <c r="I2206" s="2" t="s">
        <v>295</v>
      </c>
      <c r="J2206" s="2" t="s">
        <v>306</v>
      </c>
    </row>
    <row r="2207" spans="6:10" ht="15" customHeight="1" x14ac:dyDescent="0.25">
      <c r="F2207" s="3" t="s">
        <v>4068</v>
      </c>
      <c r="G2207" s="2">
        <v>99000012</v>
      </c>
      <c r="H2207" s="2" t="s">
        <v>254</v>
      </c>
      <c r="I2207" s="2" t="s">
        <v>295</v>
      </c>
      <c r="J2207" s="2" t="s">
        <v>310</v>
      </c>
    </row>
    <row r="2208" spans="6:10" ht="15" customHeight="1" x14ac:dyDescent="0.25">
      <c r="F2208" s="3" t="s">
        <v>4069</v>
      </c>
      <c r="G2208" s="2">
        <v>99000038</v>
      </c>
      <c r="H2208" s="2" t="s">
        <v>1113</v>
      </c>
      <c r="I2208" s="2" t="s">
        <v>295</v>
      </c>
      <c r="J2208" s="2" t="s">
        <v>1138</v>
      </c>
    </row>
    <row r="2209" spans="6:10" ht="15" customHeight="1" x14ac:dyDescent="0.25">
      <c r="F2209" s="3" t="s">
        <v>4070</v>
      </c>
      <c r="G2209" s="2">
        <v>99000017</v>
      </c>
      <c r="H2209" s="2" t="s">
        <v>314</v>
      </c>
      <c r="I2209" s="2" t="s">
        <v>315</v>
      </c>
      <c r="J2209" s="2" t="s">
        <v>316</v>
      </c>
    </row>
    <row r="2210" spans="6:10" ht="15" customHeight="1" x14ac:dyDescent="0.25">
      <c r="F2210" s="3" t="s">
        <v>4071</v>
      </c>
      <c r="G2210" s="2">
        <v>33765</v>
      </c>
      <c r="H2210" s="2" t="s">
        <v>50</v>
      </c>
      <c r="I2210" s="2" t="s">
        <v>51</v>
      </c>
      <c r="J2210" s="2" t="s">
        <v>52</v>
      </c>
    </row>
    <row r="2211" spans="6:10" ht="15" customHeight="1" x14ac:dyDescent="0.25">
      <c r="F2211" s="3" t="s">
        <v>4072</v>
      </c>
      <c r="G2211" s="2">
        <v>12473</v>
      </c>
      <c r="H2211" s="2" t="s">
        <v>838</v>
      </c>
      <c r="I2211" s="2" t="s">
        <v>1321</v>
      </c>
      <c r="J2211" s="2" t="s">
        <v>1322</v>
      </c>
    </row>
    <row r="2212" spans="6:10" ht="15" customHeight="1" x14ac:dyDescent="0.25">
      <c r="F2212" s="3" t="s">
        <v>4073</v>
      </c>
      <c r="G2212" s="2">
        <v>12504</v>
      </c>
      <c r="H2212" s="2" t="s">
        <v>838</v>
      </c>
      <c r="I2212" s="2" t="s">
        <v>1510</v>
      </c>
      <c r="J2212" s="2" t="s">
        <v>1511</v>
      </c>
    </row>
    <row r="2213" spans="6:10" ht="15" customHeight="1" x14ac:dyDescent="0.25">
      <c r="F2213" s="3" t="s">
        <v>4074</v>
      </c>
      <c r="G2213" s="2">
        <v>13520</v>
      </c>
      <c r="H2213" s="2" t="s">
        <v>838</v>
      </c>
      <c r="I2213" s="2" t="s">
        <v>845</v>
      </c>
      <c r="J2213" s="2" t="s">
        <v>846</v>
      </c>
    </row>
    <row r="2214" spans="6:10" ht="15" customHeight="1" x14ac:dyDescent="0.25">
      <c r="F2214" s="3" t="s">
        <v>4075</v>
      </c>
      <c r="G2214" s="2">
        <v>13489</v>
      </c>
      <c r="H2214" s="2" t="s">
        <v>838</v>
      </c>
      <c r="I2214" s="2" t="s">
        <v>847</v>
      </c>
      <c r="J2214" s="2" t="s">
        <v>848</v>
      </c>
    </row>
    <row r="2215" spans="6:10" ht="15" customHeight="1" x14ac:dyDescent="0.25">
      <c r="F2215" s="3" t="s">
        <v>4076</v>
      </c>
      <c r="G2215" s="2">
        <v>12476</v>
      </c>
      <c r="H2215" s="2" t="s">
        <v>838</v>
      </c>
      <c r="I2215" s="2" t="s">
        <v>853</v>
      </c>
      <c r="J2215" s="2" t="s">
        <v>854</v>
      </c>
    </row>
    <row r="2216" spans="6:10" ht="15" customHeight="1" x14ac:dyDescent="0.25">
      <c r="F2216" s="3" t="s">
        <v>4077</v>
      </c>
      <c r="G2216" s="2">
        <v>5679</v>
      </c>
      <c r="H2216" s="2" t="s">
        <v>751</v>
      </c>
      <c r="I2216" s="2" t="s">
        <v>770</v>
      </c>
      <c r="J2216" s="2" t="s">
        <v>771</v>
      </c>
    </row>
    <row r="2217" spans="6:10" ht="15" customHeight="1" x14ac:dyDescent="0.25">
      <c r="F2217" s="3" t="s">
        <v>4078</v>
      </c>
      <c r="G2217" s="2">
        <v>722</v>
      </c>
      <c r="H2217" s="2" t="s">
        <v>455</v>
      </c>
      <c r="I2217" s="2" t="s">
        <v>1512</v>
      </c>
      <c r="J2217" s="2" t="s">
        <v>1513</v>
      </c>
    </row>
    <row r="2218" spans="6:10" ht="15" customHeight="1" x14ac:dyDescent="0.25">
      <c r="F2218" s="3" t="s">
        <v>4079</v>
      </c>
      <c r="G2218" s="2">
        <v>716</v>
      </c>
      <c r="H2218" s="2" t="s">
        <v>455</v>
      </c>
      <c r="I2218" s="2" t="s">
        <v>458</v>
      </c>
      <c r="J2218" s="2" t="s">
        <v>459</v>
      </c>
    </row>
    <row r="2219" spans="6:10" ht="15" customHeight="1" x14ac:dyDescent="0.25">
      <c r="F2219" s="3" t="s">
        <v>4080</v>
      </c>
      <c r="G2219" s="2">
        <v>17461</v>
      </c>
      <c r="H2219" s="2" t="s">
        <v>455</v>
      </c>
      <c r="I2219" s="2" t="s">
        <v>460</v>
      </c>
      <c r="J2219" s="2" t="s">
        <v>461</v>
      </c>
    </row>
    <row r="2220" spans="6:10" ht="15" customHeight="1" x14ac:dyDescent="0.25">
      <c r="F2220" s="3" t="s">
        <v>4081</v>
      </c>
      <c r="G2220" s="2">
        <v>718</v>
      </c>
      <c r="H2220" s="2" t="s">
        <v>455</v>
      </c>
      <c r="I2220" s="2" t="s">
        <v>462</v>
      </c>
      <c r="J2220" s="2" t="s">
        <v>463</v>
      </c>
    </row>
    <row r="2221" spans="6:10" ht="15" customHeight="1" x14ac:dyDescent="0.25">
      <c r="F2221" s="3" t="s">
        <v>4082</v>
      </c>
      <c r="G2221" s="2">
        <v>24842</v>
      </c>
      <c r="H2221" s="2" t="s">
        <v>455</v>
      </c>
      <c r="I2221" s="2" t="s">
        <v>464</v>
      </c>
      <c r="J2221" s="2" t="s">
        <v>465</v>
      </c>
    </row>
    <row r="2222" spans="6:10" ht="15" customHeight="1" x14ac:dyDescent="0.25">
      <c r="F2222" s="3" t="s">
        <v>4083</v>
      </c>
      <c r="G2222" s="2">
        <v>721</v>
      </c>
      <c r="H2222" s="2" t="s">
        <v>455</v>
      </c>
      <c r="I2222" s="2" t="s">
        <v>1514</v>
      </c>
      <c r="J2222" s="2" t="s">
        <v>1515</v>
      </c>
    </row>
    <row r="2223" spans="6:10" ht="15" customHeight="1" x14ac:dyDescent="0.25">
      <c r="F2223" s="3" t="s">
        <v>4084</v>
      </c>
      <c r="G2223" s="2">
        <v>29438</v>
      </c>
      <c r="H2223" s="2" t="s">
        <v>455</v>
      </c>
      <c r="I2223" s="2" t="s">
        <v>466</v>
      </c>
      <c r="J2223" s="2" t="s">
        <v>467</v>
      </c>
    </row>
    <row r="2224" spans="6:10" ht="15" customHeight="1" x14ac:dyDescent="0.25">
      <c r="F2224" s="3" t="s">
        <v>4085</v>
      </c>
      <c r="G2224" s="2">
        <v>726</v>
      </c>
      <c r="H2224" s="2" t="s">
        <v>455</v>
      </c>
      <c r="I2224" s="2" t="s">
        <v>468</v>
      </c>
      <c r="J2224" s="2" t="s">
        <v>469</v>
      </c>
    </row>
    <row r="2225" spans="6:10" ht="15" customHeight="1" x14ac:dyDescent="0.25">
      <c r="F2225" s="3" t="s">
        <v>4086</v>
      </c>
      <c r="G2225" s="2">
        <v>719</v>
      </c>
      <c r="H2225" s="2" t="s">
        <v>455</v>
      </c>
      <c r="I2225" s="2" t="s">
        <v>470</v>
      </c>
      <c r="J2225" s="2" t="s">
        <v>471</v>
      </c>
    </row>
    <row r="2226" spans="6:10" ht="15" customHeight="1" x14ac:dyDescent="0.25">
      <c r="F2226" s="3" t="s">
        <v>4087</v>
      </c>
      <c r="G2226" s="2">
        <v>731</v>
      </c>
      <c r="H2226" s="2" t="s">
        <v>455</v>
      </c>
      <c r="I2226" s="2" t="s">
        <v>472</v>
      </c>
      <c r="J2226" s="2" t="s">
        <v>473</v>
      </c>
    </row>
    <row r="2227" spans="6:10" ht="15" customHeight="1" x14ac:dyDescent="0.25">
      <c r="F2227" s="3" t="s">
        <v>4088</v>
      </c>
      <c r="G2227" s="2">
        <v>720</v>
      </c>
      <c r="H2227" s="2" t="s">
        <v>455</v>
      </c>
      <c r="I2227" s="2" t="s">
        <v>474</v>
      </c>
      <c r="J2227" s="2" t="s">
        <v>475</v>
      </c>
    </row>
    <row r="2228" spans="6:10" ht="15" customHeight="1" x14ac:dyDescent="0.25">
      <c r="F2228" s="3" t="s">
        <v>4089</v>
      </c>
      <c r="G2228" s="2">
        <v>714</v>
      </c>
      <c r="H2228" s="2" t="s">
        <v>455</v>
      </c>
      <c r="I2228" s="2" t="s">
        <v>456</v>
      </c>
      <c r="J2228" s="2" t="s">
        <v>457</v>
      </c>
    </row>
    <row r="2229" spans="6:10" ht="15" customHeight="1" x14ac:dyDescent="0.25">
      <c r="F2229" s="3" t="s">
        <v>4090</v>
      </c>
      <c r="G2229" s="2">
        <v>496</v>
      </c>
      <c r="H2229" s="2" t="s">
        <v>189</v>
      </c>
      <c r="I2229" s="2" t="s">
        <v>190</v>
      </c>
      <c r="J2229" s="2" t="s">
        <v>191</v>
      </c>
    </row>
    <row r="2230" spans="6:10" ht="15" customHeight="1" x14ac:dyDescent="0.25">
      <c r="F2230" s="3" t="s">
        <v>4091</v>
      </c>
      <c r="G2230" s="2">
        <v>499</v>
      </c>
      <c r="H2230" s="2" t="s">
        <v>189</v>
      </c>
      <c r="I2230" s="2" t="s">
        <v>141</v>
      </c>
      <c r="J2230" s="2" t="s">
        <v>193</v>
      </c>
    </row>
    <row r="2231" spans="6:10" ht="15" customHeight="1" x14ac:dyDescent="0.25">
      <c r="F2231" s="3" t="s">
        <v>4092</v>
      </c>
      <c r="G2231" s="2">
        <v>498</v>
      </c>
      <c r="H2231" s="2" t="s">
        <v>189</v>
      </c>
      <c r="I2231" s="2" t="s">
        <v>144</v>
      </c>
      <c r="J2231" s="2" t="s">
        <v>195</v>
      </c>
    </row>
    <row r="2232" spans="6:10" ht="15" customHeight="1" x14ac:dyDescent="0.25">
      <c r="F2232" s="3" t="s">
        <v>4093</v>
      </c>
      <c r="G2232" s="2">
        <v>480</v>
      </c>
      <c r="H2232" s="2" t="s">
        <v>189</v>
      </c>
      <c r="I2232" s="2" t="s">
        <v>150</v>
      </c>
      <c r="J2232" s="2" t="s">
        <v>200</v>
      </c>
    </row>
    <row r="2233" spans="6:10" ht="15" customHeight="1" x14ac:dyDescent="0.25">
      <c r="F2233" s="3" t="s">
        <v>4094</v>
      </c>
      <c r="G2233" s="2">
        <v>481</v>
      </c>
      <c r="H2233" s="2" t="s">
        <v>189</v>
      </c>
      <c r="I2233" s="2" t="s">
        <v>156</v>
      </c>
      <c r="J2233" s="2" t="s">
        <v>204</v>
      </c>
    </row>
    <row r="2234" spans="6:10" ht="15" customHeight="1" x14ac:dyDescent="0.25">
      <c r="F2234" s="3" t="s">
        <v>4095</v>
      </c>
      <c r="G2234" s="2">
        <v>484</v>
      </c>
      <c r="H2234" s="2" t="s">
        <v>189</v>
      </c>
      <c r="I2234" s="2" t="s">
        <v>159</v>
      </c>
      <c r="J2234" s="2" t="s">
        <v>206</v>
      </c>
    </row>
    <row r="2235" spans="6:10" ht="15" customHeight="1" x14ac:dyDescent="0.25">
      <c r="F2235" s="3" t="s">
        <v>4096</v>
      </c>
      <c r="G2235" s="2">
        <v>483</v>
      </c>
      <c r="H2235" s="2" t="s">
        <v>189</v>
      </c>
      <c r="I2235" s="2" t="s">
        <v>165</v>
      </c>
      <c r="J2235" s="2" t="s">
        <v>208</v>
      </c>
    </row>
    <row r="2236" spans="6:10" ht="15" customHeight="1" x14ac:dyDescent="0.25">
      <c r="F2236" s="3" t="s">
        <v>4097</v>
      </c>
      <c r="G2236" s="2">
        <v>486</v>
      </c>
      <c r="H2236" s="2" t="s">
        <v>189</v>
      </c>
      <c r="I2236" s="2" t="s">
        <v>171</v>
      </c>
      <c r="J2236" s="2" t="s">
        <v>210</v>
      </c>
    </row>
    <row r="2237" spans="6:10" ht="15" customHeight="1" x14ac:dyDescent="0.25">
      <c r="F2237" s="3" t="s">
        <v>4098</v>
      </c>
      <c r="G2237" s="2">
        <v>488</v>
      </c>
      <c r="H2237" s="2" t="s">
        <v>189</v>
      </c>
      <c r="I2237" s="2" t="s">
        <v>174</v>
      </c>
      <c r="J2237" s="2" t="s">
        <v>212</v>
      </c>
    </row>
    <row r="2238" spans="6:10" ht="15" customHeight="1" x14ac:dyDescent="0.25">
      <c r="F2238" s="3" t="s">
        <v>4099</v>
      </c>
      <c r="G2238" s="2">
        <v>517</v>
      </c>
      <c r="H2238" s="2" t="s">
        <v>140</v>
      </c>
      <c r="I2238" s="2" t="s">
        <v>150</v>
      </c>
      <c r="J2238" s="2" t="s">
        <v>151</v>
      </c>
    </row>
    <row r="2239" spans="6:10" ht="15" customHeight="1" x14ac:dyDescent="0.25">
      <c r="F2239" s="3" t="s">
        <v>4100</v>
      </c>
      <c r="G2239" s="2">
        <v>518</v>
      </c>
      <c r="H2239" s="2" t="s">
        <v>140</v>
      </c>
      <c r="I2239" s="2" t="s">
        <v>153</v>
      </c>
      <c r="J2239" s="2" t="s">
        <v>154</v>
      </c>
    </row>
    <row r="2240" spans="6:10" ht="15" customHeight="1" x14ac:dyDescent="0.25">
      <c r="F2240" s="3" t="s">
        <v>4101</v>
      </c>
      <c r="G2240" s="2">
        <v>516</v>
      </c>
      <c r="H2240" s="2" t="s">
        <v>140</v>
      </c>
      <c r="I2240" s="2" t="s">
        <v>156</v>
      </c>
      <c r="J2240" s="2" t="s">
        <v>157</v>
      </c>
    </row>
    <row r="2241" spans="6:10" ht="15" customHeight="1" x14ac:dyDescent="0.25">
      <c r="F2241" s="3" t="s">
        <v>4102</v>
      </c>
      <c r="G2241" s="2">
        <v>521</v>
      </c>
      <c r="H2241" s="2" t="s">
        <v>140</v>
      </c>
      <c r="I2241" s="2" t="s">
        <v>159</v>
      </c>
      <c r="J2241" s="2" t="s">
        <v>160</v>
      </c>
    </row>
    <row r="2242" spans="6:10" ht="15" customHeight="1" x14ac:dyDescent="0.25">
      <c r="F2242" s="3" t="s">
        <v>4103</v>
      </c>
      <c r="G2242" s="2">
        <v>522</v>
      </c>
      <c r="H2242" s="2" t="s">
        <v>140</v>
      </c>
      <c r="I2242" s="2" t="s">
        <v>162</v>
      </c>
      <c r="J2242" s="2" t="s">
        <v>163</v>
      </c>
    </row>
    <row r="2243" spans="6:10" ht="15" customHeight="1" x14ac:dyDescent="0.25">
      <c r="F2243" s="3" t="s">
        <v>4104</v>
      </c>
      <c r="G2243" s="2">
        <v>520</v>
      </c>
      <c r="H2243" s="2" t="s">
        <v>140</v>
      </c>
      <c r="I2243" s="2" t="s">
        <v>165</v>
      </c>
      <c r="J2243" s="2" t="s">
        <v>166</v>
      </c>
    </row>
    <row r="2244" spans="6:10" ht="15" customHeight="1" x14ac:dyDescent="0.25">
      <c r="F2244" s="3" t="s">
        <v>4105</v>
      </c>
      <c r="G2244" s="2">
        <v>584</v>
      </c>
      <c r="H2244" s="2" t="s">
        <v>214</v>
      </c>
      <c r="I2244" s="2" t="s">
        <v>141</v>
      </c>
      <c r="J2244" s="2" t="s">
        <v>220</v>
      </c>
    </row>
    <row r="2245" spans="6:10" ht="15" customHeight="1" x14ac:dyDescent="0.25">
      <c r="F2245" s="3" t="s">
        <v>4106</v>
      </c>
      <c r="G2245" s="2">
        <v>583</v>
      </c>
      <c r="H2245" s="2" t="s">
        <v>214</v>
      </c>
      <c r="I2245" s="2" t="s">
        <v>144</v>
      </c>
      <c r="J2245" s="2" t="s">
        <v>222</v>
      </c>
    </row>
    <row r="2246" spans="6:10" ht="15" customHeight="1" x14ac:dyDescent="0.25">
      <c r="F2246" s="3" t="s">
        <v>4107</v>
      </c>
      <c r="G2246" s="2">
        <v>760</v>
      </c>
      <c r="H2246" s="2" t="s">
        <v>254</v>
      </c>
      <c r="I2246" s="2" t="s">
        <v>258</v>
      </c>
      <c r="J2246" s="2" t="s">
        <v>259</v>
      </c>
    </row>
    <row r="2247" spans="6:10" ht="15" customHeight="1" x14ac:dyDescent="0.25">
      <c r="F2247" s="3" t="s">
        <v>4108</v>
      </c>
      <c r="G2247" s="2">
        <v>763</v>
      </c>
      <c r="H2247" s="2" t="s">
        <v>254</v>
      </c>
      <c r="I2247" s="2" t="s">
        <v>261</v>
      </c>
      <c r="J2247" s="2" t="s">
        <v>262</v>
      </c>
    </row>
    <row r="2248" spans="6:10" ht="15" customHeight="1" x14ac:dyDescent="0.25">
      <c r="F2248" s="3" t="s">
        <v>4109</v>
      </c>
      <c r="G2248" s="2">
        <v>764</v>
      </c>
      <c r="H2248" s="2" t="s">
        <v>254</v>
      </c>
      <c r="I2248" s="2" t="s">
        <v>264</v>
      </c>
      <c r="J2248" s="2" t="s">
        <v>265</v>
      </c>
    </row>
    <row r="2249" spans="6:10" ht="15" customHeight="1" x14ac:dyDescent="0.25">
      <c r="F2249" s="3" t="s">
        <v>4110</v>
      </c>
      <c r="G2249" s="2">
        <v>775</v>
      </c>
      <c r="H2249" s="2" t="s">
        <v>254</v>
      </c>
      <c r="I2249" s="2" t="s">
        <v>270</v>
      </c>
      <c r="J2249" s="2" t="s">
        <v>271</v>
      </c>
    </row>
    <row r="2250" spans="6:10" ht="15" customHeight="1" x14ac:dyDescent="0.25">
      <c r="F2250" s="3" t="s">
        <v>4111</v>
      </c>
      <c r="G2250" s="2">
        <v>776</v>
      </c>
      <c r="H2250" s="2" t="s">
        <v>254</v>
      </c>
      <c r="I2250" s="2" t="s">
        <v>273</v>
      </c>
      <c r="J2250" s="2" t="s">
        <v>274</v>
      </c>
    </row>
    <row r="2251" spans="6:10" ht="15" customHeight="1" x14ac:dyDescent="0.25">
      <c r="F2251" s="3" t="s">
        <v>4112</v>
      </c>
      <c r="G2251" s="2">
        <v>43963</v>
      </c>
      <c r="H2251" s="2" t="s">
        <v>864</v>
      </c>
      <c r="I2251" s="2" t="s">
        <v>1516</v>
      </c>
      <c r="J2251" s="2" t="s">
        <v>1517</v>
      </c>
    </row>
    <row r="2252" spans="6:10" ht="15" customHeight="1" x14ac:dyDescent="0.25">
      <c r="F2252" s="3" t="s">
        <v>4113</v>
      </c>
      <c r="G2252" s="2">
        <v>10801</v>
      </c>
      <c r="H2252" s="2" t="s">
        <v>864</v>
      </c>
      <c r="I2252" s="2" t="s">
        <v>869</v>
      </c>
      <c r="J2252" s="2" t="s">
        <v>870</v>
      </c>
    </row>
    <row r="2253" spans="6:10" ht="15" customHeight="1" x14ac:dyDescent="0.25">
      <c r="F2253" s="3" t="s">
        <v>4114</v>
      </c>
      <c r="G2253" s="2">
        <v>43708</v>
      </c>
      <c r="H2253" s="2" t="s">
        <v>864</v>
      </c>
      <c r="I2253" s="2" t="s">
        <v>873</v>
      </c>
      <c r="J2253" s="2" t="s">
        <v>874</v>
      </c>
    </row>
    <row r="2254" spans="6:10" ht="15" customHeight="1" x14ac:dyDescent="0.25">
      <c r="F2254" s="3" t="s">
        <v>4115</v>
      </c>
      <c r="G2254" s="2">
        <v>10727</v>
      </c>
      <c r="H2254" s="2" t="s">
        <v>864</v>
      </c>
      <c r="I2254" s="2" t="s">
        <v>877</v>
      </c>
      <c r="J2254" s="2" t="s">
        <v>878</v>
      </c>
    </row>
    <row r="2255" spans="6:10" ht="15" customHeight="1" x14ac:dyDescent="0.25">
      <c r="F2255" s="3" t="s">
        <v>4116</v>
      </c>
      <c r="G2255" s="2">
        <v>10790</v>
      </c>
      <c r="H2255" s="2" t="s">
        <v>864</v>
      </c>
      <c r="I2255" s="2" t="s">
        <v>881</v>
      </c>
      <c r="J2255" s="2" t="s">
        <v>882</v>
      </c>
    </row>
    <row r="2256" spans="6:10" ht="15" customHeight="1" x14ac:dyDescent="0.25">
      <c r="F2256" s="3" t="s">
        <v>4117</v>
      </c>
      <c r="G2256" s="2">
        <v>10760</v>
      </c>
      <c r="H2256" s="2" t="s">
        <v>864</v>
      </c>
      <c r="I2256" s="2" t="s">
        <v>1149</v>
      </c>
      <c r="J2256" s="2" t="s">
        <v>1150</v>
      </c>
    </row>
    <row r="2257" spans="6:10" ht="15" customHeight="1" x14ac:dyDescent="0.25">
      <c r="F2257" s="3" t="s">
        <v>4118</v>
      </c>
      <c r="G2257" s="2">
        <v>10670</v>
      </c>
      <c r="H2257" s="2" t="s">
        <v>864</v>
      </c>
      <c r="I2257" s="2" t="s">
        <v>885</v>
      </c>
      <c r="J2257" s="2" t="s">
        <v>886</v>
      </c>
    </row>
    <row r="2258" spans="6:10" ht="15" customHeight="1" x14ac:dyDescent="0.25">
      <c r="F2258" s="3" t="s">
        <v>4119</v>
      </c>
      <c r="G2258" s="2">
        <v>10690</v>
      </c>
      <c r="H2258" s="2" t="s">
        <v>864</v>
      </c>
      <c r="I2258" s="2" t="s">
        <v>887</v>
      </c>
      <c r="J2258" s="2" t="s">
        <v>888</v>
      </c>
    </row>
    <row r="2259" spans="6:10" ht="15" customHeight="1" x14ac:dyDescent="0.25">
      <c r="F2259" s="3" t="s">
        <v>4120</v>
      </c>
      <c r="G2259" s="2">
        <v>10739</v>
      </c>
      <c r="H2259" s="2" t="s">
        <v>864</v>
      </c>
      <c r="I2259" s="2" t="s">
        <v>893</v>
      </c>
      <c r="J2259" s="2" t="s">
        <v>894</v>
      </c>
    </row>
    <row r="2260" spans="6:10" ht="15" customHeight="1" x14ac:dyDescent="0.25">
      <c r="F2260" s="3" t="s">
        <v>4121</v>
      </c>
      <c r="G2260" s="2">
        <v>10808</v>
      </c>
      <c r="H2260" s="2" t="s">
        <v>864</v>
      </c>
      <c r="I2260" s="2" t="s">
        <v>895</v>
      </c>
      <c r="J2260" s="2" t="s">
        <v>896</v>
      </c>
    </row>
    <row r="2261" spans="6:10" ht="15" customHeight="1" x14ac:dyDescent="0.25">
      <c r="F2261" s="3" t="s">
        <v>4122</v>
      </c>
      <c r="G2261" s="2">
        <v>10648</v>
      </c>
      <c r="H2261" s="2" t="s">
        <v>864</v>
      </c>
      <c r="I2261" s="2" t="s">
        <v>901</v>
      </c>
      <c r="J2261" s="2" t="s">
        <v>902</v>
      </c>
    </row>
    <row r="2262" spans="6:10" ht="15" customHeight="1" x14ac:dyDescent="0.25">
      <c r="F2262" s="3" t="s">
        <v>4123</v>
      </c>
      <c r="G2262" s="2">
        <v>10645</v>
      </c>
      <c r="H2262" s="2" t="s">
        <v>864</v>
      </c>
      <c r="I2262" s="2" t="s">
        <v>905</v>
      </c>
      <c r="J2262" s="2" t="s">
        <v>906</v>
      </c>
    </row>
    <row r="2263" spans="6:10" ht="15" customHeight="1" x14ac:dyDescent="0.25">
      <c r="F2263" s="3" t="s">
        <v>4124</v>
      </c>
      <c r="G2263" s="2">
        <v>10768</v>
      </c>
      <c r="H2263" s="2" t="s">
        <v>864</v>
      </c>
      <c r="I2263" s="2" t="s">
        <v>907</v>
      </c>
      <c r="J2263" s="2" t="s">
        <v>908</v>
      </c>
    </row>
    <row r="2264" spans="6:10" ht="15" customHeight="1" x14ac:dyDescent="0.25">
      <c r="F2264" s="3" t="s">
        <v>4125</v>
      </c>
      <c r="G2264" s="2">
        <v>10889</v>
      </c>
      <c r="H2264" s="2" t="s">
        <v>864</v>
      </c>
      <c r="I2264" s="2" t="s">
        <v>909</v>
      </c>
      <c r="J2264" s="2" t="s">
        <v>910</v>
      </c>
    </row>
    <row r="2265" spans="6:10" ht="15" customHeight="1" x14ac:dyDescent="0.25">
      <c r="F2265" s="3" t="s">
        <v>4126</v>
      </c>
      <c r="G2265" s="2">
        <v>10733</v>
      </c>
      <c r="H2265" s="2" t="s">
        <v>864</v>
      </c>
      <c r="I2265" s="2" t="s">
        <v>913</v>
      </c>
      <c r="J2265" s="2" t="s">
        <v>914</v>
      </c>
    </row>
    <row r="2266" spans="6:10" ht="15" customHeight="1" x14ac:dyDescent="0.25">
      <c r="F2266" s="3" t="s">
        <v>4127</v>
      </c>
      <c r="G2266" s="2">
        <v>10742</v>
      </c>
      <c r="H2266" s="2" t="s">
        <v>864</v>
      </c>
      <c r="I2266" s="2" t="s">
        <v>915</v>
      </c>
      <c r="J2266" s="2" t="s">
        <v>916</v>
      </c>
    </row>
    <row r="2267" spans="6:10" ht="15" customHeight="1" x14ac:dyDescent="0.25">
      <c r="F2267" s="3" t="s">
        <v>4128</v>
      </c>
      <c r="G2267" s="2">
        <v>10705</v>
      </c>
      <c r="H2267" s="2" t="s">
        <v>864</v>
      </c>
      <c r="I2267" s="2" t="s">
        <v>921</v>
      </c>
      <c r="J2267" s="2" t="s">
        <v>922</v>
      </c>
    </row>
    <row r="2268" spans="6:10" ht="15" customHeight="1" x14ac:dyDescent="0.25">
      <c r="F2268" s="3" t="s">
        <v>4129</v>
      </c>
      <c r="G2268" s="2">
        <v>10654</v>
      </c>
      <c r="H2268" s="2" t="s">
        <v>864</v>
      </c>
      <c r="I2268" s="2" t="s">
        <v>925</v>
      </c>
      <c r="J2268" s="2" t="s">
        <v>926</v>
      </c>
    </row>
    <row r="2269" spans="6:10" ht="15" customHeight="1" x14ac:dyDescent="0.25">
      <c r="F2269" s="3" t="s">
        <v>4130</v>
      </c>
      <c r="G2269" s="2">
        <v>43687</v>
      </c>
      <c r="H2269" s="2" t="s">
        <v>864</v>
      </c>
      <c r="I2269" s="2" t="s">
        <v>927</v>
      </c>
      <c r="J2269" s="2" t="s">
        <v>928</v>
      </c>
    </row>
    <row r="2270" spans="6:10" ht="15" customHeight="1" x14ac:dyDescent="0.25">
      <c r="F2270" s="3" t="s">
        <v>4131</v>
      </c>
      <c r="G2270" s="2">
        <v>10758</v>
      </c>
      <c r="H2270" s="2" t="s">
        <v>864</v>
      </c>
      <c r="I2270" s="2" t="s">
        <v>931</v>
      </c>
      <c r="J2270" s="2" t="s">
        <v>932</v>
      </c>
    </row>
    <row r="2271" spans="6:10" ht="15" customHeight="1" x14ac:dyDescent="0.25">
      <c r="F2271" s="3" t="s">
        <v>4132</v>
      </c>
      <c r="G2271" s="2">
        <v>10725</v>
      </c>
      <c r="H2271" s="2" t="s">
        <v>864</v>
      </c>
      <c r="I2271" s="2" t="s">
        <v>933</v>
      </c>
      <c r="J2271" s="2" t="s">
        <v>934</v>
      </c>
    </row>
    <row r="2272" spans="6:10" ht="15" customHeight="1" x14ac:dyDescent="0.25">
      <c r="F2272" s="3" t="s">
        <v>4133</v>
      </c>
      <c r="G2272" s="2">
        <v>10731</v>
      </c>
      <c r="H2272" s="2" t="s">
        <v>864</v>
      </c>
      <c r="I2272" s="2" t="s">
        <v>935</v>
      </c>
      <c r="J2272" s="2" t="s">
        <v>936</v>
      </c>
    </row>
    <row r="2273" spans="6:10" ht="15" customHeight="1" x14ac:dyDescent="0.25">
      <c r="F2273" s="3" t="s">
        <v>4134</v>
      </c>
      <c r="G2273" s="2">
        <v>10777</v>
      </c>
      <c r="H2273" s="2" t="s">
        <v>864</v>
      </c>
      <c r="I2273" s="2" t="s">
        <v>941</v>
      </c>
      <c r="J2273" s="2" t="s">
        <v>942</v>
      </c>
    </row>
    <row r="2274" spans="6:10" ht="15" customHeight="1" x14ac:dyDescent="0.25">
      <c r="F2274" s="3" t="s">
        <v>4135</v>
      </c>
      <c r="G2274" s="2">
        <v>10709</v>
      </c>
      <c r="H2274" s="2" t="s">
        <v>864</v>
      </c>
      <c r="I2274" s="2" t="s">
        <v>1157</v>
      </c>
      <c r="J2274" s="2" t="s">
        <v>1158</v>
      </c>
    </row>
    <row r="2275" spans="6:10" ht="15" customHeight="1" x14ac:dyDescent="0.25">
      <c r="F2275" s="3" t="s">
        <v>4136</v>
      </c>
      <c r="G2275" s="2">
        <v>10812</v>
      </c>
      <c r="H2275" s="2" t="s">
        <v>864</v>
      </c>
      <c r="I2275" s="2" t="s">
        <v>943</v>
      </c>
      <c r="J2275" s="2" t="s">
        <v>944</v>
      </c>
    </row>
    <row r="2276" spans="6:10" ht="15" customHeight="1" x14ac:dyDescent="0.25">
      <c r="F2276" s="3" t="s">
        <v>4137</v>
      </c>
      <c r="G2276" s="2">
        <v>10646</v>
      </c>
      <c r="H2276" s="2" t="s">
        <v>864</v>
      </c>
      <c r="I2276" s="2" t="s">
        <v>945</v>
      </c>
      <c r="J2276" s="2" t="s">
        <v>946</v>
      </c>
    </row>
    <row r="2277" spans="6:10" ht="15" customHeight="1" x14ac:dyDescent="0.25">
      <c r="F2277" s="3" t="s">
        <v>4138</v>
      </c>
      <c r="G2277" s="2">
        <v>11524</v>
      </c>
      <c r="H2277" s="2" t="s">
        <v>864</v>
      </c>
      <c r="I2277" s="2" t="s">
        <v>951</v>
      </c>
      <c r="J2277" s="2" t="s">
        <v>952</v>
      </c>
    </row>
    <row r="2278" spans="6:10" ht="15" customHeight="1" x14ac:dyDescent="0.25">
      <c r="F2278" s="3" t="s">
        <v>4139</v>
      </c>
      <c r="G2278" s="2">
        <v>6932</v>
      </c>
      <c r="H2278" s="2" t="s">
        <v>864</v>
      </c>
      <c r="I2278" s="2" t="s">
        <v>955</v>
      </c>
      <c r="J2278" s="2" t="s">
        <v>956</v>
      </c>
    </row>
    <row r="2279" spans="6:10" ht="15" customHeight="1" x14ac:dyDescent="0.25">
      <c r="F2279" s="3" t="s">
        <v>4140</v>
      </c>
      <c r="G2279" s="2">
        <v>10656</v>
      </c>
      <c r="H2279" s="2" t="s">
        <v>864</v>
      </c>
      <c r="I2279" s="2" t="s">
        <v>456</v>
      </c>
      <c r="J2279" s="2" t="s">
        <v>963</v>
      </c>
    </row>
    <row r="2280" spans="6:10" ht="15" customHeight="1" x14ac:dyDescent="0.25">
      <c r="F2280" s="3" t="s">
        <v>4141</v>
      </c>
      <c r="G2280" s="2">
        <v>10662</v>
      </c>
      <c r="H2280" s="2" t="s">
        <v>864</v>
      </c>
      <c r="I2280" s="2" t="s">
        <v>964</v>
      </c>
      <c r="J2280" s="2" t="s">
        <v>965</v>
      </c>
    </row>
    <row r="2281" spans="6:10" ht="15" customHeight="1" x14ac:dyDescent="0.25">
      <c r="F2281" s="3" t="s">
        <v>4142</v>
      </c>
      <c r="G2281" s="2">
        <v>10988</v>
      </c>
      <c r="H2281" s="2" t="s">
        <v>864</v>
      </c>
      <c r="I2281" s="2" t="s">
        <v>972</v>
      </c>
      <c r="J2281" s="2" t="s">
        <v>973</v>
      </c>
    </row>
    <row r="2282" spans="6:10" ht="15" customHeight="1" x14ac:dyDescent="0.25">
      <c r="F2282" s="3" t="s">
        <v>4143</v>
      </c>
      <c r="G2282" s="2">
        <v>44951</v>
      </c>
      <c r="H2282" s="2" t="s">
        <v>864</v>
      </c>
      <c r="I2282" s="2" t="s">
        <v>1518</v>
      </c>
      <c r="J2282" s="2" t="s">
        <v>1519</v>
      </c>
    </row>
    <row r="2283" spans="6:10" ht="15" customHeight="1" x14ac:dyDescent="0.25">
      <c r="F2283" s="3" t="s">
        <v>4144</v>
      </c>
      <c r="G2283" s="2">
        <v>10794</v>
      </c>
      <c r="H2283" s="2" t="s">
        <v>864</v>
      </c>
      <c r="I2283" s="2" t="s">
        <v>1520</v>
      </c>
      <c r="J2283" s="2" t="s">
        <v>1521</v>
      </c>
    </row>
    <row r="2284" spans="6:10" ht="15" customHeight="1" x14ac:dyDescent="0.25">
      <c r="F2284" s="3" t="s">
        <v>4145</v>
      </c>
      <c r="G2284" s="2">
        <v>10719</v>
      </c>
      <c r="H2284" s="2" t="s">
        <v>864</v>
      </c>
      <c r="I2284" s="2" t="s">
        <v>1522</v>
      </c>
      <c r="J2284" s="2" t="s">
        <v>1523</v>
      </c>
    </row>
    <row r="2285" spans="6:10" ht="15" customHeight="1" x14ac:dyDescent="0.25">
      <c r="F2285" s="3" t="s">
        <v>4146</v>
      </c>
      <c r="G2285" s="2">
        <v>10659</v>
      </c>
      <c r="H2285" s="2" t="s">
        <v>864</v>
      </c>
      <c r="I2285" s="2" t="s">
        <v>978</v>
      </c>
      <c r="J2285" s="2" t="s">
        <v>979</v>
      </c>
    </row>
    <row r="2286" spans="6:10" ht="15" customHeight="1" x14ac:dyDescent="0.25">
      <c r="F2286" s="3" t="s">
        <v>4147</v>
      </c>
      <c r="G2286" s="2">
        <v>10660</v>
      </c>
      <c r="H2286" s="2" t="s">
        <v>864</v>
      </c>
      <c r="I2286" s="2" t="s">
        <v>980</v>
      </c>
      <c r="J2286" s="2" t="s">
        <v>981</v>
      </c>
    </row>
    <row r="2287" spans="6:10" ht="15" customHeight="1" x14ac:dyDescent="0.25">
      <c r="F2287" s="3" t="s">
        <v>4148</v>
      </c>
      <c r="G2287" s="2">
        <v>10779</v>
      </c>
      <c r="H2287" s="2" t="s">
        <v>864</v>
      </c>
      <c r="I2287" s="2" t="s">
        <v>982</v>
      </c>
      <c r="J2287" s="2" t="s">
        <v>983</v>
      </c>
    </row>
    <row r="2288" spans="6:10" ht="15" customHeight="1" x14ac:dyDescent="0.25">
      <c r="F2288" s="3" t="s">
        <v>4149</v>
      </c>
      <c r="G2288" s="2">
        <v>10728</v>
      </c>
      <c r="H2288" s="2" t="s">
        <v>864</v>
      </c>
      <c r="I2288" s="2" t="s">
        <v>994</v>
      </c>
      <c r="J2288" s="2" t="s">
        <v>995</v>
      </c>
    </row>
    <row r="2289" spans="6:10" ht="15" customHeight="1" x14ac:dyDescent="0.25">
      <c r="F2289" s="3" t="s">
        <v>4150</v>
      </c>
      <c r="G2289" s="2">
        <v>10724</v>
      </c>
      <c r="H2289" s="2" t="s">
        <v>864</v>
      </c>
      <c r="I2289" s="2" t="s">
        <v>996</v>
      </c>
      <c r="J2289" s="2" t="s">
        <v>997</v>
      </c>
    </row>
    <row r="2290" spans="6:10" ht="15" customHeight="1" x14ac:dyDescent="0.25">
      <c r="F2290" s="3" t="s">
        <v>4151</v>
      </c>
      <c r="G2290" s="2">
        <v>10992</v>
      </c>
      <c r="H2290" s="2" t="s">
        <v>864</v>
      </c>
      <c r="I2290" s="2" t="s">
        <v>1163</v>
      </c>
      <c r="J2290" s="2" t="s">
        <v>1164</v>
      </c>
    </row>
    <row r="2291" spans="6:10" ht="15" customHeight="1" x14ac:dyDescent="0.25">
      <c r="F2291" s="3" t="s">
        <v>4152</v>
      </c>
      <c r="G2291" s="2">
        <v>10704</v>
      </c>
      <c r="H2291" s="2" t="s">
        <v>864</v>
      </c>
      <c r="I2291" s="2" t="s">
        <v>998</v>
      </c>
      <c r="J2291" s="2" t="s">
        <v>999</v>
      </c>
    </row>
    <row r="2292" spans="6:10" ht="15" customHeight="1" x14ac:dyDescent="0.25">
      <c r="F2292" s="3" t="s">
        <v>4153</v>
      </c>
      <c r="G2292" s="2">
        <v>10722</v>
      </c>
      <c r="H2292" s="2" t="s">
        <v>864</v>
      </c>
      <c r="I2292" s="2" t="s">
        <v>1000</v>
      </c>
      <c r="J2292" s="2" t="s">
        <v>1001</v>
      </c>
    </row>
    <row r="2293" spans="6:10" ht="15" customHeight="1" x14ac:dyDescent="0.25">
      <c r="F2293" s="3" t="s">
        <v>4154</v>
      </c>
      <c r="G2293" s="2">
        <v>10726</v>
      </c>
      <c r="H2293" s="2" t="s">
        <v>864</v>
      </c>
      <c r="I2293" s="2" t="s">
        <v>1002</v>
      </c>
      <c r="J2293" s="2" t="s">
        <v>1003</v>
      </c>
    </row>
    <row r="2294" spans="6:10" ht="15" customHeight="1" x14ac:dyDescent="0.25">
      <c r="F2294" s="3" t="s">
        <v>4155</v>
      </c>
      <c r="G2294" s="2">
        <v>10710</v>
      </c>
      <c r="H2294" s="2" t="s">
        <v>864</v>
      </c>
      <c r="I2294" s="2" t="s">
        <v>1006</v>
      </c>
      <c r="J2294" s="2" t="s">
        <v>1007</v>
      </c>
    </row>
    <row r="2295" spans="6:10" ht="15" customHeight="1" x14ac:dyDescent="0.25">
      <c r="F2295" s="3" t="s">
        <v>4156</v>
      </c>
      <c r="G2295" s="2">
        <v>99000005</v>
      </c>
      <c r="H2295" s="2" t="s">
        <v>50</v>
      </c>
      <c r="I2295" s="2" t="s">
        <v>295</v>
      </c>
      <c r="J2295" s="2" t="s">
        <v>296</v>
      </c>
    </row>
    <row r="2296" spans="6:10" ht="15" customHeight="1" x14ac:dyDescent="0.25">
      <c r="F2296" s="3" t="s">
        <v>4157</v>
      </c>
      <c r="G2296" s="2">
        <v>99000032</v>
      </c>
      <c r="H2296" s="2" t="s">
        <v>838</v>
      </c>
      <c r="I2296" s="2" t="s">
        <v>295</v>
      </c>
      <c r="J2296" s="2" t="s">
        <v>1009</v>
      </c>
    </row>
    <row r="2297" spans="6:10" ht="15" customHeight="1" x14ac:dyDescent="0.25">
      <c r="F2297" s="3" t="s">
        <v>4158</v>
      </c>
      <c r="G2297" s="2">
        <v>99000042</v>
      </c>
      <c r="H2297" s="2" t="s">
        <v>751</v>
      </c>
      <c r="I2297" s="2" t="s">
        <v>295</v>
      </c>
      <c r="J2297" s="2" t="s">
        <v>824</v>
      </c>
    </row>
    <row r="2298" spans="6:10" ht="15" customHeight="1" x14ac:dyDescent="0.25">
      <c r="F2298" s="3" t="s">
        <v>4159</v>
      </c>
      <c r="G2298" s="2">
        <v>99000020</v>
      </c>
      <c r="H2298" s="2" t="s">
        <v>455</v>
      </c>
      <c r="I2298" s="2" t="s">
        <v>295</v>
      </c>
      <c r="J2298" s="2" t="s">
        <v>480</v>
      </c>
    </row>
    <row r="2299" spans="6:10" ht="15" customHeight="1" x14ac:dyDescent="0.25">
      <c r="F2299" s="3" t="s">
        <v>4160</v>
      </c>
      <c r="G2299" s="2">
        <v>99000009</v>
      </c>
      <c r="H2299" s="2" t="s">
        <v>189</v>
      </c>
      <c r="I2299" s="2" t="s">
        <v>295</v>
      </c>
      <c r="J2299" s="2" t="s">
        <v>304</v>
      </c>
    </row>
    <row r="2300" spans="6:10" ht="15" customHeight="1" x14ac:dyDescent="0.25">
      <c r="F2300" s="3" t="s">
        <v>4161</v>
      </c>
      <c r="G2300" s="2">
        <v>99000008</v>
      </c>
      <c r="H2300" s="2" t="s">
        <v>140</v>
      </c>
      <c r="I2300" s="2" t="s">
        <v>295</v>
      </c>
      <c r="J2300" s="2" t="s">
        <v>302</v>
      </c>
    </row>
    <row r="2301" spans="6:10" ht="15" customHeight="1" x14ac:dyDescent="0.25">
      <c r="F2301" s="3" t="s">
        <v>4162</v>
      </c>
      <c r="G2301" s="2">
        <v>99000010</v>
      </c>
      <c r="H2301" s="2" t="s">
        <v>214</v>
      </c>
      <c r="I2301" s="2" t="s">
        <v>295</v>
      </c>
      <c r="J2301" s="2" t="s">
        <v>306</v>
      </c>
    </row>
    <row r="2302" spans="6:10" ht="15" customHeight="1" x14ac:dyDescent="0.25">
      <c r="F2302" s="3" t="s">
        <v>4163</v>
      </c>
      <c r="G2302" s="2">
        <v>99000012</v>
      </c>
      <c r="H2302" s="2" t="s">
        <v>254</v>
      </c>
      <c r="I2302" s="2" t="s">
        <v>295</v>
      </c>
      <c r="J2302" s="2" t="s">
        <v>310</v>
      </c>
    </row>
    <row r="2303" spans="6:10" ht="15" customHeight="1" x14ac:dyDescent="0.25">
      <c r="F2303" s="3" t="s">
        <v>4164</v>
      </c>
      <c r="G2303" s="2">
        <v>99000041</v>
      </c>
      <c r="H2303" s="2" t="s">
        <v>864</v>
      </c>
      <c r="I2303" s="2" t="s">
        <v>295</v>
      </c>
      <c r="J2303" s="2" t="s">
        <v>1011</v>
      </c>
    </row>
    <row r="2304" spans="6:10" ht="15" customHeight="1" x14ac:dyDescent="0.25">
      <c r="F2304" s="3" t="s">
        <v>4165</v>
      </c>
      <c r="G2304" s="2">
        <v>99000017</v>
      </c>
      <c r="H2304" s="2" t="s">
        <v>314</v>
      </c>
      <c r="I2304" s="2" t="s">
        <v>315</v>
      </c>
      <c r="J2304" s="2" t="s">
        <v>316</v>
      </c>
    </row>
    <row r="2305" spans="6:10" ht="15" customHeight="1" x14ac:dyDescent="0.25">
      <c r="F2305" s="3" t="s">
        <v>4166</v>
      </c>
      <c r="G2305" s="2">
        <v>99000017</v>
      </c>
      <c r="H2305" s="2" t="s">
        <v>314</v>
      </c>
      <c r="I2305" s="2" t="s">
        <v>315</v>
      </c>
      <c r="J2305" s="2" t="s">
        <v>316</v>
      </c>
    </row>
    <row r="2306" spans="6:10" ht="15" customHeight="1" x14ac:dyDescent="0.25">
      <c r="F2306" s="3" t="s">
        <v>4167</v>
      </c>
      <c r="G2306" s="2">
        <v>33765</v>
      </c>
      <c r="H2306" s="2" t="s">
        <v>50</v>
      </c>
      <c r="I2306" s="2" t="s">
        <v>51</v>
      </c>
      <c r="J2306" s="2" t="s">
        <v>52</v>
      </c>
    </row>
    <row r="2307" spans="6:10" ht="15" customHeight="1" x14ac:dyDescent="0.25">
      <c r="F2307" s="3" t="s">
        <v>4168</v>
      </c>
      <c r="G2307" s="2">
        <v>33727</v>
      </c>
      <c r="H2307" s="2" t="s">
        <v>54</v>
      </c>
      <c r="I2307" s="2" t="s">
        <v>1524</v>
      </c>
      <c r="J2307" s="2" t="s">
        <v>1525</v>
      </c>
    </row>
    <row r="2308" spans="6:10" ht="15" customHeight="1" x14ac:dyDescent="0.25">
      <c r="F2308" s="3" t="s">
        <v>4169</v>
      </c>
      <c r="G2308" s="2">
        <v>6137</v>
      </c>
      <c r="H2308" s="2" t="s">
        <v>54</v>
      </c>
      <c r="I2308" s="2" t="s">
        <v>76</v>
      </c>
      <c r="J2308" s="2" t="s">
        <v>77</v>
      </c>
    </row>
    <row r="2309" spans="6:10" ht="15" customHeight="1" x14ac:dyDescent="0.25">
      <c r="F2309" s="3" t="s">
        <v>4170</v>
      </c>
      <c r="G2309" s="2">
        <v>5686</v>
      </c>
      <c r="H2309" s="2" t="s">
        <v>751</v>
      </c>
      <c r="I2309" s="2" t="s">
        <v>752</v>
      </c>
      <c r="J2309" s="2" t="s">
        <v>753</v>
      </c>
    </row>
    <row r="2310" spans="6:10" ht="15" customHeight="1" x14ac:dyDescent="0.25">
      <c r="F2310" s="3" t="s">
        <v>4171</v>
      </c>
      <c r="G2310" s="2">
        <v>5671</v>
      </c>
      <c r="H2310" s="2" t="s">
        <v>751</v>
      </c>
      <c r="I2310" s="2" t="s">
        <v>756</v>
      </c>
      <c r="J2310" s="2" t="s">
        <v>757</v>
      </c>
    </row>
    <row r="2311" spans="6:10" ht="15" customHeight="1" x14ac:dyDescent="0.25">
      <c r="F2311" s="3" t="s">
        <v>4172</v>
      </c>
      <c r="G2311" s="2">
        <v>5670</v>
      </c>
      <c r="H2311" s="2" t="s">
        <v>751</v>
      </c>
      <c r="I2311" s="2" t="s">
        <v>758</v>
      </c>
      <c r="J2311" s="2" t="s">
        <v>759</v>
      </c>
    </row>
    <row r="2312" spans="6:10" ht="15" customHeight="1" x14ac:dyDescent="0.25">
      <c r="F2312" s="3" t="s">
        <v>4173</v>
      </c>
      <c r="G2312" s="2">
        <v>5687</v>
      </c>
      <c r="H2312" s="2" t="s">
        <v>751</v>
      </c>
      <c r="I2312" s="2" t="s">
        <v>764</v>
      </c>
      <c r="J2312" s="2" t="s">
        <v>765</v>
      </c>
    </row>
    <row r="2313" spans="6:10" ht="15" customHeight="1" x14ac:dyDescent="0.25">
      <c r="F2313" s="3" t="s">
        <v>4174</v>
      </c>
      <c r="G2313" s="2">
        <v>5675</v>
      </c>
      <c r="H2313" s="2" t="s">
        <v>751</v>
      </c>
      <c r="I2313" s="2" t="s">
        <v>766</v>
      </c>
      <c r="J2313" s="2" t="s">
        <v>767</v>
      </c>
    </row>
    <row r="2314" spans="6:10" ht="15" customHeight="1" x14ac:dyDescent="0.25">
      <c r="F2314" s="3" t="s">
        <v>4175</v>
      </c>
      <c r="G2314" s="2">
        <v>5679</v>
      </c>
      <c r="H2314" s="2" t="s">
        <v>751</v>
      </c>
      <c r="I2314" s="2" t="s">
        <v>770</v>
      </c>
      <c r="J2314" s="2" t="s">
        <v>771</v>
      </c>
    </row>
    <row r="2315" spans="6:10" ht="15" customHeight="1" x14ac:dyDescent="0.25">
      <c r="F2315" s="3" t="s">
        <v>4176</v>
      </c>
      <c r="G2315" s="2">
        <v>5662</v>
      </c>
      <c r="H2315" s="2" t="s">
        <v>751</v>
      </c>
      <c r="I2315" s="2" t="s">
        <v>772</v>
      </c>
      <c r="J2315" s="2" t="s">
        <v>773</v>
      </c>
    </row>
    <row r="2316" spans="6:10" ht="15" customHeight="1" x14ac:dyDescent="0.25">
      <c r="F2316" s="3" t="s">
        <v>4177</v>
      </c>
      <c r="G2316" s="2">
        <v>5664</v>
      </c>
      <c r="H2316" s="2" t="s">
        <v>751</v>
      </c>
      <c r="I2316" s="2" t="s">
        <v>776</v>
      </c>
      <c r="J2316" s="2" t="s">
        <v>777</v>
      </c>
    </row>
    <row r="2317" spans="6:10" ht="15" customHeight="1" x14ac:dyDescent="0.25">
      <c r="F2317" s="3" t="s">
        <v>4178</v>
      </c>
      <c r="G2317" s="2">
        <v>5676</v>
      </c>
      <c r="H2317" s="2" t="s">
        <v>751</v>
      </c>
      <c r="I2317" s="2" t="s">
        <v>778</v>
      </c>
      <c r="J2317" s="2" t="s">
        <v>779</v>
      </c>
    </row>
    <row r="2318" spans="6:10" ht="15" customHeight="1" x14ac:dyDescent="0.25">
      <c r="F2318" s="3" t="s">
        <v>4179</v>
      </c>
      <c r="G2318" s="2">
        <v>5663</v>
      </c>
      <c r="H2318" s="2" t="s">
        <v>751</v>
      </c>
      <c r="I2318" s="2" t="s">
        <v>782</v>
      </c>
      <c r="J2318" s="2" t="s">
        <v>783</v>
      </c>
    </row>
    <row r="2319" spans="6:10" ht="15" customHeight="1" x14ac:dyDescent="0.25">
      <c r="F2319" s="3" t="s">
        <v>4180</v>
      </c>
      <c r="G2319" s="2">
        <v>5667</v>
      </c>
      <c r="H2319" s="2" t="s">
        <v>751</v>
      </c>
      <c r="I2319" s="2" t="s">
        <v>790</v>
      </c>
      <c r="J2319" s="2" t="s">
        <v>791</v>
      </c>
    </row>
    <row r="2320" spans="6:10" ht="15" customHeight="1" x14ac:dyDescent="0.25">
      <c r="F2320" s="3" t="s">
        <v>4181</v>
      </c>
      <c r="G2320" s="2">
        <v>5672</v>
      </c>
      <c r="H2320" s="2" t="s">
        <v>751</v>
      </c>
      <c r="I2320" s="2" t="s">
        <v>800</v>
      </c>
      <c r="J2320" s="2" t="s">
        <v>801</v>
      </c>
    </row>
    <row r="2321" spans="6:10" ht="15" customHeight="1" x14ac:dyDescent="0.25">
      <c r="F2321" s="3" t="s">
        <v>4182</v>
      </c>
      <c r="G2321" s="2">
        <v>5668</v>
      </c>
      <c r="H2321" s="2" t="s">
        <v>751</v>
      </c>
      <c r="I2321" s="2" t="s">
        <v>802</v>
      </c>
      <c r="J2321" s="2" t="s">
        <v>803</v>
      </c>
    </row>
    <row r="2322" spans="6:10" ht="15" customHeight="1" x14ac:dyDescent="0.25">
      <c r="F2322" s="3" t="s">
        <v>4183</v>
      </c>
      <c r="G2322" s="2">
        <v>5661</v>
      </c>
      <c r="H2322" s="2" t="s">
        <v>751</v>
      </c>
      <c r="I2322" s="2" t="s">
        <v>804</v>
      </c>
      <c r="J2322" s="2" t="s">
        <v>805</v>
      </c>
    </row>
    <row r="2323" spans="6:10" ht="15" customHeight="1" x14ac:dyDescent="0.25">
      <c r="F2323" s="3" t="s">
        <v>4184</v>
      </c>
      <c r="G2323" s="2">
        <v>5690</v>
      </c>
      <c r="H2323" s="2" t="s">
        <v>751</v>
      </c>
      <c r="I2323" s="2" t="s">
        <v>806</v>
      </c>
      <c r="J2323" s="2" t="s">
        <v>807</v>
      </c>
    </row>
    <row r="2324" spans="6:10" ht="15" customHeight="1" x14ac:dyDescent="0.25">
      <c r="F2324" s="3" t="s">
        <v>4185</v>
      </c>
      <c r="G2324" s="2">
        <v>5682</v>
      </c>
      <c r="H2324" s="2" t="s">
        <v>751</v>
      </c>
      <c r="I2324" s="2" t="s">
        <v>812</v>
      </c>
      <c r="J2324" s="2" t="s">
        <v>813</v>
      </c>
    </row>
    <row r="2325" spans="6:10" ht="15" customHeight="1" x14ac:dyDescent="0.25">
      <c r="F2325" s="3" t="s">
        <v>4186</v>
      </c>
      <c r="G2325" s="2">
        <v>5683</v>
      </c>
      <c r="H2325" s="2" t="s">
        <v>751</v>
      </c>
      <c r="I2325" s="2" t="s">
        <v>814</v>
      </c>
      <c r="J2325" s="2" t="s">
        <v>815</v>
      </c>
    </row>
    <row r="2326" spans="6:10" ht="15" customHeight="1" x14ac:dyDescent="0.25">
      <c r="F2326" s="3" t="s">
        <v>4187</v>
      </c>
      <c r="G2326" s="2">
        <v>5673</v>
      </c>
      <c r="H2326" s="2" t="s">
        <v>751</v>
      </c>
      <c r="I2326" s="2" t="s">
        <v>816</v>
      </c>
      <c r="J2326" s="2" t="s">
        <v>817</v>
      </c>
    </row>
    <row r="2327" spans="6:10" ht="15" customHeight="1" x14ac:dyDescent="0.25">
      <c r="F2327" s="3" t="s">
        <v>4188</v>
      </c>
      <c r="G2327" s="2">
        <v>5677</v>
      </c>
      <c r="H2327" s="2" t="s">
        <v>751</v>
      </c>
      <c r="I2327" s="2" t="s">
        <v>818</v>
      </c>
      <c r="J2327" s="2" t="s">
        <v>819</v>
      </c>
    </row>
    <row r="2328" spans="6:10" ht="15" customHeight="1" x14ac:dyDescent="0.25">
      <c r="F2328" s="3" t="s">
        <v>4189</v>
      </c>
      <c r="G2328" s="2">
        <v>5669</v>
      </c>
      <c r="H2328" s="2" t="s">
        <v>751</v>
      </c>
      <c r="I2328" s="2" t="s">
        <v>820</v>
      </c>
      <c r="J2328" s="2" t="s">
        <v>821</v>
      </c>
    </row>
    <row r="2329" spans="6:10" ht="15" customHeight="1" x14ac:dyDescent="0.25">
      <c r="F2329" s="3" t="s">
        <v>4190</v>
      </c>
      <c r="G2329" s="2">
        <v>22974</v>
      </c>
      <c r="H2329" s="2" t="s">
        <v>1171</v>
      </c>
      <c r="I2329" s="2" t="s">
        <v>1387</v>
      </c>
      <c r="J2329" s="2" t="s">
        <v>1388</v>
      </c>
    </row>
    <row r="2330" spans="6:10" ht="15" customHeight="1" x14ac:dyDescent="0.25">
      <c r="F2330" s="3" t="s">
        <v>4191</v>
      </c>
      <c r="G2330" s="2">
        <v>36902</v>
      </c>
      <c r="H2330" s="2" t="s">
        <v>450</v>
      </c>
      <c r="I2330" s="2" t="s">
        <v>453</v>
      </c>
      <c r="J2330" s="2" t="s">
        <v>454</v>
      </c>
    </row>
    <row r="2331" spans="6:10" ht="15" customHeight="1" x14ac:dyDescent="0.25">
      <c r="F2331" s="3" t="s">
        <v>4192</v>
      </c>
      <c r="G2331" s="2">
        <v>36903</v>
      </c>
      <c r="H2331" s="2" t="s">
        <v>450</v>
      </c>
      <c r="I2331" s="2" t="s">
        <v>451</v>
      </c>
      <c r="J2331" s="2" t="s">
        <v>452</v>
      </c>
    </row>
    <row r="2332" spans="6:10" ht="15" customHeight="1" x14ac:dyDescent="0.25">
      <c r="F2332" s="3" t="s">
        <v>4193</v>
      </c>
      <c r="G2332" s="2">
        <v>502</v>
      </c>
      <c r="H2332" s="2" t="s">
        <v>189</v>
      </c>
      <c r="I2332" s="2" t="s">
        <v>197</v>
      </c>
      <c r="J2332" s="2" t="s">
        <v>198</v>
      </c>
    </row>
    <row r="2333" spans="6:10" ht="15" customHeight="1" x14ac:dyDescent="0.25">
      <c r="F2333" s="3" t="s">
        <v>4194</v>
      </c>
      <c r="G2333" s="2">
        <v>554</v>
      </c>
      <c r="H2333" s="2" t="s">
        <v>140</v>
      </c>
      <c r="I2333" s="2" t="s">
        <v>1174</v>
      </c>
      <c r="J2333" s="2" t="s">
        <v>1175</v>
      </c>
    </row>
    <row r="2334" spans="6:10" ht="15" customHeight="1" x14ac:dyDescent="0.25">
      <c r="F2334" s="3" t="s">
        <v>4195</v>
      </c>
      <c r="G2334" s="2">
        <v>517</v>
      </c>
      <c r="H2334" s="2" t="s">
        <v>140</v>
      </c>
      <c r="I2334" s="2" t="s">
        <v>150</v>
      </c>
      <c r="J2334" s="2" t="s">
        <v>151</v>
      </c>
    </row>
    <row r="2335" spans="6:10" ht="15" customHeight="1" x14ac:dyDescent="0.25">
      <c r="F2335" s="3" t="s">
        <v>4196</v>
      </c>
      <c r="G2335" s="2">
        <v>518</v>
      </c>
      <c r="H2335" s="2" t="s">
        <v>140</v>
      </c>
      <c r="I2335" s="2" t="s">
        <v>153</v>
      </c>
      <c r="J2335" s="2" t="s">
        <v>154</v>
      </c>
    </row>
    <row r="2336" spans="6:10" ht="15" customHeight="1" x14ac:dyDescent="0.25">
      <c r="F2336" s="3" t="s">
        <v>4197</v>
      </c>
      <c r="G2336" s="2">
        <v>516</v>
      </c>
      <c r="H2336" s="2" t="s">
        <v>140</v>
      </c>
      <c r="I2336" s="2" t="s">
        <v>156</v>
      </c>
      <c r="J2336" s="2" t="s">
        <v>157</v>
      </c>
    </row>
    <row r="2337" spans="6:10" ht="15" customHeight="1" x14ac:dyDescent="0.25">
      <c r="F2337" s="3" t="s">
        <v>4198</v>
      </c>
      <c r="G2337" s="2">
        <v>521</v>
      </c>
      <c r="H2337" s="2" t="s">
        <v>140</v>
      </c>
      <c r="I2337" s="2" t="s">
        <v>159</v>
      </c>
      <c r="J2337" s="2" t="s">
        <v>160</v>
      </c>
    </row>
    <row r="2338" spans="6:10" ht="15" customHeight="1" x14ac:dyDescent="0.25">
      <c r="F2338" s="3" t="s">
        <v>4199</v>
      </c>
      <c r="G2338" s="2">
        <v>522</v>
      </c>
      <c r="H2338" s="2" t="s">
        <v>140</v>
      </c>
      <c r="I2338" s="2" t="s">
        <v>162</v>
      </c>
      <c r="J2338" s="2" t="s">
        <v>163</v>
      </c>
    </row>
    <row r="2339" spans="6:10" ht="15" customHeight="1" x14ac:dyDescent="0.25">
      <c r="F2339" s="3" t="s">
        <v>4200</v>
      </c>
      <c r="G2339" s="2">
        <v>520</v>
      </c>
      <c r="H2339" s="2" t="s">
        <v>140</v>
      </c>
      <c r="I2339" s="2" t="s">
        <v>165</v>
      </c>
      <c r="J2339" s="2" t="s">
        <v>166</v>
      </c>
    </row>
    <row r="2340" spans="6:10" ht="15" customHeight="1" x14ac:dyDescent="0.25">
      <c r="F2340" s="3" t="s">
        <v>4201</v>
      </c>
      <c r="G2340" s="2">
        <v>527</v>
      </c>
      <c r="H2340" s="2" t="s">
        <v>140</v>
      </c>
      <c r="I2340" s="2" t="s">
        <v>174</v>
      </c>
      <c r="J2340" s="2" t="s">
        <v>175</v>
      </c>
    </row>
    <row r="2341" spans="6:10" ht="15" customHeight="1" x14ac:dyDescent="0.25">
      <c r="F2341" s="3" t="s">
        <v>4202</v>
      </c>
      <c r="G2341" s="2">
        <v>532</v>
      </c>
      <c r="H2341" s="2" t="s">
        <v>140</v>
      </c>
      <c r="I2341" s="2" t="s">
        <v>177</v>
      </c>
      <c r="J2341" s="2" t="s">
        <v>178</v>
      </c>
    </row>
    <row r="2342" spans="6:10" ht="15" customHeight="1" x14ac:dyDescent="0.25">
      <c r="F2342" s="3" t="s">
        <v>4203</v>
      </c>
      <c r="G2342" s="2">
        <v>533</v>
      </c>
      <c r="H2342" s="2" t="s">
        <v>140</v>
      </c>
      <c r="I2342" s="2" t="s">
        <v>180</v>
      </c>
      <c r="J2342" s="2" t="s">
        <v>181</v>
      </c>
    </row>
    <row r="2343" spans="6:10" ht="15" customHeight="1" x14ac:dyDescent="0.25">
      <c r="F2343" s="3" t="s">
        <v>4204</v>
      </c>
      <c r="G2343" s="2">
        <v>760</v>
      </c>
      <c r="H2343" s="2" t="s">
        <v>254</v>
      </c>
      <c r="I2343" s="2" t="s">
        <v>258</v>
      </c>
      <c r="J2343" s="2" t="s">
        <v>259</v>
      </c>
    </row>
    <row r="2344" spans="6:10" ht="15" customHeight="1" x14ac:dyDescent="0.25">
      <c r="F2344" s="3" t="s">
        <v>4205</v>
      </c>
      <c r="G2344" s="2">
        <v>763</v>
      </c>
      <c r="H2344" s="2" t="s">
        <v>254</v>
      </c>
      <c r="I2344" s="2" t="s">
        <v>261</v>
      </c>
      <c r="J2344" s="2" t="s">
        <v>262</v>
      </c>
    </row>
    <row r="2345" spans="6:10" ht="15" customHeight="1" x14ac:dyDescent="0.25">
      <c r="F2345" s="3" t="s">
        <v>4206</v>
      </c>
      <c r="G2345" s="2">
        <v>12458</v>
      </c>
      <c r="H2345" s="2" t="s">
        <v>254</v>
      </c>
      <c r="I2345" s="2" t="s">
        <v>1526</v>
      </c>
      <c r="J2345" s="2" t="s">
        <v>1527</v>
      </c>
    </row>
    <row r="2346" spans="6:10" ht="15" customHeight="1" x14ac:dyDescent="0.25">
      <c r="F2346" s="3" t="s">
        <v>4207</v>
      </c>
      <c r="G2346" s="2">
        <v>764</v>
      </c>
      <c r="H2346" s="2" t="s">
        <v>254</v>
      </c>
      <c r="I2346" s="2" t="s">
        <v>264</v>
      </c>
      <c r="J2346" s="2" t="s">
        <v>265</v>
      </c>
    </row>
    <row r="2347" spans="6:10" ht="15" customHeight="1" x14ac:dyDescent="0.25">
      <c r="F2347" s="3" t="s">
        <v>4208</v>
      </c>
      <c r="G2347" s="2">
        <v>27374</v>
      </c>
      <c r="H2347" s="2" t="s">
        <v>254</v>
      </c>
      <c r="I2347" s="2" t="s">
        <v>1528</v>
      </c>
      <c r="J2347" s="2" t="s">
        <v>1529</v>
      </c>
    </row>
    <row r="2348" spans="6:10" ht="15" customHeight="1" x14ac:dyDescent="0.25">
      <c r="F2348" s="3" t="s">
        <v>4209</v>
      </c>
      <c r="G2348" s="2">
        <v>766</v>
      </c>
      <c r="H2348" s="2" t="s">
        <v>254</v>
      </c>
      <c r="I2348" s="2" t="s">
        <v>616</v>
      </c>
      <c r="J2348" s="2" t="s">
        <v>617</v>
      </c>
    </row>
    <row r="2349" spans="6:10" ht="15" customHeight="1" x14ac:dyDescent="0.25">
      <c r="F2349" s="3" t="s">
        <v>4210</v>
      </c>
      <c r="G2349" s="2">
        <v>6147</v>
      </c>
      <c r="H2349" s="2" t="s">
        <v>254</v>
      </c>
      <c r="I2349" s="2" t="s">
        <v>618</v>
      </c>
      <c r="J2349" s="2" t="s">
        <v>619</v>
      </c>
    </row>
    <row r="2350" spans="6:10" ht="15" customHeight="1" x14ac:dyDescent="0.25">
      <c r="F2350" s="3" t="s">
        <v>4211</v>
      </c>
      <c r="G2350" s="2">
        <v>12461</v>
      </c>
      <c r="H2350" s="2" t="s">
        <v>254</v>
      </c>
      <c r="I2350" s="2" t="s">
        <v>1039</v>
      </c>
      <c r="J2350" s="2" t="s">
        <v>1040</v>
      </c>
    </row>
    <row r="2351" spans="6:10" ht="15" customHeight="1" x14ac:dyDescent="0.25">
      <c r="F2351" s="3" t="s">
        <v>4212</v>
      </c>
      <c r="G2351" s="2">
        <v>771</v>
      </c>
      <c r="H2351" s="2" t="s">
        <v>254</v>
      </c>
      <c r="I2351" s="2" t="s">
        <v>622</v>
      </c>
      <c r="J2351" s="2" t="s">
        <v>623</v>
      </c>
    </row>
    <row r="2352" spans="6:10" ht="15" customHeight="1" x14ac:dyDescent="0.25">
      <c r="F2352" s="3" t="s">
        <v>4213</v>
      </c>
      <c r="G2352" s="2">
        <v>773</v>
      </c>
      <c r="H2352" s="2" t="s">
        <v>254</v>
      </c>
      <c r="I2352" s="2" t="s">
        <v>624</v>
      </c>
      <c r="J2352" s="2" t="s">
        <v>625</v>
      </c>
    </row>
    <row r="2353" spans="6:10" ht="15" customHeight="1" x14ac:dyDescent="0.25">
      <c r="F2353" s="3" t="s">
        <v>4214</v>
      </c>
      <c r="G2353" s="2">
        <v>774</v>
      </c>
      <c r="H2353" s="2" t="s">
        <v>254</v>
      </c>
      <c r="I2353" s="2" t="s">
        <v>630</v>
      </c>
      <c r="J2353" s="2" t="s">
        <v>631</v>
      </c>
    </row>
    <row r="2354" spans="6:10" ht="15" customHeight="1" x14ac:dyDescent="0.25">
      <c r="F2354" s="3" t="s">
        <v>4215</v>
      </c>
      <c r="G2354" s="2">
        <v>775</v>
      </c>
      <c r="H2354" s="2" t="s">
        <v>254</v>
      </c>
      <c r="I2354" s="2" t="s">
        <v>270</v>
      </c>
      <c r="J2354" s="2" t="s">
        <v>271</v>
      </c>
    </row>
    <row r="2355" spans="6:10" ht="15" customHeight="1" x14ac:dyDescent="0.25">
      <c r="F2355" s="3" t="s">
        <v>4216</v>
      </c>
      <c r="G2355" s="2">
        <v>776</v>
      </c>
      <c r="H2355" s="2" t="s">
        <v>254</v>
      </c>
      <c r="I2355" s="2" t="s">
        <v>273</v>
      </c>
      <c r="J2355" s="2" t="s">
        <v>274</v>
      </c>
    </row>
    <row r="2356" spans="6:10" ht="15" customHeight="1" x14ac:dyDescent="0.25">
      <c r="F2356" s="3" t="s">
        <v>4217</v>
      </c>
      <c r="G2356" s="2">
        <v>12597</v>
      </c>
      <c r="H2356" s="2" t="s">
        <v>254</v>
      </c>
      <c r="I2356" s="2" t="s">
        <v>626</v>
      </c>
      <c r="J2356" s="2" t="s">
        <v>627</v>
      </c>
    </row>
    <row r="2357" spans="6:10" ht="15" customHeight="1" x14ac:dyDescent="0.25">
      <c r="F2357" s="3" t="s">
        <v>4218</v>
      </c>
      <c r="G2357" s="2">
        <v>17447</v>
      </c>
      <c r="H2357" s="2" t="s">
        <v>254</v>
      </c>
      <c r="I2357" s="2" t="s">
        <v>1049</v>
      </c>
      <c r="J2357" s="2" t="s">
        <v>1050</v>
      </c>
    </row>
    <row r="2358" spans="6:10" ht="15" customHeight="1" x14ac:dyDescent="0.25">
      <c r="F2358" s="3" t="s">
        <v>4219</v>
      </c>
      <c r="G2358" s="2">
        <v>17448</v>
      </c>
      <c r="H2358" s="2" t="s">
        <v>254</v>
      </c>
      <c r="I2358" s="2" t="s">
        <v>1053</v>
      </c>
      <c r="J2358" s="2" t="s">
        <v>1054</v>
      </c>
    </row>
    <row r="2359" spans="6:10" ht="15" customHeight="1" x14ac:dyDescent="0.25">
      <c r="F2359" s="3" t="s">
        <v>4220</v>
      </c>
      <c r="G2359" s="2">
        <v>4936</v>
      </c>
      <c r="H2359" s="2" t="s">
        <v>276</v>
      </c>
      <c r="I2359" s="2" t="s">
        <v>1065</v>
      </c>
      <c r="J2359" s="2" t="s">
        <v>1066</v>
      </c>
    </row>
    <row r="2360" spans="6:10" ht="15" customHeight="1" x14ac:dyDescent="0.25">
      <c r="F2360" s="3" t="s">
        <v>4221</v>
      </c>
      <c r="G2360" s="2">
        <v>4929</v>
      </c>
      <c r="H2360" s="2" t="s">
        <v>276</v>
      </c>
      <c r="I2360" s="2" t="s">
        <v>329</v>
      </c>
      <c r="J2360" s="2" t="s">
        <v>330</v>
      </c>
    </row>
    <row r="2361" spans="6:10" ht="15" customHeight="1" x14ac:dyDescent="0.25">
      <c r="F2361" s="3" t="s">
        <v>4222</v>
      </c>
      <c r="G2361" s="2">
        <v>4956</v>
      </c>
      <c r="H2361" s="2" t="s">
        <v>276</v>
      </c>
      <c r="I2361" s="2" t="s">
        <v>1530</v>
      </c>
      <c r="J2361" s="2" t="s">
        <v>1531</v>
      </c>
    </row>
    <row r="2362" spans="6:10" ht="15" customHeight="1" x14ac:dyDescent="0.25">
      <c r="F2362" s="3" t="s">
        <v>4223</v>
      </c>
      <c r="G2362" s="2">
        <v>5199</v>
      </c>
      <c r="H2362" s="2" t="s">
        <v>276</v>
      </c>
      <c r="I2362" s="2" t="s">
        <v>1073</v>
      </c>
      <c r="J2362" s="2" t="s">
        <v>1074</v>
      </c>
    </row>
    <row r="2363" spans="6:10" ht="15" customHeight="1" x14ac:dyDescent="0.25">
      <c r="F2363" s="3" t="s">
        <v>4224</v>
      </c>
      <c r="G2363" s="2">
        <v>5078</v>
      </c>
      <c r="H2363" s="2" t="s">
        <v>276</v>
      </c>
      <c r="I2363" s="2" t="s">
        <v>1075</v>
      </c>
      <c r="J2363" s="2" t="s">
        <v>1076</v>
      </c>
    </row>
    <row r="2364" spans="6:10" ht="15" customHeight="1" x14ac:dyDescent="0.25">
      <c r="F2364" s="3" t="s">
        <v>4225</v>
      </c>
      <c r="G2364" s="2">
        <v>5219</v>
      </c>
      <c r="H2364" s="2" t="s">
        <v>276</v>
      </c>
      <c r="I2364" s="2" t="s">
        <v>280</v>
      </c>
      <c r="J2364" s="2" t="s">
        <v>281</v>
      </c>
    </row>
    <row r="2365" spans="6:10" ht="15" customHeight="1" x14ac:dyDescent="0.25">
      <c r="F2365" s="3" t="s">
        <v>4226</v>
      </c>
      <c r="G2365" s="2">
        <v>5152</v>
      </c>
      <c r="H2365" s="2" t="s">
        <v>276</v>
      </c>
      <c r="I2365" s="2" t="s">
        <v>283</v>
      </c>
      <c r="J2365" s="2" t="s">
        <v>284</v>
      </c>
    </row>
    <row r="2366" spans="6:10" ht="15" customHeight="1" x14ac:dyDescent="0.25">
      <c r="F2366" s="3" t="s">
        <v>4227</v>
      </c>
      <c r="G2366" s="2">
        <v>5817</v>
      </c>
      <c r="H2366" s="2" t="s">
        <v>276</v>
      </c>
      <c r="I2366" s="2" t="s">
        <v>327</v>
      </c>
      <c r="J2366" s="2" t="s">
        <v>328</v>
      </c>
    </row>
    <row r="2367" spans="6:10" ht="15" customHeight="1" x14ac:dyDescent="0.25">
      <c r="F2367" s="3" t="s">
        <v>4228</v>
      </c>
      <c r="G2367" s="2">
        <v>5033</v>
      </c>
      <c r="H2367" s="2" t="s">
        <v>276</v>
      </c>
      <c r="I2367" s="2" t="s">
        <v>277</v>
      </c>
      <c r="J2367" s="2" t="s">
        <v>278</v>
      </c>
    </row>
    <row r="2368" spans="6:10" ht="15" customHeight="1" x14ac:dyDescent="0.25">
      <c r="F2368" s="3" t="s">
        <v>4229</v>
      </c>
      <c r="G2368" s="2">
        <v>5277</v>
      </c>
      <c r="H2368" s="2" t="s">
        <v>276</v>
      </c>
      <c r="I2368" s="2" t="s">
        <v>1079</v>
      </c>
      <c r="J2368" s="2" t="s">
        <v>1080</v>
      </c>
    </row>
    <row r="2369" spans="6:10" ht="15" customHeight="1" x14ac:dyDescent="0.25">
      <c r="F2369" s="3" t="s">
        <v>4230</v>
      </c>
      <c r="G2369" s="2">
        <v>5216</v>
      </c>
      <c r="H2369" s="2" t="s">
        <v>276</v>
      </c>
      <c r="I2369" s="2" t="s">
        <v>1081</v>
      </c>
      <c r="J2369" s="2" t="s">
        <v>1082</v>
      </c>
    </row>
    <row r="2370" spans="6:10" ht="15" customHeight="1" x14ac:dyDescent="0.25">
      <c r="F2370" s="3" t="s">
        <v>4231</v>
      </c>
      <c r="G2370" s="2">
        <v>5080</v>
      </c>
      <c r="H2370" s="2" t="s">
        <v>276</v>
      </c>
      <c r="I2370" s="2" t="s">
        <v>1087</v>
      </c>
      <c r="J2370" s="2" t="s">
        <v>1088</v>
      </c>
    </row>
    <row r="2371" spans="6:10" ht="15" customHeight="1" x14ac:dyDescent="0.25">
      <c r="F2371" s="3" t="s">
        <v>4232</v>
      </c>
      <c r="G2371" s="2">
        <v>5847</v>
      </c>
      <c r="H2371" s="2" t="s">
        <v>276</v>
      </c>
      <c r="I2371" s="2" t="s">
        <v>1532</v>
      </c>
      <c r="J2371" s="2" t="s">
        <v>1533</v>
      </c>
    </row>
    <row r="2372" spans="6:10" ht="15" customHeight="1" x14ac:dyDescent="0.25">
      <c r="F2372" s="3" t="s">
        <v>4233</v>
      </c>
      <c r="G2372" s="2">
        <v>5091</v>
      </c>
      <c r="H2372" s="2" t="s">
        <v>276</v>
      </c>
      <c r="I2372" s="2" t="s">
        <v>1089</v>
      </c>
      <c r="J2372" s="2" t="s">
        <v>1090</v>
      </c>
    </row>
    <row r="2373" spans="6:10" ht="15" customHeight="1" x14ac:dyDescent="0.25">
      <c r="F2373" s="3" t="s">
        <v>4234</v>
      </c>
      <c r="G2373" s="2">
        <v>5089</v>
      </c>
      <c r="H2373" s="2" t="s">
        <v>276</v>
      </c>
      <c r="I2373" s="2" t="s">
        <v>286</v>
      </c>
      <c r="J2373" s="2" t="s">
        <v>287</v>
      </c>
    </row>
    <row r="2374" spans="6:10" ht="15" customHeight="1" x14ac:dyDescent="0.25">
      <c r="F2374" s="3" t="s">
        <v>4235</v>
      </c>
      <c r="G2374" s="2">
        <v>5150</v>
      </c>
      <c r="H2374" s="2" t="s">
        <v>276</v>
      </c>
      <c r="I2374" s="2" t="s">
        <v>1091</v>
      </c>
      <c r="J2374" s="2" t="s">
        <v>1092</v>
      </c>
    </row>
    <row r="2375" spans="6:10" ht="15" customHeight="1" x14ac:dyDescent="0.25">
      <c r="F2375" s="3" t="s">
        <v>4236</v>
      </c>
      <c r="G2375" s="2">
        <v>5154</v>
      </c>
      <c r="H2375" s="2" t="s">
        <v>276</v>
      </c>
      <c r="I2375" s="2" t="s">
        <v>292</v>
      </c>
      <c r="J2375" s="2" t="s">
        <v>293</v>
      </c>
    </row>
    <row r="2376" spans="6:10" ht="15" customHeight="1" x14ac:dyDescent="0.25">
      <c r="F2376" s="3" t="s">
        <v>4237</v>
      </c>
      <c r="G2376" s="2">
        <v>5292</v>
      </c>
      <c r="H2376" s="2" t="s">
        <v>276</v>
      </c>
      <c r="I2376" s="2" t="s">
        <v>1095</v>
      </c>
      <c r="J2376" s="2" t="s">
        <v>1096</v>
      </c>
    </row>
    <row r="2377" spans="6:10" ht="15" customHeight="1" x14ac:dyDescent="0.25">
      <c r="F2377" s="3" t="s">
        <v>4238</v>
      </c>
      <c r="G2377" s="2">
        <v>5159</v>
      </c>
      <c r="H2377" s="2" t="s">
        <v>276</v>
      </c>
      <c r="I2377" s="2" t="s">
        <v>1099</v>
      </c>
      <c r="J2377" s="2" t="s">
        <v>1100</v>
      </c>
    </row>
    <row r="2378" spans="6:10" ht="15" customHeight="1" x14ac:dyDescent="0.25">
      <c r="F2378" s="3" t="s">
        <v>4239</v>
      </c>
      <c r="G2378" s="2">
        <v>4986</v>
      </c>
      <c r="H2378" s="2" t="s">
        <v>276</v>
      </c>
      <c r="I2378" s="2" t="s">
        <v>331</v>
      </c>
      <c r="J2378" s="2" t="s">
        <v>332</v>
      </c>
    </row>
    <row r="2379" spans="6:10" ht="15" customHeight="1" x14ac:dyDescent="0.25">
      <c r="F2379" s="3" t="s">
        <v>4240</v>
      </c>
      <c r="G2379" s="2">
        <v>5312</v>
      </c>
      <c r="H2379" s="2" t="s">
        <v>276</v>
      </c>
      <c r="I2379" s="2" t="s">
        <v>1103</v>
      </c>
      <c r="J2379" s="2" t="s">
        <v>1104</v>
      </c>
    </row>
    <row r="2380" spans="6:10" ht="15" customHeight="1" x14ac:dyDescent="0.25">
      <c r="F2380" s="3" t="s">
        <v>4241</v>
      </c>
      <c r="G2380" s="2">
        <v>4898</v>
      </c>
      <c r="H2380" s="2" t="s">
        <v>276</v>
      </c>
      <c r="I2380" s="2" t="s">
        <v>333</v>
      </c>
      <c r="J2380" s="2" t="s">
        <v>334</v>
      </c>
    </row>
    <row r="2381" spans="6:10" ht="15" customHeight="1" x14ac:dyDescent="0.25">
      <c r="F2381" s="3" t="s">
        <v>4242</v>
      </c>
      <c r="G2381" s="2">
        <v>4894</v>
      </c>
      <c r="H2381" s="2" t="s">
        <v>276</v>
      </c>
      <c r="I2381" s="2" t="s">
        <v>635</v>
      </c>
      <c r="J2381" s="2" t="s">
        <v>636</v>
      </c>
    </row>
    <row r="2382" spans="6:10" ht="15" customHeight="1" x14ac:dyDescent="0.25">
      <c r="F2382" s="3" t="s">
        <v>4243</v>
      </c>
      <c r="G2382" s="2">
        <v>5008</v>
      </c>
      <c r="H2382" s="2" t="s">
        <v>276</v>
      </c>
      <c r="I2382" s="2" t="s">
        <v>1105</v>
      </c>
      <c r="J2382" s="2" t="s">
        <v>1106</v>
      </c>
    </row>
    <row r="2383" spans="6:10" ht="15" customHeight="1" x14ac:dyDescent="0.25">
      <c r="F2383" s="3" t="s">
        <v>4244</v>
      </c>
      <c r="G2383" s="2">
        <v>39513</v>
      </c>
      <c r="H2383" s="2" t="s">
        <v>276</v>
      </c>
      <c r="I2383" s="2" t="s">
        <v>1107</v>
      </c>
      <c r="J2383" s="2" t="s">
        <v>1108</v>
      </c>
    </row>
    <row r="2384" spans="6:10" ht="15" customHeight="1" x14ac:dyDescent="0.25">
      <c r="F2384" s="3" t="s">
        <v>4245</v>
      </c>
      <c r="G2384" s="2">
        <v>4896</v>
      </c>
      <c r="H2384" s="2" t="s">
        <v>276</v>
      </c>
      <c r="I2384" s="2" t="s">
        <v>1109</v>
      </c>
      <c r="J2384" s="2" t="s">
        <v>1110</v>
      </c>
    </row>
    <row r="2385" spans="6:10" ht="15" customHeight="1" x14ac:dyDescent="0.25">
      <c r="F2385" s="3" t="s">
        <v>4246</v>
      </c>
      <c r="G2385" s="2">
        <v>4990</v>
      </c>
      <c r="H2385" s="2" t="s">
        <v>276</v>
      </c>
      <c r="I2385" s="2" t="s">
        <v>1111</v>
      </c>
      <c r="J2385" s="2" t="s">
        <v>1112</v>
      </c>
    </row>
    <row r="2386" spans="6:10" ht="15" customHeight="1" x14ac:dyDescent="0.25">
      <c r="F2386" s="3" t="s">
        <v>4247</v>
      </c>
      <c r="G2386" s="2">
        <v>10648</v>
      </c>
      <c r="H2386" s="2" t="s">
        <v>864</v>
      </c>
      <c r="I2386" s="2" t="s">
        <v>901</v>
      </c>
      <c r="J2386" s="2" t="s">
        <v>902</v>
      </c>
    </row>
    <row r="2387" spans="6:10" ht="15" customHeight="1" x14ac:dyDescent="0.25">
      <c r="F2387" s="3" t="s">
        <v>4248</v>
      </c>
      <c r="G2387" s="2">
        <v>10654</v>
      </c>
      <c r="H2387" s="2" t="s">
        <v>864</v>
      </c>
      <c r="I2387" s="2" t="s">
        <v>925</v>
      </c>
      <c r="J2387" s="2" t="s">
        <v>926</v>
      </c>
    </row>
    <row r="2388" spans="6:10" ht="15" customHeight="1" x14ac:dyDescent="0.25">
      <c r="F2388" s="3" t="s">
        <v>4249</v>
      </c>
      <c r="G2388" s="2">
        <v>10656</v>
      </c>
      <c r="H2388" s="2" t="s">
        <v>864</v>
      </c>
      <c r="I2388" s="2" t="s">
        <v>456</v>
      </c>
      <c r="J2388" s="2" t="s">
        <v>963</v>
      </c>
    </row>
    <row r="2389" spans="6:10" ht="15" customHeight="1" x14ac:dyDescent="0.25">
      <c r="F2389" s="3" t="s">
        <v>4250</v>
      </c>
      <c r="G2389" s="2">
        <v>10659</v>
      </c>
      <c r="H2389" s="2" t="s">
        <v>864</v>
      </c>
      <c r="I2389" s="2" t="s">
        <v>978</v>
      </c>
      <c r="J2389" s="2" t="s">
        <v>979</v>
      </c>
    </row>
    <row r="2390" spans="6:10" ht="15" customHeight="1" x14ac:dyDescent="0.25">
      <c r="F2390" s="3" t="s">
        <v>4251</v>
      </c>
      <c r="G2390" s="2">
        <v>99000005</v>
      </c>
      <c r="H2390" s="2" t="s">
        <v>50</v>
      </c>
      <c r="I2390" s="2" t="s">
        <v>295</v>
      </c>
      <c r="J2390" s="2" t="s">
        <v>296</v>
      </c>
    </row>
    <row r="2391" spans="6:10" ht="15" customHeight="1" x14ac:dyDescent="0.25">
      <c r="F2391" s="3" t="s">
        <v>4252</v>
      </c>
      <c r="G2391" s="2">
        <v>99000006</v>
      </c>
      <c r="H2391" s="2" t="s">
        <v>54</v>
      </c>
      <c r="I2391" s="2" t="s">
        <v>295</v>
      </c>
      <c r="J2391" s="2" t="s">
        <v>298</v>
      </c>
    </row>
    <row r="2392" spans="6:10" ht="15" customHeight="1" x14ac:dyDescent="0.25">
      <c r="F2392" s="3" t="s">
        <v>4253</v>
      </c>
      <c r="G2392" s="2">
        <v>99000042</v>
      </c>
      <c r="H2392" s="2" t="s">
        <v>751</v>
      </c>
      <c r="I2392" s="2" t="s">
        <v>295</v>
      </c>
      <c r="J2392" s="2" t="s">
        <v>824</v>
      </c>
    </row>
    <row r="2393" spans="6:10" ht="15" customHeight="1" x14ac:dyDescent="0.25">
      <c r="F2393" s="3" t="s">
        <v>4254</v>
      </c>
      <c r="G2393" s="2">
        <v>99000063</v>
      </c>
      <c r="H2393" s="2" t="s">
        <v>1171</v>
      </c>
      <c r="I2393" s="2" t="s">
        <v>295</v>
      </c>
      <c r="J2393" s="2" t="s">
        <v>1183</v>
      </c>
    </row>
    <row r="2394" spans="6:10" ht="15" customHeight="1" x14ac:dyDescent="0.25">
      <c r="F2394" s="3" t="s">
        <v>4255</v>
      </c>
      <c r="G2394" s="2">
        <v>99000019</v>
      </c>
      <c r="H2394" s="2" t="s">
        <v>450</v>
      </c>
      <c r="I2394" s="2" t="s">
        <v>295</v>
      </c>
      <c r="J2394" s="2" t="s">
        <v>479</v>
      </c>
    </row>
    <row r="2395" spans="6:10" ht="15" customHeight="1" x14ac:dyDescent="0.25">
      <c r="F2395" s="3" t="s">
        <v>4256</v>
      </c>
      <c r="G2395" s="2">
        <v>99000009</v>
      </c>
      <c r="H2395" s="2" t="s">
        <v>189</v>
      </c>
      <c r="I2395" s="2" t="s">
        <v>295</v>
      </c>
      <c r="J2395" s="2" t="s">
        <v>304</v>
      </c>
    </row>
    <row r="2396" spans="6:10" ht="15" customHeight="1" x14ac:dyDescent="0.25">
      <c r="F2396" s="3" t="s">
        <v>4257</v>
      </c>
      <c r="G2396" s="2">
        <v>99000008</v>
      </c>
      <c r="H2396" s="2" t="s">
        <v>140</v>
      </c>
      <c r="I2396" s="2" t="s">
        <v>295</v>
      </c>
      <c r="J2396" s="2" t="s">
        <v>302</v>
      </c>
    </row>
    <row r="2397" spans="6:10" ht="15" customHeight="1" x14ac:dyDescent="0.25">
      <c r="F2397" s="3" t="s">
        <v>4258</v>
      </c>
      <c r="G2397" s="2">
        <v>99000012</v>
      </c>
      <c r="H2397" s="2" t="s">
        <v>254</v>
      </c>
      <c r="I2397" s="2" t="s">
        <v>295</v>
      </c>
      <c r="J2397" s="2" t="s">
        <v>310</v>
      </c>
    </row>
    <row r="2398" spans="6:10" ht="15" customHeight="1" x14ac:dyDescent="0.25">
      <c r="F2398" s="3" t="s">
        <v>4259</v>
      </c>
      <c r="G2398" s="2">
        <v>99000013</v>
      </c>
      <c r="H2398" s="2" t="s">
        <v>276</v>
      </c>
      <c r="I2398" s="2" t="s">
        <v>295</v>
      </c>
      <c r="J2398" s="2" t="s">
        <v>312</v>
      </c>
    </row>
    <row r="2399" spans="6:10" ht="15" customHeight="1" x14ac:dyDescent="0.25">
      <c r="F2399" s="3" t="s">
        <v>4260</v>
      </c>
      <c r="G2399" s="2">
        <v>99000041</v>
      </c>
      <c r="H2399" s="2" t="s">
        <v>864</v>
      </c>
      <c r="I2399" s="2" t="s">
        <v>295</v>
      </c>
      <c r="J2399" s="2" t="s">
        <v>1011</v>
      </c>
    </row>
    <row r="2400" spans="6:10" ht="15" customHeight="1" x14ac:dyDescent="0.25">
      <c r="F2400" s="3" t="s">
        <v>4261</v>
      </c>
      <c r="G2400" s="2">
        <v>99000017</v>
      </c>
      <c r="H2400" s="2" t="s">
        <v>314</v>
      </c>
      <c r="I2400" s="2" t="s">
        <v>315</v>
      </c>
      <c r="J2400" s="2" t="s">
        <v>316</v>
      </c>
    </row>
    <row r="2401" spans="6:10" ht="15" customHeight="1" x14ac:dyDescent="0.25">
      <c r="F2401" s="3" t="s">
        <v>4262</v>
      </c>
      <c r="G2401" s="2">
        <v>99000017</v>
      </c>
      <c r="H2401" s="2" t="s">
        <v>314</v>
      </c>
      <c r="I2401" s="2" t="s">
        <v>315</v>
      </c>
      <c r="J2401" s="2" t="s">
        <v>316</v>
      </c>
    </row>
    <row r="2402" spans="6:10" ht="15" customHeight="1" x14ac:dyDescent="0.25">
      <c r="F2402" s="3" t="s">
        <v>4263</v>
      </c>
      <c r="G2402" s="2">
        <v>28394</v>
      </c>
      <c r="H2402" s="2" t="s">
        <v>1534</v>
      </c>
      <c r="I2402" s="2" t="s">
        <v>1535</v>
      </c>
      <c r="J2402" s="2" t="s">
        <v>1536</v>
      </c>
    </row>
    <row r="2403" spans="6:10" ht="15" customHeight="1" x14ac:dyDescent="0.25">
      <c r="F2403" s="3" t="s">
        <v>4264</v>
      </c>
      <c r="G2403" s="2">
        <v>5663</v>
      </c>
      <c r="H2403" s="2" t="s">
        <v>751</v>
      </c>
      <c r="I2403" s="2" t="s">
        <v>782</v>
      </c>
      <c r="J2403" s="2" t="s">
        <v>783</v>
      </c>
    </row>
    <row r="2404" spans="6:10" ht="15" customHeight="1" x14ac:dyDescent="0.25">
      <c r="F2404" s="3" t="s">
        <v>4265</v>
      </c>
      <c r="G2404" s="2">
        <v>5664</v>
      </c>
      <c r="H2404" s="2" t="s">
        <v>751</v>
      </c>
      <c r="I2404" s="2" t="s">
        <v>776</v>
      </c>
      <c r="J2404" s="2" t="s">
        <v>777</v>
      </c>
    </row>
    <row r="2405" spans="6:10" ht="15" customHeight="1" x14ac:dyDescent="0.25">
      <c r="F2405" s="3" t="s">
        <v>4266</v>
      </c>
      <c r="G2405" s="2">
        <v>5667</v>
      </c>
      <c r="H2405" s="2" t="s">
        <v>751</v>
      </c>
      <c r="I2405" s="2" t="s">
        <v>790</v>
      </c>
      <c r="J2405" s="2" t="s">
        <v>791</v>
      </c>
    </row>
    <row r="2406" spans="6:10" ht="15" customHeight="1" x14ac:dyDescent="0.25">
      <c r="F2406" s="3" t="s">
        <v>4267</v>
      </c>
      <c r="G2406" s="2">
        <v>5669</v>
      </c>
      <c r="H2406" s="2" t="s">
        <v>751</v>
      </c>
      <c r="I2406" s="2" t="s">
        <v>820</v>
      </c>
      <c r="J2406" s="2" t="s">
        <v>821</v>
      </c>
    </row>
    <row r="2407" spans="6:10" ht="15" customHeight="1" x14ac:dyDescent="0.25">
      <c r="F2407" s="3" t="s">
        <v>4268</v>
      </c>
      <c r="G2407" s="2">
        <v>5677</v>
      </c>
      <c r="H2407" s="2" t="s">
        <v>751</v>
      </c>
      <c r="I2407" s="2" t="s">
        <v>818</v>
      </c>
      <c r="J2407" s="2" t="s">
        <v>819</v>
      </c>
    </row>
    <row r="2408" spans="6:10" ht="15" customHeight="1" x14ac:dyDescent="0.25">
      <c r="F2408" s="3" t="s">
        <v>4269</v>
      </c>
      <c r="G2408" s="2">
        <v>5678</v>
      </c>
      <c r="H2408" s="2" t="s">
        <v>751</v>
      </c>
      <c r="I2408" s="2" t="s">
        <v>762</v>
      </c>
      <c r="J2408" s="2" t="s">
        <v>763</v>
      </c>
    </row>
    <row r="2409" spans="6:10" ht="15" customHeight="1" x14ac:dyDescent="0.25">
      <c r="F2409" s="3" t="s">
        <v>4270</v>
      </c>
      <c r="G2409" s="2">
        <v>5685</v>
      </c>
      <c r="H2409" s="2" t="s">
        <v>751</v>
      </c>
      <c r="I2409" s="2" t="s">
        <v>784</v>
      </c>
      <c r="J2409" s="2" t="s">
        <v>785</v>
      </c>
    </row>
    <row r="2410" spans="6:10" ht="15" customHeight="1" x14ac:dyDescent="0.25">
      <c r="F2410" s="3" t="s">
        <v>4271</v>
      </c>
      <c r="G2410" s="2">
        <v>5688</v>
      </c>
      <c r="H2410" s="2" t="s">
        <v>751</v>
      </c>
      <c r="I2410" s="2" t="s">
        <v>1537</v>
      </c>
      <c r="J2410" s="2" t="s">
        <v>1538</v>
      </c>
    </row>
    <row r="2411" spans="6:10" ht="15" customHeight="1" x14ac:dyDescent="0.25">
      <c r="F2411" s="3" t="s">
        <v>4272</v>
      </c>
      <c r="G2411" s="2">
        <v>5689</v>
      </c>
      <c r="H2411" s="2" t="s">
        <v>751</v>
      </c>
      <c r="I2411" s="2" t="s">
        <v>788</v>
      </c>
      <c r="J2411" s="2" t="s">
        <v>789</v>
      </c>
    </row>
    <row r="2412" spans="6:10" ht="15" customHeight="1" x14ac:dyDescent="0.25">
      <c r="F2412" s="3" t="s">
        <v>4273</v>
      </c>
      <c r="G2412" s="2">
        <v>5692</v>
      </c>
      <c r="H2412" s="2" t="s">
        <v>751</v>
      </c>
      <c r="I2412" s="2" t="s">
        <v>1539</v>
      </c>
      <c r="J2412" s="2" t="s">
        <v>1540</v>
      </c>
    </row>
    <row r="2413" spans="6:10" ht="15" customHeight="1" x14ac:dyDescent="0.25">
      <c r="F2413" s="3" t="s">
        <v>4274</v>
      </c>
      <c r="G2413" s="2">
        <v>6128</v>
      </c>
      <c r="H2413" s="2" t="s">
        <v>751</v>
      </c>
      <c r="I2413" s="2" t="s">
        <v>780</v>
      </c>
      <c r="J2413" s="2" t="s">
        <v>781</v>
      </c>
    </row>
    <row r="2414" spans="6:10" ht="15" customHeight="1" x14ac:dyDescent="0.25">
      <c r="F2414" s="3" t="s">
        <v>4275</v>
      </c>
      <c r="G2414" s="2">
        <v>6131</v>
      </c>
      <c r="H2414" s="2" t="s">
        <v>751</v>
      </c>
      <c r="I2414" s="2" t="s">
        <v>786</v>
      </c>
      <c r="J2414" s="2" t="s">
        <v>787</v>
      </c>
    </row>
    <row r="2415" spans="6:10" ht="15" customHeight="1" x14ac:dyDescent="0.25">
      <c r="F2415" s="3" t="s">
        <v>4276</v>
      </c>
      <c r="G2415" s="2">
        <v>17661</v>
      </c>
      <c r="H2415" s="2" t="s">
        <v>751</v>
      </c>
      <c r="I2415" s="2" t="s">
        <v>1541</v>
      </c>
      <c r="J2415" s="2" t="s">
        <v>1542</v>
      </c>
    </row>
    <row r="2416" spans="6:10" ht="15" customHeight="1" x14ac:dyDescent="0.25">
      <c r="F2416" s="3" t="s">
        <v>4277</v>
      </c>
      <c r="G2416" s="2">
        <v>22960</v>
      </c>
      <c r="H2416" s="2" t="s">
        <v>1543</v>
      </c>
      <c r="I2416" s="2" t="s">
        <v>1544</v>
      </c>
      <c r="J2416" s="2" t="s">
        <v>1545</v>
      </c>
    </row>
    <row r="2417" spans="6:10" ht="15" customHeight="1" x14ac:dyDescent="0.25">
      <c r="F2417" s="3" t="s">
        <v>4278</v>
      </c>
      <c r="G2417" s="2">
        <v>26677</v>
      </c>
      <c r="H2417" s="2" t="s">
        <v>1543</v>
      </c>
      <c r="I2417" s="2" t="s">
        <v>1546</v>
      </c>
      <c r="J2417" s="2" t="s">
        <v>1547</v>
      </c>
    </row>
    <row r="2418" spans="6:10" ht="15" customHeight="1" x14ac:dyDescent="0.25">
      <c r="F2418" s="3" t="s">
        <v>4279</v>
      </c>
      <c r="G2418" s="2">
        <v>27887</v>
      </c>
      <c r="H2418" s="2" t="s">
        <v>1449</v>
      </c>
      <c r="I2418" s="2" t="s">
        <v>1444</v>
      </c>
      <c r="J2418" s="2" t="s">
        <v>1450</v>
      </c>
    </row>
    <row r="2419" spans="6:10" ht="15" customHeight="1" x14ac:dyDescent="0.25">
      <c r="F2419" s="3" t="s">
        <v>4280</v>
      </c>
      <c r="G2419" s="2">
        <v>27895</v>
      </c>
      <c r="H2419" s="2" t="s">
        <v>1449</v>
      </c>
      <c r="I2419" s="2" t="s">
        <v>1451</v>
      </c>
      <c r="J2419" s="2" t="s">
        <v>1452</v>
      </c>
    </row>
    <row r="2420" spans="6:10" ht="15" customHeight="1" x14ac:dyDescent="0.25">
      <c r="F2420" s="3" t="s">
        <v>4281</v>
      </c>
      <c r="G2420" s="2">
        <v>516</v>
      </c>
      <c r="H2420" s="2" t="s">
        <v>140</v>
      </c>
      <c r="I2420" s="2" t="s">
        <v>156</v>
      </c>
      <c r="J2420" s="2" t="s">
        <v>157</v>
      </c>
    </row>
    <row r="2421" spans="6:10" ht="15" customHeight="1" x14ac:dyDescent="0.25">
      <c r="F2421" s="3" t="s">
        <v>4282</v>
      </c>
      <c r="G2421" s="2">
        <v>520</v>
      </c>
      <c r="H2421" s="2" t="s">
        <v>140</v>
      </c>
      <c r="I2421" s="2" t="s">
        <v>165</v>
      </c>
      <c r="J2421" s="2" t="s">
        <v>166</v>
      </c>
    </row>
    <row r="2422" spans="6:10" ht="15" customHeight="1" x14ac:dyDescent="0.25">
      <c r="F2422" s="3" t="s">
        <v>4283</v>
      </c>
      <c r="G2422" s="2">
        <v>521</v>
      </c>
      <c r="H2422" s="2" t="s">
        <v>140</v>
      </c>
      <c r="I2422" s="2" t="s">
        <v>159</v>
      </c>
      <c r="J2422" s="2" t="s">
        <v>160</v>
      </c>
    </row>
    <row r="2423" spans="6:10" ht="15" customHeight="1" x14ac:dyDescent="0.25">
      <c r="F2423" s="3" t="s">
        <v>4284</v>
      </c>
      <c r="G2423" s="2">
        <v>549</v>
      </c>
      <c r="H2423" s="2" t="s">
        <v>140</v>
      </c>
      <c r="I2423" s="2" t="s">
        <v>190</v>
      </c>
      <c r="J2423" s="2" t="s">
        <v>1548</v>
      </c>
    </row>
    <row r="2424" spans="6:10" ht="15" customHeight="1" x14ac:dyDescent="0.25">
      <c r="F2424" s="3" t="s">
        <v>4285</v>
      </c>
      <c r="G2424" s="2">
        <v>553</v>
      </c>
      <c r="H2424" s="2" t="s">
        <v>140</v>
      </c>
      <c r="I2424" s="2" t="s">
        <v>144</v>
      </c>
      <c r="J2424" s="2" t="s">
        <v>145</v>
      </c>
    </row>
    <row r="2425" spans="6:10" ht="15" customHeight="1" x14ac:dyDescent="0.25">
      <c r="F2425" s="3" t="s">
        <v>4286</v>
      </c>
      <c r="G2425" s="2">
        <v>554</v>
      </c>
      <c r="H2425" s="2" t="s">
        <v>140</v>
      </c>
      <c r="I2425" s="2" t="s">
        <v>1174</v>
      </c>
      <c r="J2425" s="2" t="s">
        <v>1175</v>
      </c>
    </row>
    <row r="2426" spans="6:10" ht="15" customHeight="1" x14ac:dyDescent="0.25">
      <c r="F2426" s="3" t="s">
        <v>4287</v>
      </c>
      <c r="G2426" s="2">
        <v>690</v>
      </c>
      <c r="H2426" s="2" t="s">
        <v>537</v>
      </c>
      <c r="I2426" s="2" t="s">
        <v>546</v>
      </c>
      <c r="J2426" s="2" t="s">
        <v>547</v>
      </c>
    </row>
    <row r="2427" spans="6:10" ht="15" customHeight="1" x14ac:dyDescent="0.25">
      <c r="F2427" s="3" t="s">
        <v>4288</v>
      </c>
      <c r="G2427" s="2">
        <v>691</v>
      </c>
      <c r="H2427" s="2" t="s">
        <v>537</v>
      </c>
      <c r="I2427" s="2" t="s">
        <v>552</v>
      </c>
      <c r="J2427" s="2" t="s">
        <v>553</v>
      </c>
    </row>
    <row r="2428" spans="6:10" ht="15" customHeight="1" x14ac:dyDescent="0.25">
      <c r="F2428" s="3" t="s">
        <v>4289</v>
      </c>
      <c r="G2428" s="2">
        <v>699</v>
      </c>
      <c r="H2428" s="2" t="s">
        <v>537</v>
      </c>
      <c r="I2428" s="2" t="s">
        <v>548</v>
      </c>
      <c r="J2428" s="2" t="s">
        <v>549</v>
      </c>
    </row>
    <row r="2429" spans="6:10" ht="15" customHeight="1" x14ac:dyDescent="0.25">
      <c r="F2429" s="3" t="s">
        <v>4290</v>
      </c>
      <c r="G2429" s="2">
        <v>710</v>
      </c>
      <c r="H2429" s="2" t="s">
        <v>537</v>
      </c>
      <c r="I2429" s="2" t="s">
        <v>538</v>
      </c>
      <c r="J2429" s="2" t="s">
        <v>539</v>
      </c>
    </row>
    <row r="2430" spans="6:10" ht="15" customHeight="1" x14ac:dyDescent="0.25">
      <c r="F2430" s="3" t="s">
        <v>4291</v>
      </c>
      <c r="G2430" s="2">
        <v>20417</v>
      </c>
      <c r="H2430" s="2" t="s">
        <v>1549</v>
      </c>
      <c r="I2430" s="2" t="s">
        <v>1550</v>
      </c>
      <c r="J2430" s="2" t="s">
        <v>1551</v>
      </c>
    </row>
    <row r="2431" spans="6:10" ht="15" customHeight="1" x14ac:dyDescent="0.25">
      <c r="F2431" s="3" t="s">
        <v>4292</v>
      </c>
      <c r="G2431" s="2">
        <v>26975</v>
      </c>
      <c r="H2431" s="2" t="s">
        <v>1549</v>
      </c>
      <c r="I2431" s="2" t="s">
        <v>1552</v>
      </c>
      <c r="J2431" s="2" t="s">
        <v>1553</v>
      </c>
    </row>
    <row r="2432" spans="6:10" ht="15" customHeight="1" x14ac:dyDescent="0.25">
      <c r="F2432" s="3" t="s">
        <v>4293</v>
      </c>
      <c r="G2432" s="2">
        <v>51966</v>
      </c>
      <c r="H2432" s="2" t="s">
        <v>1549</v>
      </c>
      <c r="I2432" s="2" t="s">
        <v>1554</v>
      </c>
      <c r="J2432" s="2" t="s">
        <v>1555</v>
      </c>
    </row>
    <row r="2433" spans="6:10" ht="15" customHeight="1" x14ac:dyDescent="0.25">
      <c r="F2433" s="3" t="s">
        <v>4294</v>
      </c>
      <c r="G2433" s="2">
        <v>760</v>
      </c>
      <c r="H2433" s="2" t="s">
        <v>254</v>
      </c>
      <c r="I2433" s="2" t="s">
        <v>258</v>
      </c>
      <c r="J2433" s="2" t="s">
        <v>259</v>
      </c>
    </row>
    <row r="2434" spans="6:10" ht="15" customHeight="1" x14ac:dyDescent="0.25">
      <c r="F2434" s="3" t="s">
        <v>4295</v>
      </c>
      <c r="G2434" s="2">
        <v>763</v>
      </c>
      <c r="H2434" s="2" t="s">
        <v>254</v>
      </c>
      <c r="I2434" s="2" t="s">
        <v>261</v>
      </c>
      <c r="J2434" s="2" t="s">
        <v>262</v>
      </c>
    </row>
    <row r="2435" spans="6:10" ht="15" customHeight="1" x14ac:dyDescent="0.25">
      <c r="F2435" s="3" t="s">
        <v>4296</v>
      </c>
      <c r="G2435" s="2">
        <v>775</v>
      </c>
      <c r="H2435" s="2" t="s">
        <v>254</v>
      </c>
      <c r="I2435" s="2" t="s">
        <v>270</v>
      </c>
      <c r="J2435" s="2" t="s">
        <v>271</v>
      </c>
    </row>
    <row r="2436" spans="6:10" ht="15" customHeight="1" x14ac:dyDescent="0.25">
      <c r="F2436" s="3" t="s">
        <v>4297</v>
      </c>
      <c r="G2436" s="2">
        <v>776</v>
      </c>
      <c r="H2436" s="2" t="s">
        <v>254</v>
      </c>
      <c r="I2436" s="2" t="s">
        <v>273</v>
      </c>
      <c r="J2436" s="2" t="s">
        <v>274</v>
      </c>
    </row>
    <row r="2437" spans="6:10" ht="15" customHeight="1" x14ac:dyDescent="0.25">
      <c r="F2437" s="3" t="s">
        <v>4298</v>
      </c>
      <c r="G2437" s="2">
        <v>12592</v>
      </c>
      <c r="H2437" s="2" t="s">
        <v>254</v>
      </c>
      <c r="I2437" s="2" t="s">
        <v>1556</v>
      </c>
      <c r="J2437" s="2" t="s">
        <v>1557</v>
      </c>
    </row>
    <row r="2438" spans="6:10" ht="15" customHeight="1" x14ac:dyDescent="0.25">
      <c r="F2438" s="3" t="s">
        <v>4299</v>
      </c>
      <c r="G2438" s="2">
        <v>12597</v>
      </c>
      <c r="H2438" s="2" t="s">
        <v>254</v>
      </c>
      <c r="I2438" s="2" t="s">
        <v>626</v>
      </c>
      <c r="J2438" s="2" t="s">
        <v>627</v>
      </c>
    </row>
    <row r="2439" spans="6:10" ht="15" customHeight="1" x14ac:dyDescent="0.25">
      <c r="F2439" s="3" t="s">
        <v>4300</v>
      </c>
      <c r="G2439" s="2">
        <v>6549</v>
      </c>
      <c r="H2439" s="2" t="s">
        <v>864</v>
      </c>
      <c r="I2439" s="2" t="s">
        <v>966</v>
      </c>
      <c r="J2439" s="2" t="s">
        <v>967</v>
      </c>
    </row>
    <row r="2440" spans="6:10" ht="15" customHeight="1" x14ac:dyDescent="0.25">
      <c r="F2440" s="3" t="s">
        <v>4301</v>
      </c>
      <c r="G2440" s="2">
        <v>6932</v>
      </c>
      <c r="H2440" s="2" t="s">
        <v>864</v>
      </c>
      <c r="I2440" s="2" t="s">
        <v>955</v>
      </c>
      <c r="J2440" s="2" t="s">
        <v>956</v>
      </c>
    </row>
    <row r="2441" spans="6:10" ht="15" customHeight="1" x14ac:dyDescent="0.25">
      <c r="F2441" s="3" t="s">
        <v>4302</v>
      </c>
      <c r="G2441" s="2">
        <v>10647</v>
      </c>
      <c r="H2441" s="2" t="s">
        <v>864</v>
      </c>
      <c r="I2441" s="2" t="s">
        <v>871</v>
      </c>
      <c r="J2441" s="2" t="s">
        <v>872</v>
      </c>
    </row>
    <row r="2442" spans="6:10" ht="15" customHeight="1" x14ac:dyDescent="0.25">
      <c r="F2442" s="3" t="s">
        <v>4303</v>
      </c>
      <c r="G2442" s="2">
        <v>10648</v>
      </c>
      <c r="H2442" s="2" t="s">
        <v>864</v>
      </c>
      <c r="I2442" s="2" t="s">
        <v>901</v>
      </c>
      <c r="J2442" s="2" t="s">
        <v>902</v>
      </c>
    </row>
    <row r="2443" spans="6:10" ht="15" customHeight="1" x14ac:dyDescent="0.25">
      <c r="F2443" s="3" t="s">
        <v>4304</v>
      </c>
      <c r="G2443" s="2">
        <v>10656</v>
      </c>
      <c r="H2443" s="2" t="s">
        <v>864</v>
      </c>
      <c r="I2443" s="2" t="s">
        <v>456</v>
      </c>
      <c r="J2443" s="2" t="s">
        <v>963</v>
      </c>
    </row>
    <row r="2444" spans="6:10" ht="15" customHeight="1" x14ac:dyDescent="0.25">
      <c r="F2444" s="3" t="s">
        <v>4305</v>
      </c>
      <c r="G2444" s="2">
        <v>10659</v>
      </c>
      <c r="H2444" s="2" t="s">
        <v>864</v>
      </c>
      <c r="I2444" s="2" t="s">
        <v>978</v>
      </c>
      <c r="J2444" s="2" t="s">
        <v>979</v>
      </c>
    </row>
    <row r="2445" spans="6:10" ht="15" customHeight="1" x14ac:dyDescent="0.25">
      <c r="F2445" s="3" t="s">
        <v>4306</v>
      </c>
      <c r="G2445" s="2">
        <v>10662</v>
      </c>
      <c r="H2445" s="2" t="s">
        <v>864</v>
      </c>
      <c r="I2445" s="2" t="s">
        <v>964</v>
      </c>
      <c r="J2445" s="2" t="s">
        <v>965</v>
      </c>
    </row>
    <row r="2446" spans="6:10" ht="15" customHeight="1" x14ac:dyDescent="0.25">
      <c r="F2446" s="3" t="s">
        <v>4307</v>
      </c>
      <c r="G2446" s="2">
        <v>10670</v>
      </c>
      <c r="H2446" s="2" t="s">
        <v>864</v>
      </c>
      <c r="I2446" s="2" t="s">
        <v>885</v>
      </c>
      <c r="J2446" s="2" t="s">
        <v>886</v>
      </c>
    </row>
    <row r="2447" spans="6:10" ht="15" customHeight="1" x14ac:dyDescent="0.25">
      <c r="F2447" s="3" t="s">
        <v>4308</v>
      </c>
      <c r="G2447" s="2">
        <v>10690</v>
      </c>
      <c r="H2447" s="2" t="s">
        <v>864</v>
      </c>
      <c r="I2447" s="2" t="s">
        <v>887</v>
      </c>
      <c r="J2447" s="2" t="s">
        <v>888</v>
      </c>
    </row>
    <row r="2448" spans="6:10" ht="15" customHeight="1" x14ac:dyDescent="0.25">
      <c r="F2448" s="3" t="s">
        <v>4309</v>
      </c>
      <c r="G2448" s="2">
        <v>10705</v>
      </c>
      <c r="H2448" s="2" t="s">
        <v>864</v>
      </c>
      <c r="I2448" s="2" t="s">
        <v>921</v>
      </c>
      <c r="J2448" s="2" t="s">
        <v>922</v>
      </c>
    </row>
    <row r="2449" spans="6:10" ht="15" customHeight="1" x14ac:dyDescent="0.25">
      <c r="F2449" s="3" t="s">
        <v>4310</v>
      </c>
      <c r="G2449" s="2">
        <v>10709</v>
      </c>
      <c r="H2449" s="2" t="s">
        <v>864</v>
      </c>
      <c r="I2449" s="2" t="s">
        <v>1157</v>
      </c>
      <c r="J2449" s="2" t="s">
        <v>1158</v>
      </c>
    </row>
    <row r="2450" spans="6:10" ht="15" customHeight="1" x14ac:dyDescent="0.25">
      <c r="F2450" s="3" t="s">
        <v>4311</v>
      </c>
      <c r="G2450" s="2">
        <v>10725</v>
      </c>
      <c r="H2450" s="2" t="s">
        <v>864</v>
      </c>
      <c r="I2450" s="2" t="s">
        <v>933</v>
      </c>
      <c r="J2450" s="2" t="s">
        <v>934</v>
      </c>
    </row>
    <row r="2451" spans="6:10" ht="15" customHeight="1" x14ac:dyDescent="0.25">
      <c r="F2451" s="3" t="s">
        <v>4312</v>
      </c>
      <c r="G2451" s="2">
        <v>10733</v>
      </c>
      <c r="H2451" s="2" t="s">
        <v>864</v>
      </c>
      <c r="I2451" s="2" t="s">
        <v>913</v>
      </c>
      <c r="J2451" s="2" t="s">
        <v>914</v>
      </c>
    </row>
    <row r="2452" spans="6:10" ht="15" customHeight="1" x14ac:dyDescent="0.25">
      <c r="F2452" s="3" t="s">
        <v>4313</v>
      </c>
      <c r="G2452" s="2">
        <v>10760</v>
      </c>
      <c r="H2452" s="2" t="s">
        <v>864</v>
      </c>
      <c r="I2452" s="2" t="s">
        <v>1149</v>
      </c>
      <c r="J2452" s="2" t="s">
        <v>1150</v>
      </c>
    </row>
    <row r="2453" spans="6:10" ht="15" customHeight="1" x14ac:dyDescent="0.25">
      <c r="F2453" s="3" t="s">
        <v>4314</v>
      </c>
      <c r="G2453" s="2">
        <v>10817</v>
      </c>
      <c r="H2453" s="2" t="s">
        <v>864</v>
      </c>
      <c r="I2453" s="2" t="s">
        <v>968</v>
      </c>
      <c r="J2453" s="2" t="s">
        <v>969</v>
      </c>
    </row>
    <row r="2454" spans="6:10" ht="15" customHeight="1" x14ac:dyDescent="0.25">
      <c r="F2454" s="3" t="s">
        <v>4315</v>
      </c>
      <c r="G2454" s="2">
        <v>10863</v>
      </c>
      <c r="H2454" s="2" t="s">
        <v>864</v>
      </c>
      <c r="I2454" s="2" t="s">
        <v>990</v>
      </c>
      <c r="J2454" s="2" t="s">
        <v>991</v>
      </c>
    </row>
    <row r="2455" spans="6:10" ht="15" customHeight="1" x14ac:dyDescent="0.25">
      <c r="F2455" s="3" t="s">
        <v>4316</v>
      </c>
      <c r="G2455" s="2">
        <v>10891</v>
      </c>
      <c r="H2455" s="2" t="s">
        <v>864</v>
      </c>
      <c r="I2455" s="2" t="s">
        <v>976</v>
      </c>
      <c r="J2455" s="2" t="s">
        <v>977</v>
      </c>
    </row>
    <row r="2456" spans="6:10" ht="15" customHeight="1" x14ac:dyDescent="0.25">
      <c r="F2456" s="3" t="s">
        <v>4317</v>
      </c>
      <c r="G2456" s="2">
        <v>10958</v>
      </c>
      <c r="H2456" s="2" t="s">
        <v>864</v>
      </c>
      <c r="I2456" s="2" t="s">
        <v>1558</v>
      </c>
      <c r="J2456" s="2" t="s">
        <v>1559</v>
      </c>
    </row>
    <row r="2457" spans="6:10" ht="15" customHeight="1" x14ac:dyDescent="0.25">
      <c r="F2457" s="3" t="s">
        <v>4318</v>
      </c>
      <c r="G2457" s="2">
        <v>11073</v>
      </c>
      <c r="H2457" s="2" t="s">
        <v>864</v>
      </c>
      <c r="I2457" s="2" t="s">
        <v>865</v>
      </c>
      <c r="J2457" s="2" t="s">
        <v>866</v>
      </c>
    </row>
    <row r="2458" spans="6:10" ht="15" customHeight="1" x14ac:dyDescent="0.25">
      <c r="F2458" s="3" t="s">
        <v>4319</v>
      </c>
      <c r="G2458" s="2">
        <v>11450</v>
      </c>
      <c r="H2458" s="2" t="s">
        <v>864</v>
      </c>
      <c r="I2458" s="2" t="s">
        <v>1560</v>
      </c>
      <c r="J2458" s="2" t="s">
        <v>1561</v>
      </c>
    </row>
    <row r="2459" spans="6:10" ht="15" customHeight="1" x14ac:dyDescent="0.25">
      <c r="F2459" s="3" t="s">
        <v>4320</v>
      </c>
      <c r="G2459" s="2">
        <v>11516</v>
      </c>
      <c r="H2459" s="2" t="s">
        <v>864</v>
      </c>
      <c r="I2459" s="2" t="s">
        <v>1562</v>
      </c>
      <c r="J2459" s="2" t="s">
        <v>1563</v>
      </c>
    </row>
    <row r="2460" spans="6:10" ht="15" customHeight="1" x14ac:dyDescent="0.25">
      <c r="F2460" s="3" t="s">
        <v>4321</v>
      </c>
      <c r="G2460" s="2">
        <v>11524</v>
      </c>
      <c r="H2460" s="2" t="s">
        <v>864</v>
      </c>
      <c r="I2460" s="2" t="s">
        <v>951</v>
      </c>
      <c r="J2460" s="2" t="s">
        <v>952</v>
      </c>
    </row>
    <row r="2461" spans="6:10" ht="15" customHeight="1" x14ac:dyDescent="0.25">
      <c r="F2461" s="3" t="s">
        <v>4322</v>
      </c>
      <c r="G2461" s="2">
        <v>11582</v>
      </c>
      <c r="H2461" s="2" t="s">
        <v>864</v>
      </c>
      <c r="I2461" s="2" t="s">
        <v>867</v>
      </c>
      <c r="J2461" s="2" t="s">
        <v>868</v>
      </c>
    </row>
    <row r="2462" spans="6:10" ht="15" customHeight="1" x14ac:dyDescent="0.25">
      <c r="F2462" s="3" t="s">
        <v>4323</v>
      </c>
      <c r="G2462" s="2">
        <v>43559</v>
      </c>
      <c r="H2462" s="2" t="s">
        <v>864</v>
      </c>
      <c r="I2462" s="2" t="s">
        <v>899</v>
      </c>
      <c r="J2462" s="2" t="s">
        <v>900</v>
      </c>
    </row>
    <row r="2463" spans="6:10" ht="15" customHeight="1" x14ac:dyDescent="0.25">
      <c r="F2463" s="3" t="s">
        <v>4324</v>
      </c>
      <c r="G2463" s="2">
        <v>43697</v>
      </c>
      <c r="H2463" s="2" t="s">
        <v>864</v>
      </c>
      <c r="I2463" s="2" t="s">
        <v>1564</v>
      </c>
      <c r="J2463" s="2" t="s">
        <v>1565</v>
      </c>
    </row>
    <row r="2464" spans="6:10" ht="15" customHeight="1" x14ac:dyDescent="0.25">
      <c r="F2464" s="3" t="s">
        <v>4325</v>
      </c>
      <c r="G2464" s="2">
        <v>14290</v>
      </c>
      <c r="H2464" s="2" t="s">
        <v>586</v>
      </c>
      <c r="I2464" s="2" t="s">
        <v>587</v>
      </c>
      <c r="J2464" s="2" t="s">
        <v>588</v>
      </c>
    </row>
    <row r="2465" spans="6:10" ht="15" customHeight="1" x14ac:dyDescent="0.25">
      <c r="F2465" s="3" t="s">
        <v>4326</v>
      </c>
      <c r="G2465" s="2">
        <v>14305</v>
      </c>
      <c r="H2465" s="2" t="s">
        <v>586</v>
      </c>
      <c r="I2465" s="2" t="s">
        <v>591</v>
      </c>
      <c r="J2465" s="2" t="s">
        <v>592</v>
      </c>
    </row>
    <row r="2466" spans="6:10" ht="15" customHeight="1" x14ac:dyDescent="0.25">
      <c r="F2466" s="3" t="s">
        <v>4327</v>
      </c>
      <c r="G2466" s="2">
        <v>14311</v>
      </c>
      <c r="H2466" s="2" t="s">
        <v>586</v>
      </c>
      <c r="I2466" s="2" t="s">
        <v>1566</v>
      </c>
      <c r="J2466" s="2" t="s">
        <v>1567</v>
      </c>
    </row>
    <row r="2467" spans="6:10" ht="15" customHeight="1" x14ac:dyDescent="0.25">
      <c r="F2467" s="3" t="s">
        <v>4328</v>
      </c>
      <c r="G2467" s="2">
        <v>14368</v>
      </c>
      <c r="H2467" s="2" t="s">
        <v>586</v>
      </c>
      <c r="I2467" s="2" t="s">
        <v>1568</v>
      </c>
      <c r="J2467" s="2" t="s">
        <v>1569</v>
      </c>
    </row>
    <row r="2468" spans="6:10" ht="15" customHeight="1" x14ac:dyDescent="0.25">
      <c r="F2468" s="3" t="s">
        <v>4329</v>
      </c>
      <c r="G2468" s="2">
        <v>14372</v>
      </c>
      <c r="H2468" s="2" t="s">
        <v>586</v>
      </c>
      <c r="I2468" s="2" t="s">
        <v>1570</v>
      </c>
      <c r="J2468" s="2" t="s">
        <v>1571</v>
      </c>
    </row>
    <row r="2469" spans="6:10" ht="15" customHeight="1" x14ac:dyDescent="0.25">
      <c r="F2469" s="3" t="s">
        <v>4330</v>
      </c>
      <c r="G2469" s="2">
        <v>14380</v>
      </c>
      <c r="H2469" s="2" t="s">
        <v>586</v>
      </c>
      <c r="I2469" s="2" t="s">
        <v>1572</v>
      </c>
      <c r="J2469" s="2" t="s">
        <v>1573</v>
      </c>
    </row>
    <row r="2470" spans="6:10" ht="15" customHeight="1" x14ac:dyDescent="0.25">
      <c r="F2470" s="3" t="s">
        <v>4331</v>
      </c>
      <c r="G2470" s="2">
        <v>14389</v>
      </c>
      <c r="H2470" s="2" t="s">
        <v>586</v>
      </c>
      <c r="I2470" s="2" t="s">
        <v>1574</v>
      </c>
      <c r="J2470" s="2" t="s">
        <v>1575</v>
      </c>
    </row>
    <row r="2471" spans="6:10" ht="15" customHeight="1" x14ac:dyDescent="0.25">
      <c r="F2471" s="3" t="s">
        <v>4332</v>
      </c>
      <c r="G2471" s="2">
        <v>14400</v>
      </c>
      <c r="H2471" s="2" t="s">
        <v>586</v>
      </c>
      <c r="I2471" s="2" t="s">
        <v>1576</v>
      </c>
      <c r="J2471" s="2" t="s">
        <v>1577</v>
      </c>
    </row>
    <row r="2472" spans="6:10" ht="15" customHeight="1" x14ac:dyDescent="0.25">
      <c r="F2472" s="3" t="s">
        <v>4333</v>
      </c>
      <c r="G2472" s="2">
        <v>14407</v>
      </c>
      <c r="H2472" s="2" t="s">
        <v>586</v>
      </c>
      <c r="I2472" s="2" t="s">
        <v>595</v>
      </c>
      <c r="J2472" s="2" t="s">
        <v>596</v>
      </c>
    </row>
    <row r="2473" spans="6:10" ht="15" customHeight="1" x14ac:dyDescent="0.25">
      <c r="F2473" s="3" t="s">
        <v>4334</v>
      </c>
      <c r="G2473" s="2">
        <v>17612</v>
      </c>
      <c r="H2473" s="2" t="s">
        <v>586</v>
      </c>
      <c r="I2473" s="2" t="s">
        <v>1578</v>
      </c>
      <c r="J2473" s="2" t="s">
        <v>1579</v>
      </c>
    </row>
    <row r="2474" spans="6:10" ht="15" customHeight="1" x14ac:dyDescent="0.25">
      <c r="F2474" s="3" t="s">
        <v>4335</v>
      </c>
      <c r="G2474" s="2">
        <v>17642</v>
      </c>
      <c r="H2474" s="2" t="s">
        <v>586</v>
      </c>
      <c r="I2474" s="2" t="s">
        <v>1580</v>
      </c>
      <c r="J2474" s="2" t="s">
        <v>1581</v>
      </c>
    </row>
    <row r="2475" spans="6:10" ht="15" customHeight="1" x14ac:dyDescent="0.25">
      <c r="F2475" s="3" t="s">
        <v>4336</v>
      </c>
      <c r="G2475" s="2">
        <v>17657</v>
      </c>
      <c r="H2475" s="2" t="s">
        <v>586</v>
      </c>
      <c r="I2475" s="2" t="s">
        <v>1582</v>
      </c>
      <c r="J2475" s="2" t="s">
        <v>1583</v>
      </c>
    </row>
    <row r="2476" spans="6:10" ht="15" customHeight="1" x14ac:dyDescent="0.25">
      <c r="F2476" s="3" t="s">
        <v>4337</v>
      </c>
      <c r="G2476" s="2">
        <v>17658</v>
      </c>
      <c r="H2476" s="2" t="s">
        <v>586</v>
      </c>
      <c r="I2476" s="2" t="s">
        <v>593</v>
      </c>
      <c r="J2476" s="2" t="s">
        <v>594</v>
      </c>
    </row>
    <row r="2477" spans="6:10" ht="15" customHeight="1" x14ac:dyDescent="0.25">
      <c r="F2477" s="3" t="s">
        <v>4338</v>
      </c>
      <c r="G2477" s="2">
        <v>17711</v>
      </c>
      <c r="H2477" s="2" t="s">
        <v>586</v>
      </c>
      <c r="I2477" s="2" t="s">
        <v>1584</v>
      </c>
      <c r="J2477" s="2" t="s">
        <v>1585</v>
      </c>
    </row>
    <row r="2478" spans="6:10" ht="15" customHeight="1" x14ac:dyDescent="0.25">
      <c r="F2478" s="3" t="s">
        <v>4339</v>
      </c>
      <c r="G2478" s="2">
        <v>17721</v>
      </c>
      <c r="H2478" s="2" t="s">
        <v>586</v>
      </c>
      <c r="I2478" s="2" t="s">
        <v>1586</v>
      </c>
      <c r="J2478" s="2" t="s">
        <v>1587</v>
      </c>
    </row>
    <row r="2479" spans="6:10" ht="15" customHeight="1" x14ac:dyDescent="0.25">
      <c r="F2479" s="3" t="s">
        <v>4340</v>
      </c>
      <c r="G2479" s="2">
        <v>17735</v>
      </c>
      <c r="H2479" s="2" t="s">
        <v>586</v>
      </c>
      <c r="I2479" s="2" t="s">
        <v>597</v>
      </c>
      <c r="J2479" s="2" t="s">
        <v>598</v>
      </c>
    </row>
    <row r="2480" spans="6:10" ht="15" customHeight="1" x14ac:dyDescent="0.25">
      <c r="F2480" s="3" t="s">
        <v>4341</v>
      </c>
      <c r="G2480" s="2">
        <v>17859</v>
      </c>
      <c r="H2480" s="2" t="s">
        <v>586</v>
      </c>
      <c r="I2480" s="2" t="s">
        <v>589</v>
      </c>
      <c r="J2480" s="2" t="s">
        <v>590</v>
      </c>
    </row>
    <row r="2481" spans="6:10" ht="15" customHeight="1" x14ac:dyDescent="0.25">
      <c r="F2481" s="3" t="s">
        <v>4342</v>
      </c>
      <c r="G2481" s="2">
        <v>18015</v>
      </c>
      <c r="H2481" s="2" t="s">
        <v>586</v>
      </c>
      <c r="I2481" s="2" t="s">
        <v>1588</v>
      </c>
      <c r="J2481" s="2" t="s">
        <v>1589</v>
      </c>
    </row>
    <row r="2482" spans="6:10" ht="15" customHeight="1" x14ac:dyDescent="0.25">
      <c r="F2482" s="3" t="s">
        <v>4343</v>
      </c>
      <c r="G2482" s="2">
        <v>25687</v>
      </c>
      <c r="H2482" s="2" t="s">
        <v>586</v>
      </c>
      <c r="I2482" s="2" t="s">
        <v>1590</v>
      </c>
      <c r="J2482" s="2" t="s">
        <v>1591</v>
      </c>
    </row>
    <row r="2483" spans="6:10" ht="15" customHeight="1" x14ac:dyDescent="0.25">
      <c r="F2483" s="3" t="s">
        <v>4344</v>
      </c>
      <c r="G2483" s="2">
        <v>21397</v>
      </c>
      <c r="H2483" s="2" t="s">
        <v>1274</v>
      </c>
      <c r="I2483" s="2" t="s">
        <v>1592</v>
      </c>
      <c r="J2483" s="2" t="s">
        <v>1593</v>
      </c>
    </row>
    <row r="2484" spans="6:10" ht="15" customHeight="1" x14ac:dyDescent="0.25">
      <c r="F2484" s="3" t="s">
        <v>4345</v>
      </c>
      <c r="G2484" s="2">
        <v>27307</v>
      </c>
      <c r="H2484" s="2" t="s">
        <v>1274</v>
      </c>
      <c r="I2484" s="2" t="s">
        <v>1275</v>
      </c>
      <c r="J2484" s="2" t="s">
        <v>1276</v>
      </c>
    </row>
    <row r="2485" spans="6:10" ht="15" customHeight="1" x14ac:dyDescent="0.25">
      <c r="F2485" s="3" t="s">
        <v>4346</v>
      </c>
      <c r="G2485" s="2">
        <v>99000085</v>
      </c>
      <c r="H2485" s="2" t="s">
        <v>1534</v>
      </c>
      <c r="I2485" s="2" t="s">
        <v>295</v>
      </c>
      <c r="J2485" s="2" t="s">
        <v>1594</v>
      </c>
    </row>
    <row r="2486" spans="6:10" ht="15" customHeight="1" x14ac:dyDescent="0.25">
      <c r="F2486" s="3" t="s">
        <v>4347</v>
      </c>
      <c r="G2486" s="2">
        <v>99000042</v>
      </c>
      <c r="H2486" s="2" t="s">
        <v>751</v>
      </c>
      <c r="I2486" s="2" t="s">
        <v>295</v>
      </c>
      <c r="J2486" s="2" t="s">
        <v>824</v>
      </c>
    </row>
    <row r="2487" spans="6:10" ht="15" customHeight="1" x14ac:dyDescent="0.25">
      <c r="F2487" s="3" t="s">
        <v>4348</v>
      </c>
      <c r="G2487" s="2">
        <v>99000099</v>
      </c>
      <c r="H2487" s="2" t="s">
        <v>1543</v>
      </c>
      <c r="I2487" s="2" t="s">
        <v>295</v>
      </c>
      <c r="J2487" s="2" t="s">
        <v>1595</v>
      </c>
    </row>
    <row r="2488" spans="6:10" ht="15" customHeight="1" x14ac:dyDescent="0.25">
      <c r="F2488" s="3" t="s">
        <v>4349</v>
      </c>
      <c r="G2488" s="2">
        <v>99000039</v>
      </c>
      <c r="H2488" s="2" t="s">
        <v>1449</v>
      </c>
      <c r="I2488" s="2" t="s">
        <v>295</v>
      </c>
      <c r="J2488" s="2" t="s">
        <v>1507</v>
      </c>
    </row>
    <row r="2489" spans="6:10" ht="15" customHeight="1" x14ac:dyDescent="0.25">
      <c r="F2489" s="3" t="s">
        <v>4350</v>
      </c>
      <c r="G2489" s="2">
        <v>99000008</v>
      </c>
      <c r="H2489" s="2" t="s">
        <v>140</v>
      </c>
      <c r="I2489" s="2" t="s">
        <v>295</v>
      </c>
      <c r="J2489" s="2" t="s">
        <v>302</v>
      </c>
    </row>
    <row r="2490" spans="6:10" ht="15" customHeight="1" x14ac:dyDescent="0.25">
      <c r="F2490" s="3" t="s">
        <v>4351</v>
      </c>
      <c r="G2490" s="2">
        <v>99000022</v>
      </c>
      <c r="H2490" s="2" t="s">
        <v>537</v>
      </c>
      <c r="I2490" s="2" t="s">
        <v>295</v>
      </c>
      <c r="J2490" s="2" t="s">
        <v>599</v>
      </c>
    </row>
    <row r="2491" spans="6:10" ht="15" customHeight="1" x14ac:dyDescent="0.25">
      <c r="F2491" s="3" t="s">
        <v>4352</v>
      </c>
      <c r="G2491" s="2">
        <v>99000134</v>
      </c>
      <c r="H2491" s="2" t="s">
        <v>1549</v>
      </c>
      <c r="I2491" s="2" t="s">
        <v>295</v>
      </c>
      <c r="J2491" s="2" t="s">
        <v>1596</v>
      </c>
    </row>
    <row r="2492" spans="6:10" ht="15" customHeight="1" x14ac:dyDescent="0.25">
      <c r="F2492" s="3" t="s">
        <v>4353</v>
      </c>
      <c r="G2492" s="2">
        <v>99000012</v>
      </c>
      <c r="H2492" s="2" t="s">
        <v>254</v>
      </c>
      <c r="I2492" s="2" t="s">
        <v>295</v>
      </c>
      <c r="J2492" s="2" t="s">
        <v>310</v>
      </c>
    </row>
    <row r="2493" spans="6:10" ht="15" customHeight="1" x14ac:dyDescent="0.25">
      <c r="F2493" s="3" t="s">
        <v>4354</v>
      </c>
      <c r="G2493" s="2">
        <v>99000041</v>
      </c>
      <c r="H2493" s="2" t="s">
        <v>864</v>
      </c>
      <c r="I2493" s="2" t="s">
        <v>295</v>
      </c>
      <c r="J2493" s="2" t="s">
        <v>1011</v>
      </c>
    </row>
    <row r="2494" spans="6:10" ht="15" customHeight="1" x14ac:dyDescent="0.25">
      <c r="F2494" s="3" t="s">
        <v>4355</v>
      </c>
      <c r="G2494" s="2">
        <v>99000024</v>
      </c>
      <c r="H2494" s="2" t="s">
        <v>586</v>
      </c>
      <c r="I2494" s="2" t="s">
        <v>295</v>
      </c>
      <c r="J2494" s="2" t="s">
        <v>601</v>
      </c>
    </row>
    <row r="2495" spans="6:10" ht="15" customHeight="1" x14ac:dyDescent="0.25">
      <c r="F2495" s="3" t="s">
        <v>4356</v>
      </c>
      <c r="G2495" s="2">
        <v>99000062</v>
      </c>
      <c r="H2495" s="2" t="s">
        <v>1274</v>
      </c>
      <c r="I2495" s="2" t="s">
        <v>295</v>
      </c>
      <c r="J2495" s="2" t="s">
        <v>1290</v>
      </c>
    </row>
    <row r="2496" spans="6:10" ht="15" customHeight="1" x14ac:dyDescent="0.25">
      <c r="F2496" s="3" t="s">
        <v>4357</v>
      </c>
      <c r="G2496" s="2">
        <v>99000017</v>
      </c>
      <c r="H2496" s="2" t="s">
        <v>314</v>
      </c>
      <c r="I2496" s="2" t="s">
        <v>315</v>
      </c>
      <c r="J2496" s="2" t="s">
        <v>316</v>
      </c>
    </row>
    <row r="2497" spans="6:10" ht="15" customHeight="1" x14ac:dyDescent="0.25">
      <c r="F2497" s="3" t="s">
        <v>4358</v>
      </c>
      <c r="G2497" s="2">
        <v>99000017</v>
      </c>
      <c r="H2497" s="2" t="s">
        <v>314</v>
      </c>
      <c r="I2497" s="2" t="s">
        <v>315</v>
      </c>
      <c r="J2497" s="2" t="s">
        <v>316</v>
      </c>
    </row>
    <row r="2498" spans="6:10" ht="15" customHeight="1" x14ac:dyDescent="0.25">
      <c r="F2498" s="3" t="s">
        <v>4359</v>
      </c>
      <c r="G2498" s="2">
        <v>477</v>
      </c>
      <c r="H2498" s="2" t="s">
        <v>54</v>
      </c>
      <c r="I2498" s="2" t="s">
        <v>1319</v>
      </c>
      <c r="J2498" s="2" t="s">
        <v>1320</v>
      </c>
    </row>
    <row r="2499" spans="6:10" ht="15" customHeight="1" x14ac:dyDescent="0.25">
      <c r="F2499" s="3" t="s">
        <v>4360</v>
      </c>
      <c r="G2499" s="2">
        <v>476</v>
      </c>
      <c r="H2499" s="2" t="s">
        <v>54</v>
      </c>
      <c r="I2499" s="2" t="s">
        <v>70</v>
      </c>
      <c r="J2499" s="2" t="s">
        <v>71</v>
      </c>
    </row>
    <row r="2500" spans="6:10" ht="15" customHeight="1" x14ac:dyDescent="0.25">
      <c r="F2500" s="3" t="s">
        <v>4361</v>
      </c>
      <c r="G2500" s="2">
        <v>5686</v>
      </c>
      <c r="H2500" s="2" t="s">
        <v>751</v>
      </c>
      <c r="I2500" s="2" t="s">
        <v>752</v>
      </c>
      <c r="J2500" s="2" t="s">
        <v>753</v>
      </c>
    </row>
    <row r="2501" spans="6:10" ht="15" customHeight="1" x14ac:dyDescent="0.25">
      <c r="F2501" s="3" t="s">
        <v>4362</v>
      </c>
      <c r="G2501" s="2">
        <v>5684</v>
      </c>
      <c r="H2501" s="2" t="s">
        <v>751</v>
      </c>
      <c r="I2501" s="2" t="s">
        <v>754</v>
      </c>
      <c r="J2501" s="2" t="s">
        <v>755</v>
      </c>
    </row>
    <row r="2502" spans="6:10" ht="15" customHeight="1" x14ac:dyDescent="0.25">
      <c r="F2502" s="3" t="s">
        <v>4363</v>
      </c>
      <c r="G2502" s="2">
        <v>5671</v>
      </c>
      <c r="H2502" s="2" t="s">
        <v>751</v>
      </c>
      <c r="I2502" s="2" t="s">
        <v>756</v>
      </c>
      <c r="J2502" s="2" t="s">
        <v>757</v>
      </c>
    </row>
    <row r="2503" spans="6:10" ht="15" customHeight="1" x14ac:dyDescent="0.25">
      <c r="F2503" s="3" t="s">
        <v>4364</v>
      </c>
      <c r="G2503" s="2">
        <v>5670</v>
      </c>
      <c r="H2503" s="2" t="s">
        <v>751</v>
      </c>
      <c r="I2503" s="2" t="s">
        <v>758</v>
      </c>
      <c r="J2503" s="2" t="s">
        <v>759</v>
      </c>
    </row>
    <row r="2504" spans="6:10" ht="15" customHeight="1" x14ac:dyDescent="0.25">
      <c r="F2504" s="3" t="s">
        <v>4365</v>
      </c>
      <c r="G2504" s="2">
        <v>5674</v>
      </c>
      <c r="H2504" s="2" t="s">
        <v>751</v>
      </c>
      <c r="I2504" s="2" t="s">
        <v>760</v>
      </c>
      <c r="J2504" s="2" t="s">
        <v>761</v>
      </c>
    </row>
    <row r="2505" spans="6:10" ht="15" customHeight="1" x14ac:dyDescent="0.25">
      <c r="F2505" s="3" t="s">
        <v>4366</v>
      </c>
      <c r="G2505" s="2">
        <v>5678</v>
      </c>
      <c r="H2505" s="2" t="s">
        <v>751</v>
      </c>
      <c r="I2505" s="2" t="s">
        <v>762</v>
      </c>
      <c r="J2505" s="2" t="s">
        <v>763</v>
      </c>
    </row>
    <row r="2506" spans="6:10" ht="15" customHeight="1" x14ac:dyDescent="0.25">
      <c r="F2506" s="3" t="s">
        <v>4367</v>
      </c>
      <c r="G2506" s="2">
        <v>5675</v>
      </c>
      <c r="H2506" s="2" t="s">
        <v>751</v>
      </c>
      <c r="I2506" s="2" t="s">
        <v>766</v>
      </c>
      <c r="J2506" s="2" t="s">
        <v>767</v>
      </c>
    </row>
    <row r="2507" spans="6:10" ht="15" customHeight="1" x14ac:dyDescent="0.25">
      <c r="F2507" s="3" t="s">
        <v>4368</v>
      </c>
      <c r="G2507" s="2">
        <v>5666</v>
      </c>
      <c r="H2507" s="2" t="s">
        <v>751</v>
      </c>
      <c r="I2507" s="2" t="s">
        <v>768</v>
      </c>
      <c r="J2507" s="2" t="s">
        <v>769</v>
      </c>
    </row>
    <row r="2508" spans="6:10" ht="15" customHeight="1" x14ac:dyDescent="0.25">
      <c r="F2508" s="3" t="s">
        <v>4369</v>
      </c>
      <c r="G2508" s="2">
        <v>5679</v>
      </c>
      <c r="H2508" s="2" t="s">
        <v>751</v>
      </c>
      <c r="I2508" s="2" t="s">
        <v>770</v>
      </c>
      <c r="J2508" s="2" t="s">
        <v>771</v>
      </c>
    </row>
    <row r="2509" spans="6:10" ht="15" customHeight="1" x14ac:dyDescent="0.25">
      <c r="F2509" s="3" t="s">
        <v>4370</v>
      </c>
      <c r="G2509" s="2">
        <v>5662</v>
      </c>
      <c r="H2509" s="2" t="s">
        <v>751</v>
      </c>
      <c r="I2509" s="2" t="s">
        <v>772</v>
      </c>
      <c r="J2509" s="2" t="s">
        <v>773</v>
      </c>
    </row>
    <row r="2510" spans="6:10" ht="15" customHeight="1" x14ac:dyDescent="0.25">
      <c r="F2510" s="3" t="s">
        <v>4371</v>
      </c>
      <c r="G2510" s="2">
        <v>5664</v>
      </c>
      <c r="H2510" s="2" t="s">
        <v>751</v>
      </c>
      <c r="I2510" s="2" t="s">
        <v>776</v>
      </c>
      <c r="J2510" s="2" t="s">
        <v>777</v>
      </c>
    </row>
    <row r="2511" spans="6:10" ht="15" customHeight="1" x14ac:dyDescent="0.25">
      <c r="F2511" s="3" t="s">
        <v>4372</v>
      </c>
      <c r="G2511" s="2">
        <v>5676</v>
      </c>
      <c r="H2511" s="2" t="s">
        <v>751</v>
      </c>
      <c r="I2511" s="2" t="s">
        <v>778</v>
      </c>
      <c r="J2511" s="2" t="s">
        <v>779</v>
      </c>
    </row>
    <row r="2512" spans="6:10" ht="15" customHeight="1" x14ac:dyDescent="0.25">
      <c r="F2512" s="3" t="s">
        <v>4373</v>
      </c>
      <c r="G2512" s="2">
        <v>5663</v>
      </c>
      <c r="H2512" s="2" t="s">
        <v>751</v>
      </c>
      <c r="I2512" s="2" t="s">
        <v>782</v>
      </c>
      <c r="J2512" s="2" t="s">
        <v>783</v>
      </c>
    </row>
    <row r="2513" spans="6:10" ht="15" customHeight="1" x14ac:dyDescent="0.25">
      <c r="F2513" s="3" t="s">
        <v>4374</v>
      </c>
      <c r="G2513" s="2">
        <v>5685</v>
      </c>
      <c r="H2513" s="2" t="s">
        <v>751</v>
      </c>
      <c r="I2513" s="2" t="s">
        <v>784</v>
      </c>
      <c r="J2513" s="2" t="s">
        <v>785</v>
      </c>
    </row>
    <row r="2514" spans="6:10" ht="15" customHeight="1" x14ac:dyDescent="0.25">
      <c r="F2514" s="3" t="s">
        <v>4375</v>
      </c>
      <c r="G2514" s="2">
        <v>5692</v>
      </c>
      <c r="H2514" s="2" t="s">
        <v>751</v>
      </c>
      <c r="I2514" s="2" t="s">
        <v>1539</v>
      </c>
      <c r="J2514" s="2" t="s">
        <v>1540</v>
      </c>
    </row>
    <row r="2515" spans="6:10" ht="15" customHeight="1" x14ac:dyDescent="0.25">
      <c r="F2515" s="3" t="s">
        <v>4376</v>
      </c>
      <c r="G2515" s="2">
        <v>5667</v>
      </c>
      <c r="H2515" s="2" t="s">
        <v>751</v>
      </c>
      <c r="I2515" s="2" t="s">
        <v>790</v>
      </c>
      <c r="J2515" s="2" t="s">
        <v>791</v>
      </c>
    </row>
    <row r="2516" spans="6:10" ht="15" customHeight="1" x14ac:dyDescent="0.25">
      <c r="F2516" s="3" t="s">
        <v>4377</v>
      </c>
      <c r="G2516" s="2">
        <v>5996</v>
      </c>
      <c r="H2516" s="2" t="s">
        <v>751</v>
      </c>
      <c r="I2516" s="2" t="s">
        <v>1597</v>
      </c>
      <c r="J2516" s="2" t="s">
        <v>1598</v>
      </c>
    </row>
    <row r="2517" spans="6:10" ht="15" customHeight="1" x14ac:dyDescent="0.25">
      <c r="F2517" s="3" t="s">
        <v>4378</v>
      </c>
      <c r="G2517" s="2">
        <v>6035</v>
      </c>
      <c r="H2517" s="2" t="s">
        <v>751</v>
      </c>
      <c r="I2517" s="2" t="s">
        <v>792</v>
      </c>
      <c r="J2517" s="2" t="s">
        <v>793</v>
      </c>
    </row>
    <row r="2518" spans="6:10" ht="15" customHeight="1" x14ac:dyDescent="0.25">
      <c r="F2518" s="3" t="s">
        <v>4379</v>
      </c>
      <c r="G2518" s="2">
        <v>6064</v>
      </c>
      <c r="H2518" s="2" t="s">
        <v>751</v>
      </c>
      <c r="I2518" s="2" t="s">
        <v>1599</v>
      </c>
      <c r="J2518" s="2" t="s">
        <v>1600</v>
      </c>
    </row>
    <row r="2519" spans="6:10" ht="15" customHeight="1" x14ac:dyDescent="0.25">
      <c r="F2519" s="3" t="s">
        <v>4380</v>
      </c>
      <c r="G2519" s="2">
        <v>5672</v>
      </c>
      <c r="H2519" s="2" t="s">
        <v>751</v>
      </c>
      <c r="I2519" s="2" t="s">
        <v>800</v>
      </c>
      <c r="J2519" s="2" t="s">
        <v>801</v>
      </c>
    </row>
    <row r="2520" spans="6:10" ht="15" customHeight="1" x14ac:dyDescent="0.25">
      <c r="F2520" s="3" t="s">
        <v>4381</v>
      </c>
      <c r="G2520" s="2">
        <v>5661</v>
      </c>
      <c r="H2520" s="2" t="s">
        <v>751</v>
      </c>
      <c r="I2520" s="2" t="s">
        <v>804</v>
      </c>
      <c r="J2520" s="2" t="s">
        <v>805</v>
      </c>
    </row>
    <row r="2521" spans="6:10" ht="15" customHeight="1" x14ac:dyDescent="0.25">
      <c r="F2521" s="3" t="s">
        <v>4382</v>
      </c>
      <c r="G2521" s="2">
        <v>5690</v>
      </c>
      <c r="H2521" s="2" t="s">
        <v>751</v>
      </c>
      <c r="I2521" s="2" t="s">
        <v>806</v>
      </c>
      <c r="J2521" s="2" t="s">
        <v>807</v>
      </c>
    </row>
    <row r="2522" spans="6:10" ht="15" customHeight="1" x14ac:dyDescent="0.25">
      <c r="F2522" s="3" t="s">
        <v>4383</v>
      </c>
      <c r="G2522" s="2">
        <v>5681</v>
      </c>
      <c r="H2522" s="2" t="s">
        <v>751</v>
      </c>
      <c r="I2522" s="2" t="s">
        <v>808</v>
      </c>
      <c r="J2522" s="2" t="s">
        <v>809</v>
      </c>
    </row>
    <row r="2523" spans="6:10" ht="15" customHeight="1" x14ac:dyDescent="0.25">
      <c r="F2523" s="3" t="s">
        <v>4384</v>
      </c>
      <c r="G2523" s="2">
        <v>5691</v>
      </c>
      <c r="H2523" s="2" t="s">
        <v>751</v>
      </c>
      <c r="I2523" s="2" t="s">
        <v>810</v>
      </c>
      <c r="J2523" s="2" t="s">
        <v>811</v>
      </c>
    </row>
    <row r="2524" spans="6:10" ht="15" customHeight="1" x14ac:dyDescent="0.25">
      <c r="F2524" s="3" t="s">
        <v>4385</v>
      </c>
      <c r="G2524" s="2">
        <v>6098</v>
      </c>
      <c r="H2524" s="2" t="s">
        <v>751</v>
      </c>
      <c r="I2524" s="2" t="s">
        <v>1601</v>
      </c>
      <c r="J2524" s="2" t="s">
        <v>1602</v>
      </c>
    </row>
    <row r="2525" spans="6:10" ht="15" customHeight="1" x14ac:dyDescent="0.25">
      <c r="F2525" s="3" t="s">
        <v>4386</v>
      </c>
      <c r="G2525" s="2">
        <v>5682</v>
      </c>
      <c r="H2525" s="2" t="s">
        <v>751</v>
      </c>
      <c r="I2525" s="2" t="s">
        <v>812</v>
      </c>
      <c r="J2525" s="2" t="s">
        <v>813</v>
      </c>
    </row>
    <row r="2526" spans="6:10" ht="15" customHeight="1" x14ac:dyDescent="0.25">
      <c r="F2526" s="3" t="s">
        <v>4387</v>
      </c>
      <c r="G2526" s="2">
        <v>5673</v>
      </c>
      <c r="H2526" s="2" t="s">
        <v>751</v>
      </c>
      <c r="I2526" s="2" t="s">
        <v>816</v>
      </c>
      <c r="J2526" s="2" t="s">
        <v>817</v>
      </c>
    </row>
    <row r="2527" spans="6:10" ht="15" customHeight="1" x14ac:dyDescent="0.25">
      <c r="F2527" s="3" t="s">
        <v>4388</v>
      </c>
      <c r="G2527" s="2">
        <v>5677</v>
      </c>
      <c r="H2527" s="2" t="s">
        <v>751</v>
      </c>
      <c r="I2527" s="2" t="s">
        <v>818</v>
      </c>
      <c r="J2527" s="2" t="s">
        <v>819</v>
      </c>
    </row>
    <row r="2528" spans="6:10" ht="15" customHeight="1" x14ac:dyDescent="0.25">
      <c r="F2528" s="3" t="s">
        <v>4389</v>
      </c>
      <c r="G2528" s="2">
        <v>5669</v>
      </c>
      <c r="H2528" s="2" t="s">
        <v>751</v>
      </c>
      <c r="I2528" s="2" t="s">
        <v>820</v>
      </c>
      <c r="J2528" s="2" t="s">
        <v>821</v>
      </c>
    </row>
    <row r="2529" spans="6:10" ht="15" customHeight="1" x14ac:dyDescent="0.25">
      <c r="F2529" s="3" t="s">
        <v>4390</v>
      </c>
      <c r="G2529" s="2">
        <v>21985</v>
      </c>
      <c r="H2529" s="2" t="s">
        <v>335</v>
      </c>
      <c r="I2529" s="2" t="s">
        <v>356</v>
      </c>
      <c r="J2529" s="2" t="s">
        <v>357</v>
      </c>
    </row>
    <row r="2530" spans="6:10" ht="15" customHeight="1" x14ac:dyDescent="0.25">
      <c r="F2530" s="3" t="s">
        <v>4391</v>
      </c>
      <c r="G2530" s="2">
        <v>22932</v>
      </c>
      <c r="H2530" s="2" t="s">
        <v>1171</v>
      </c>
      <c r="I2530" s="2" t="s">
        <v>1172</v>
      </c>
      <c r="J2530" s="2" t="s">
        <v>1173</v>
      </c>
    </row>
    <row r="2531" spans="6:10" ht="15" customHeight="1" x14ac:dyDescent="0.25">
      <c r="F2531" s="3" t="s">
        <v>4392</v>
      </c>
      <c r="G2531" s="2">
        <v>21471</v>
      </c>
      <c r="H2531" s="2" t="s">
        <v>1603</v>
      </c>
      <c r="I2531" s="2" t="s">
        <v>1604</v>
      </c>
      <c r="J2531" s="2" t="s">
        <v>1605</v>
      </c>
    </row>
    <row r="2532" spans="6:10" ht="15" customHeight="1" x14ac:dyDescent="0.25">
      <c r="F2532" s="3" t="s">
        <v>4393</v>
      </c>
      <c r="G2532" s="2">
        <v>21478</v>
      </c>
      <c r="H2532" s="2" t="s">
        <v>1603</v>
      </c>
      <c r="I2532" s="2" t="s">
        <v>1606</v>
      </c>
      <c r="J2532" s="2" t="s">
        <v>1607</v>
      </c>
    </row>
    <row r="2533" spans="6:10" ht="15" customHeight="1" x14ac:dyDescent="0.25">
      <c r="F2533" s="3" t="s">
        <v>4394</v>
      </c>
      <c r="G2533" s="2">
        <v>555</v>
      </c>
      <c r="H2533" s="2" t="s">
        <v>140</v>
      </c>
      <c r="I2533" s="2" t="s">
        <v>147</v>
      </c>
      <c r="J2533" s="2" t="s">
        <v>148</v>
      </c>
    </row>
    <row r="2534" spans="6:10" ht="15" customHeight="1" x14ac:dyDescent="0.25">
      <c r="F2534" s="3" t="s">
        <v>4395</v>
      </c>
      <c r="G2534" s="2">
        <v>517</v>
      </c>
      <c r="H2534" s="2" t="s">
        <v>140</v>
      </c>
      <c r="I2534" s="2" t="s">
        <v>150</v>
      </c>
      <c r="J2534" s="2" t="s">
        <v>151</v>
      </c>
    </row>
    <row r="2535" spans="6:10" ht="15" customHeight="1" x14ac:dyDescent="0.25">
      <c r="F2535" s="3" t="s">
        <v>4396</v>
      </c>
      <c r="G2535" s="2">
        <v>518</v>
      </c>
      <c r="H2535" s="2" t="s">
        <v>140</v>
      </c>
      <c r="I2535" s="2" t="s">
        <v>153</v>
      </c>
      <c r="J2535" s="2" t="s">
        <v>154</v>
      </c>
    </row>
    <row r="2536" spans="6:10" ht="15" customHeight="1" x14ac:dyDescent="0.25">
      <c r="F2536" s="3" t="s">
        <v>4397</v>
      </c>
      <c r="G2536" s="2">
        <v>516</v>
      </c>
      <c r="H2536" s="2" t="s">
        <v>140</v>
      </c>
      <c r="I2536" s="2" t="s">
        <v>156</v>
      </c>
      <c r="J2536" s="2" t="s">
        <v>157</v>
      </c>
    </row>
    <row r="2537" spans="6:10" ht="15" customHeight="1" x14ac:dyDescent="0.25">
      <c r="F2537" s="3" t="s">
        <v>4398</v>
      </c>
      <c r="G2537" s="2">
        <v>521</v>
      </c>
      <c r="H2537" s="2" t="s">
        <v>140</v>
      </c>
      <c r="I2537" s="2" t="s">
        <v>159</v>
      </c>
      <c r="J2537" s="2" t="s">
        <v>160</v>
      </c>
    </row>
    <row r="2538" spans="6:10" ht="15" customHeight="1" x14ac:dyDescent="0.25">
      <c r="F2538" s="3" t="s">
        <v>4399</v>
      </c>
      <c r="G2538" s="2">
        <v>522</v>
      </c>
      <c r="H2538" s="2" t="s">
        <v>140</v>
      </c>
      <c r="I2538" s="2" t="s">
        <v>162</v>
      </c>
      <c r="J2538" s="2" t="s">
        <v>163</v>
      </c>
    </row>
    <row r="2539" spans="6:10" ht="15" customHeight="1" x14ac:dyDescent="0.25">
      <c r="F2539" s="3" t="s">
        <v>4400</v>
      </c>
      <c r="G2539" s="2">
        <v>520</v>
      </c>
      <c r="H2539" s="2" t="s">
        <v>140</v>
      </c>
      <c r="I2539" s="2" t="s">
        <v>165</v>
      </c>
      <c r="J2539" s="2" t="s">
        <v>166</v>
      </c>
    </row>
    <row r="2540" spans="6:10" ht="15" customHeight="1" x14ac:dyDescent="0.25">
      <c r="F2540" s="3" t="s">
        <v>4401</v>
      </c>
      <c r="G2540" s="2">
        <v>528</v>
      </c>
      <c r="H2540" s="2" t="s">
        <v>140</v>
      </c>
      <c r="I2540" s="2" t="s">
        <v>168</v>
      </c>
      <c r="J2540" s="2" t="s">
        <v>169</v>
      </c>
    </row>
    <row r="2541" spans="6:10" ht="15" customHeight="1" x14ac:dyDescent="0.25">
      <c r="F2541" s="3" t="s">
        <v>4402</v>
      </c>
      <c r="G2541" s="2">
        <v>529</v>
      </c>
      <c r="H2541" s="2" t="s">
        <v>140</v>
      </c>
      <c r="I2541" s="2" t="s">
        <v>171</v>
      </c>
      <c r="J2541" s="2" t="s">
        <v>172</v>
      </c>
    </row>
    <row r="2542" spans="6:10" ht="15" customHeight="1" x14ac:dyDescent="0.25">
      <c r="F2542" s="3" t="s">
        <v>4403</v>
      </c>
      <c r="G2542" s="2">
        <v>527</v>
      </c>
      <c r="H2542" s="2" t="s">
        <v>140</v>
      </c>
      <c r="I2542" s="2" t="s">
        <v>174</v>
      </c>
      <c r="J2542" s="2" t="s">
        <v>175</v>
      </c>
    </row>
    <row r="2543" spans="6:10" ht="15" customHeight="1" x14ac:dyDescent="0.25">
      <c r="F2543" s="3" t="s">
        <v>4404</v>
      </c>
      <c r="G2543" s="2">
        <v>531</v>
      </c>
      <c r="H2543" s="2" t="s">
        <v>140</v>
      </c>
      <c r="I2543" s="2" t="s">
        <v>1176</v>
      </c>
      <c r="J2543" s="2" t="s">
        <v>1177</v>
      </c>
    </row>
    <row r="2544" spans="6:10" ht="15" customHeight="1" x14ac:dyDescent="0.25">
      <c r="F2544" s="3" t="s">
        <v>4405</v>
      </c>
      <c r="G2544" s="2">
        <v>532</v>
      </c>
      <c r="H2544" s="2" t="s">
        <v>140</v>
      </c>
      <c r="I2544" s="2" t="s">
        <v>177</v>
      </c>
      <c r="J2544" s="2" t="s">
        <v>178</v>
      </c>
    </row>
    <row r="2545" spans="6:10" ht="15" customHeight="1" x14ac:dyDescent="0.25">
      <c r="F2545" s="3" t="s">
        <v>4406</v>
      </c>
      <c r="G2545" s="2">
        <v>580</v>
      </c>
      <c r="H2545" s="2" t="s">
        <v>214</v>
      </c>
      <c r="I2545" s="2" t="s">
        <v>190</v>
      </c>
      <c r="J2545" s="2" t="s">
        <v>215</v>
      </c>
    </row>
    <row r="2546" spans="6:10" ht="15" customHeight="1" x14ac:dyDescent="0.25">
      <c r="F2546" s="3" t="s">
        <v>4407</v>
      </c>
      <c r="G2546" s="2">
        <v>583</v>
      </c>
      <c r="H2546" s="2" t="s">
        <v>214</v>
      </c>
      <c r="I2546" s="2" t="s">
        <v>144</v>
      </c>
      <c r="J2546" s="2" t="s">
        <v>222</v>
      </c>
    </row>
    <row r="2547" spans="6:10" ht="15" customHeight="1" x14ac:dyDescent="0.25">
      <c r="F2547" s="3" t="s">
        <v>4408</v>
      </c>
      <c r="G2547" s="2">
        <v>775</v>
      </c>
      <c r="H2547" s="2" t="s">
        <v>254</v>
      </c>
      <c r="I2547" s="2" t="s">
        <v>270</v>
      </c>
      <c r="J2547" s="2" t="s">
        <v>271</v>
      </c>
    </row>
    <row r="2548" spans="6:10" ht="15" customHeight="1" x14ac:dyDescent="0.25">
      <c r="F2548" s="3" t="s">
        <v>4409</v>
      </c>
      <c r="G2548" s="2">
        <v>12464</v>
      </c>
      <c r="H2548" s="2" t="s">
        <v>254</v>
      </c>
      <c r="I2548" s="2" t="s">
        <v>325</v>
      </c>
      <c r="J2548" s="2" t="s">
        <v>326</v>
      </c>
    </row>
    <row r="2549" spans="6:10" ht="15" customHeight="1" x14ac:dyDescent="0.25">
      <c r="F2549" s="3" t="s">
        <v>4410</v>
      </c>
      <c r="G2549" s="2">
        <v>11073</v>
      </c>
      <c r="H2549" s="2" t="s">
        <v>864</v>
      </c>
      <c r="I2549" s="2" t="s">
        <v>865</v>
      </c>
      <c r="J2549" s="2" t="s">
        <v>866</v>
      </c>
    </row>
    <row r="2550" spans="6:10" ht="15" customHeight="1" x14ac:dyDescent="0.25">
      <c r="F2550" s="3" t="s">
        <v>4411</v>
      </c>
      <c r="G2550" s="2">
        <v>43708</v>
      </c>
      <c r="H2550" s="2" t="s">
        <v>864</v>
      </c>
      <c r="I2550" s="2" t="s">
        <v>873</v>
      </c>
      <c r="J2550" s="2" t="s">
        <v>874</v>
      </c>
    </row>
    <row r="2551" spans="6:10" ht="15" customHeight="1" x14ac:dyDescent="0.25">
      <c r="F2551" s="3" t="s">
        <v>4412</v>
      </c>
      <c r="G2551" s="2">
        <v>6815</v>
      </c>
      <c r="H2551" s="2" t="s">
        <v>864</v>
      </c>
      <c r="I2551" s="2" t="s">
        <v>883</v>
      </c>
      <c r="J2551" s="2" t="s">
        <v>884</v>
      </c>
    </row>
    <row r="2552" spans="6:10" ht="15" customHeight="1" x14ac:dyDescent="0.25">
      <c r="F2552" s="3" t="s">
        <v>4413</v>
      </c>
      <c r="G2552" s="2">
        <v>10670</v>
      </c>
      <c r="H2552" s="2" t="s">
        <v>864</v>
      </c>
      <c r="I2552" s="2" t="s">
        <v>885</v>
      </c>
      <c r="J2552" s="2" t="s">
        <v>886</v>
      </c>
    </row>
    <row r="2553" spans="6:10" ht="15" customHeight="1" x14ac:dyDescent="0.25">
      <c r="F2553" s="3" t="s">
        <v>4414</v>
      </c>
      <c r="G2553" s="2">
        <v>10690</v>
      </c>
      <c r="H2553" s="2" t="s">
        <v>864</v>
      </c>
      <c r="I2553" s="2" t="s">
        <v>887</v>
      </c>
      <c r="J2553" s="2" t="s">
        <v>888</v>
      </c>
    </row>
    <row r="2554" spans="6:10" ht="15" customHeight="1" x14ac:dyDescent="0.25">
      <c r="F2554" s="3" t="s">
        <v>4415</v>
      </c>
      <c r="G2554" s="2">
        <v>10739</v>
      </c>
      <c r="H2554" s="2" t="s">
        <v>864</v>
      </c>
      <c r="I2554" s="2" t="s">
        <v>893</v>
      </c>
      <c r="J2554" s="2" t="s">
        <v>894</v>
      </c>
    </row>
    <row r="2555" spans="6:10" ht="15" customHeight="1" x14ac:dyDescent="0.25">
      <c r="F2555" s="3" t="s">
        <v>4416</v>
      </c>
      <c r="G2555" s="2">
        <v>10808</v>
      </c>
      <c r="H2555" s="2" t="s">
        <v>864</v>
      </c>
      <c r="I2555" s="2" t="s">
        <v>895</v>
      </c>
      <c r="J2555" s="2" t="s">
        <v>896</v>
      </c>
    </row>
    <row r="2556" spans="6:10" ht="15" customHeight="1" x14ac:dyDescent="0.25">
      <c r="F2556" s="3" t="s">
        <v>4417</v>
      </c>
      <c r="G2556" s="2">
        <v>10648</v>
      </c>
      <c r="H2556" s="2" t="s">
        <v>864</v>
      </c>
      <c r="I2556" s="2" t="s">
        <v>901</v>
      </c>
      <c r="J2556" s="2" t="s">
        <v>902</v>
      </c>
    </row>
    <row r="2557" spans="6:10" ht="15" customHeight="1" x14ac:dyDescent="0.25">
      <c r="F2557" s="3" t="s">
        <v>4418</v>
      </c>
      <c r="G2557" s="2">
        <v>10687</v>
      </c>
      <c r="H2557" s="2" t="s">
        <v>864</v>
      </c>
      <c r="I2557" s="2" t="s">
        <v>903</v>
      </c>
      <c r="J2557" s="2" t="s">
        <v>904</v>
      </c>
    </row>
    <row r="2558" spans="6:10" ht="15" customHeight="1" x14ac:dyDescent="0.25">
      <c r="F2558" s="3" t="s">
        <v>4419</v>
      </c>
      <c r="G2558" s="2">
        <v>43635</v>
      </c>
      <c r="H2558" s="2" t="s">
        <v>864</v>
      </c>
      <c r="I2558" s="2" t="s">
        <v>911</v>
      </c>
      <c r="J2558" s="2" t="s">
        <v>912</v>
      </c>
    </row>
    <row r="2559" spans="6:10" ht="15" customHeight="1" x14ac:dyDescent="0.25">
      <c r="F2559" s="3" t="s">
        <v>4420</v>
      </c>
      <c r="G2559" s="2">
        <v>10733</v>
      </c>
      <c r="H2559" s="2" t="s">
        <v>864</v>
      </c>
      <c r="I2559" s="2" t="s">
        <v>913</v>
      </c>
      <c r="J2559" s="2" t="s">
        <v>914</v>
      </c>
    </row>
    <row r="2560" spans="6:10" ht="15" customHeight="1" x14ac:dyDescent="0.25">
      <c r="F2560" s="3" t="s">
        <v>4421</v>
      </c>
      <c r="G2560" s="2">
        <v>43947</v>
      </c>
      <c r="H2560" s="2" t="s">
        <v>864</v>
      </c>
      <c r="I2560" s="2" t="s">
        <v>923</v>
      </c>
      <c r="J2560" s="2" t="s">
        <v>924</v>
      </c>
    </row>
    <row r="2561" spans="6:10" ht="15" customHeight="1" x14ac:dyDescent="0.25">
      <c r="F2561" s="3" t="s">
        <v>4422</v>
      </c>
      <c r="G2561" s="2">
        <v>10654</v>
      </c>
      <c r="H2561" s="2" t="s">
        <v>864</v>
      </c>
      <c r="I2561" s="2" t="s">
        <v>925</v>
      </c>
      <c r="J2561" s="2" t="s">
        <v>926</v>
      </c>
    </row>
    <row r="2562" spans="6:10" ht="15" customHeight="1" x14ac:dyDescent="0.25">
      <c r="F2562" s="3" t="s">
        <v>4423</v>
      </c>
      <c r="G2562" s="2">
        <v>43650</v>
      </c>
      <c r="H2562" s="2" t="s">
        <v>864</v>
      </c>
      <c r="I2562" s="2" t="s">
        <v>1608</v>
      </c>
      <c r="J2562" s="2" t="s">
        <v>1609</v>
      </c>
    </row>
    <row r="2563" spans="6:10" ht="15" customHeight="1" x14ac:dyDescent="0.25">
      <c r="F2563" s="3" t="s">
        <v>4424</v>
      </c>
      <c r="G2563" s="2">
        <v>43687</v>
      </c>
      <c r="H2563" s="2" t="s">
        <v>864</v>
      </c>
      <c r="I2563" s="2" t="s">
        <v>927</v>
      </c>
      <c r="J2563" s="2" t="s">
        <v>928</v>
      </c>
    </row>
    <row r="2564" spans="6:10" ht="15" customHeight="1" x14ac:dyDescent="0.25">
      <c r="F2564" s="3" t="s">
        <v>4425</v>
      </c>
      <c r="G2564" s="2">
        <v>10758</v>
      </c>
      <c r="H2564" s="2" t="s">
        <v>864</v>
      </c>
      <c r="I2564" s="2" t="s">
        <v>931</v>
      </c>
      <c r="J2564" s="2" t="s">
        <v>932</v>
      </c>
    </row>
    <row r="2565" spans="6:10" ht="15" customHeight="1" x14ac:dyDescent="0.25">
      <c r="F2565" s="3" t="s">
        <v>4426</v>
      </c>
      <c r="G2565" s="2">
        <v>10812</v>
      </c>
      <c r="H2565" s="2" t="s">
        <v>864</v>
      </c>
      <c r="I2565" s="2" t="s">
        <v>943</v>
      </c>
      <c r="J2565" s="2" t="s">
        <v>944</v>
      </c>
    </row>
    <row r="2566" spans="6:10" ht="15" customHeight="1" x14ac:dyDescent="0.25">
      <c r="F2566" s="3" t="s">
        <v>4427</v>
      </c>
      <c r="G2566" s="2">
        <v>10646</v>
      </c>
      <c r="H2566" s="2" t="s">
        <v>864</v>
      </c>
      <c r="I2566" s="2" t="s">
        <v>945</v>
      </c>
      <c r="J2566" s="2" t="s">
        <v>946</v>
      </c>
    </row>
    <row r="2567" spans="6:10" ht="15" customHeight="1" x14ac:dyDescent="0.25">
      <c r="F2567" s="3" t="s">
        <v>4428</v>
      </c>
      <c r="G2567" s="2">
        <v>10810</v>
      </c>
      <c r="H2567" s="2" t="s">
        <v>864</v>
      </c>
      <c r="I2567" s="2" t="s">
        <v>947</v>
      </c>
      <c r="J2567" s="2" t="s">
        <v>948</v>
      </c>
    </row>
    <row r="2568" spans="6:10" ht="15" customHeight="1" x14ac:dyDescent="0.25">
      <c r="F2568" s="3" t="s">
        <v>4429</v>
      </c>
      <c r="G2568" s="2">
        <v>11524</v>
      </c>
      <c r="H2568" s="2" t="s">
        <v>864</v>
      </c>
      <c r="I2568" s="2" t="s">
        <v>951</v>
      </c>
      <c r="J2568" s="2" t="s">
        <v>952</v>
      </c>
    </row>
    <row r="2569" spans="6:10" ht="15" customHeight="1" x14ac:dyDescent="0.25">
      <c r="F2569" s="3" t="s">
        <v>4430</v>
      </c>
      <c r="G2569" s="2">
        <v>10883</v>
      </c>
      <c r="H2569" s="2" t="s">
        <v>864</v>
      </c>
      <c r="I2569" s="2" t="s">
        <v>953</v>
      </c>
      <c r="J2569" s="2" t="s">
        <v>954</v>
      </c>
    </row>
    <row r="2570" spans="6:10" ht="15" customHeight="1" x14ac:dyDescent="0.25">
      <c r="F2570" s="3" t="s">
        <v>4431</v>
      </c>
      <c r="G2570" s="2">
        <v>6932</v>
      </c>
      <c r="H2570" s="2" t="s">
        <v>864</v>
      </c>
      <c r="I2570" s="2" t="s">
        <v>955</v>
      </c>
      <c r="J2570" s="2" t="s">
        <v>956</v>
      </c>
    </row>
    <row r="2571" spans="6:10" ht="15" customHeight="1" x14ac:dyDescent="0.25">
      <c r="F2571" s="3" t="s">
        <v>4432</v>
      </c>
      <c r="G2571" s="2">
        <v>43606</v>
      </c>
      <c r="H2571" s="2" t="s">
        <v>864</v>
      </c>
      <c r="I2571" s="2" t="s">
        <v>959</v>
      </c>
      <c r="J2571" s="2" t="s">
        <v>960</v>
      </c>
    </row>
    <row r="2572" spans="6:10" ht="15" customHeight="1" x14ac:dyDescent="0.25">
      <c r="F2572" s="3" t="s">
        <v>4433</v>
      </c>
      <c r="G2572" s="2">
        <v>43555</v>
      </c>
      <c r="H2572" s="2" t="s">
        <v>864</v>
      </c>
      <c r="I2572" s="2" t="s">
        <v>1610</v>
      </c>
      <c r="J2572" s="2" t="s">
        <v>1611</v>
      </c>
    </row>
    <row r="2573" spans="6:10" ht="15" customHeight="1" x14ac:dyDescent="0.25">
      <c r="F2573" s="3" t="s">
        <v>4434</v>
      </c>
      <c r="G2573" s="2">
        <v>10656</v>
      </c>
      <c r="H2573" s="2" t="s">
        <v>864</v>
      </c>
      <c r="I2573" s="2" t="s">
        <v>456</v>
      </c>
      <c r="J2573" s="2" t="s">
        <v>963</v>
      </c>
    </row>
    <row r="2574" spans="6:10" ht="15" customHeight="1" x14ac:dyDescent="0.25">
      <c r="F2574" s="3" t="s">
        <v>4435</v>
      </c>
      <c r="G2574" s="2">
        <v>10662</v>
      </c>
      <c r="H2574" s="2" t="s">
        <v>864</v>
      </c>
      <c r="I2574" s="2" t="s">
        <v>964</v>
      </c>
      <c r="J2574" s="2" t="s">
        <v>965</v>
      </c>
    </row>
    <row r="2575" spans="6:10" ht="15" customHeight="1" x14ac:dyDescent="0.25">
      <c r="F2575" s="3" t="s">
        <v>4436</v>
      </c>
      <c r="G2575" s="2">
        <v>6549</v>
      </c>
      <c r="H2575" s="2" t="s">
        <v>864</v>
      </c>
      <c r="I2575" s="2" t="s">
        <v>966</v>
      </c>
      <c r="J2575" s="2" t="s">
        <v>967</v>
      </c>
    </row>
    <row r="2576" spans="6:10" ht="15" customHeight="1" x14ac:dyDescent="0.25">
      <c r="F2576" s="3" t="s">
        <v>4437</v>
      </c>
      <c r="G2576" s="2">
        <v>43871</v>
      </c>
      <c r="H2576" s="2" t="s">
        <v>864</v>
      </c>
      <c r="I2576" s="2" t="s">
        <v>1311</v>
      </c>
      <c r="J2576" s="2" t="s">
        <v>1312</v>
      </c>
    </row>
    <row r="2577" spans="6:10" ht="15" customHeight="1" x14ac:dyDescent="0.25">
      <c r="F2577" s="3" t="s">
        <v>4438</v>
      </c>
      <c r="G2577" s="2">
        <v>10817</v>
      </c>
      <c r="H2577" s="2" t="s">
        <v>864</v>
      </c>
      <c r="I2577" s="2" t="s">
        <v>968</v>
      </c>
      <c r="J2577" s="2" t="s">
        <v>969</v>
      </c>
    </row>
    <row r="2578" spans="6:10" ht="15" customHeight="1" x14ac:dyDescent="0.25">
      <c r="F2578" s="3" t="s">
        <v>4439</v>
      </c>
      <c r="G2578" s="2">
        <v>10659</v>
      </c>
      <c r="H2578" s="2" t="s">
        <v>864</v>
      </c>
      <c r="I2578" s="2" t="s">
        <v>978</v>
      </c>
      <c r="J2578" s="2" t="s">
        <v>979</v>
      </c>
    </row>
    <row r="2579" spans="6:10" ht="15" customHeight="1" x14ac:dyDescent="0.25">
      <c r="F2579" s="3" t="s">
        <v>4440</v>
      </c>
      <c r="G2579" s="2">
        <v>10660</v>
      </c>
      <c r="H2579" s="2" t="s">
        <v>864</v>
      </c>
      <c r="I2579" s="2" t="s">
        <v>980</v>
      </c>
      <c r="J2579" s="2" t="s">
        <v>981</v>
      </c>
    </row>
    <row r="2580" spans="6:10" ht="15" customHeight="1" x14ac:dyDescent="0.25">
      <c r="F2580" s="3" t="s">
        <v>4441</v>
      </c>
      <c r="G2580" s="2">
        <v>10779</v>
      </c>
      <c r="H2580" s="2" t="s">
        <v>864</v>
      </c>
      <c r="I2580" s="2" t="s">
        <v>982</v>
      </c>
      <c r="J2580" s="2" t="s">
        <v>983</v>
      </c>
    </row>
    <row r="2581" spans="6:10" ht="15" customHeight="1" x14ac:dyDescent="0.25">
      <c r="F2581" s="3" t="s">
        <v>4442</v>
      </c>
      <c r="G2581" s="2">
        <v>10704</v>
      </c>
      <c r="H2581" s="2" t="s">
        <v>864</v>
      </c>
      <c r="I2581" s="2" t="s">
        <v>998</v>
      </c>
      <c r="J2581" s="2" t="s">
        <v>999</v>
      </c>
    </row>
    <row r="2582" spans="6:10" ht="15" customHeight="1" x14ac:dyDescent="0.25">
      <c r="F2582" s="3" t="s">
        <v>4443</v>
      </c>
      <c r="G2582" s="2">
        <v>10722</v>
      </c>
      <c r="H2582" s="2" t="s">
        <v>864</v>
      </c>
      <c r="I2582" s="2" t="s">
        <v>1000</v>
      </c>
      <c r="J2582" s="2" t="s">
        <v>1001</v>
      </c>
    </row>
    <row r="2583" spans="6:10" ht="15" customHeight="1" x14ac:dyDescent="0.25">
      <c r="F2583" s="3" t="s">
        <v>4444</v>
      </c>
      <c r="G2583" s="2">
        <v>99000006</v>
      </c>
      <c r="H2583" s="2" t="s">
        <v>54</v>
      </c>
      <c r="I2583" s="2" t="s">
        <v>295</v>
      </c>
      <c r="J2583" s="2" t="s">
        <v>298</v>
      </c>
    </row>
    <row r="2584" spans="6:10" ht="15" customHeight="1" x14ac:dyDescent="0.25">
      <c r="F2584" s="3" t="s">
        <v>4445</v>
      </c>
      <c r="G2584" s="2">
        <v>99000042</v>
      </c>
      <c r="H2584" s="2" t="s">
        <v>751</v>
      </c>
      <c r="I2584" s="2" t="s">
        <v>295</v>
      </c>
      <c r="J2584" s="2" t="s">
        <v>824</v>
      </c>
    </row>
    <row r="2585" spans="6:10" ht="15" customHeight="1" x14ac:dyDescent="0.25">
      <c r="F2585" s="3" t="s">
        <v>4446</v>
      </c>
      <c r="G2585" s="2">
        <v>99000016</v>
      </c>
      <c r="H2585" s="2" t="s">
        <v>335</v>
      </c>
      <c r="I2585" s="2" t="s">
        <v>295</v>
      </c>
      <c r="J2585" s="2" t="s">
        <v>358</v>
      </c>
    </row>
    <row r="2586" spans="6:10" ht="15" customHeight="1" x14ac:dyDescent="0.25">
      <c r="F2586" s="3" t="s">
        <v>4447</v>
      </c>
      <c r="G2586" s="2">
        <v>99000063</v>
      </c>
      <c r="H2586" s="2" t="s">
        <v>1171</v>
      </c>
      <c r="I2586" s="2" t="s">
        <v>295</v>
      </c>
      <c r="J2586" s="2" t="s">
        <v>1183</v>
      </c>
    </row>
    <row r="2587" spans="6:10" ht="15" customHeight="1" x14ac:dyDescent="0.25">
      <c r="F2587" s="3" t="s">
        <v>4448</v>
      </c>
      <c r="G2587" s="2">
        <v>99000040</v>
      </c>
      <c r="H2587" s="2" t="s">
        <v>1603</v>
      </c>
      <c r="I2587" s="2" t="s">
        <v>295</v>
      </c>
      <c r="J2587" s="2" t="s">
        <v>1612</v>
      </c>
    </row>
    <row r="2588" spans="6:10" ht="15" customHeight="1" x14ac:dyDescent="0.25">
      <c r="F2588" s="3" t="s">
        <v>4449</v>
      </c>
      <c r="G2588" s="2">
        <v>99000008</v>
      </c>
      <c r="H2588" s="2" t="s">
        <v>140</v>
      </c>
      <c r="I2588" s="2" t="s">
        <v>295</v>
      </c>
      <c r="J2588" s="2" t="s">
        <v>302</v>
      </c>
    </row>
    <row r="2589" spans="6:10" ht="15" customHeight="1" x14ac:dyDescent="0.25">
      <c r="F2589" s="3" t="s">
        <v>4450</v>
      </c>
      <c r="G2589" s="2">
        <v>99000010</v>
      </c>
      <c r="H2589" s="2" t="s">
        <v>214</v>
      </c>
      <c r="I2589" s="2" t="s">
        <v>295</v>
      </c>
      <c r="J2589" s="2" t="s">
        <v>306</v>
      </c>
    </row>
    <row r="2590" spans="6:10" ht="15" customHeight="1" x14ac:dyDescent="0.25">
      <c r="F2590" s="3" t="s">
        <v>4451</v>
      </c>
      <c r="G2590" s="2">
        <v>99000012</v>
      </c>
      <c r="H2590" s="2" t="s">
        <v>254</v>
      </c>
      <c r="I2590" s="2" t="s">
        <v>295</v>
      </c>
      <c r="J2590" s="2" t="s">
        <v>310</v>
      </c>
    </row>
    <row r="2591" spans="6:10" ht="15" customHeight="1" x14ac:dyDescent="0.25">
      <c r="F2591" s="3" t="s">
        <v>4452</v>
      </c>
      <c r="G2591" s="2">
        <v>99000041</v>
      </c>
      <c r="H2591" s="2" t="s">
        <v>864</v>
      </c>
      <c r="I2591" s="2" t="s">
        <v>295</v>
      </c>
      <c r="J2591" s="2" t="s">
        <v>1011</v>
      </c>
    </row>
    <row r="2592" spans="6:10" ht="15" customHeight="1" x14ac:dyDescent="0.25">
      <c r="F2592" s="3" t="s">
        <v>4453</v>
      </c>
      <c r="G2592" s="2">
        <v>99000017</v>
      </c>
      <c r="H2592" s="2" t="s">
        <v>314</v>
      </c>
      <c r="I2592" s="2" t="s">
        <v>315</v>
      </c>
      <c r="J2592" s="2" t="s">
        <v>316</v>
      </c>
    </row>
    <row r="2593" spans="6:10" ht="15" customHeight="1" x14ac:dyDescent="0.25">
      <c r="F2593" s="3" t="s">
        <v>4454</v>
      </c>
      <c r="G2593" s="2">
        <v>99000017</v>
      </c>
      <c r="H2593" s="2" t="s">
        <v>314</v>
      </c>
      <c r="I2593" s="2" t="s">
        <v>315</v>
      </c>
      <c r="J2593" s="2" t="s">
        <v>316</v>
      </c>
    </row>
    <row r="2594" spans="6:10" ht="15" customHeight="1" x14ac:dyDescent="0.25">
      <c r="F2594" s="3" t="s">
        <v>4455</v>
      </c>
      <c r="G2594" s="2">
        <v>18561</v>
      </c>
      <c r="H2594" s="2" t="s">
        <v>637</v>
      </c>
      <c r="I2594" s="2" t="s">
        <v>1167</v>
      </c>
      <c r="J2594" s="2" t="s">
        <v>1168</v>
      </c>
    </row>
    <row r="2595" spans="6:10" ht="15" customHeight="1" x14ac:dyDescent="0.25">
      <c r="F2595" s="3" t="s">
        <v>4456</v>
      </c>
      <c r="G2595" s="2">
        <v>476</v>
      </c>
      <c r="H2595" s="2" t="s">
        <v>54</v>
      </c>
      <c r="I2595" s="2" t="s">
        <v>70</v>
      </c>
      <c r="J2595" s="2" t="s">
        <v>71</v>
      </c>
    </row>
    <row r="2596" spans="6:10" ht="15" customHeight="1" x14ac:dyDescent="0.25">
      <c r="F2596" s="3" t="s">
        <v>4457</v>
      </c>
      <c r="G2596" s="2">
        <v>12473</v>
      </c>
      <c r="H2596" s="2" t="s">
        <v>838</v>
      </c>
      <c r="I2596" s="2" t="s">
        <v>1321</v>
      </c>
      <c r="J2596" s="2" t="s">
        <v>1322</v>
      </c>
    </row>
    <row r="2597" spans="6:10" ht="15" customHeight="1" x14ac:dyDescent="0.25">
      <c r="F2597" s="3" t="s">
        <v>4458</v>
      </c>
      <c r="G2597" s="2">
        <v>12475</v>
      </c>
      <c r="H2597" s="2" t="s">
        <v>838</v>
      </c>
      <c r="I2597" s="2" t="s">
        <v>1325</v>
      </c>
      <c r="J2597" s="2" t="s">
        <v>1326</v>
      </c>
    </row>
    <row r="2598" spans="6:10" ht="15" customHeight="1" x14ac:dyDescent="0.25">
      <c r="F2598" s="3" t="s">
        <v>4459</v>
      </c>
      <c r="G2598" s="2">
        <v>12481</v>
      </c>
      <c r="H2598" s="2" t="s">
        <v>838</v>
      </c>
      <c r="I2598" s="2" t="s">
        <v>849</v>
      </c>
      <c r="J2598" s="2" t="s">
        <v>850</v>
      </c>
    </row>
    <row r="2599" spans="6:10" ht="15" customHeight="1" x14ac:dyDescent="0.25">
      <c r="F2599" s="3" t="s">
        <v>4460</v>
      </c>
      <c r="G2599" s="2">
        <v>5686</v>
      </c>
      <c r="H2599" s="2" t="s">
        <v>751</v>
      </c>
      <c r="I2599" s="2" t="s">
        <v>752</v>
      </c>
      <c r="J2599" s="2" t="s">
        <v>753</v>
      </c>
    </row>
    <row r="2600" spans="6:10" ht="15" customHeight="1" x14ac:dyDescent="0.25">
      <c r="F2600" s="3" t="s">
        <v>4461</v>
      </c>
      <c r="G2600" s="2">
        <v>5670</v>
      </c>
      <c r="H2600" s="2" t="s">
        <v>751</v>
      </c>
      <c r="I2600" s="2" t="s">
        <v>758</v>
      </c>
      <c r="J2600" s="2" t="s">
        <v>759</v>
      </c>
    </row>
    <row r="2601" spans="6:10" ht="15" customHeight="1" x14ac:dyDescent="0.25">
      <c r="F2601" s="3" t="s">
        <v>4462</v>
      </c>
      <c r="G2601" s="2">
        <v>5679</v>
      </c>
      <c r="H2601" s="2" t="s">
        <v>751</v>
      </c>
      <c r="I2601" s="2" t="s">
        <v>770</v>
      </c>
      <c r="J2601" s="2" t="s">
        <v>771</v>
      </c>
    </row>
    <row r="2602" spans="6:10" ht="15" customHeight="1" x14ac:dyDescent="0.25">
      <c r="F2602" s="3" t="s">
        <v>4463</v>
      </c>
      <c r="G2602" s="2">
        <v>5662</v>
      </c>
      <c r="H2602" s="2" t="s">
        <v>751</v>
      </c>
      <c r="I2602" s="2" t="s">
        <v>772</v>
      </c>
      <c r="J2602" s="2" t="s">
        <v>773</v>
      </c>
    </row>
    <row r="2603" spans="6:10" ht="15" customHeight="1" x14ac:dyDescent="0.25">
      <c r="F2603" s="3" t="s">
        <v>4464</v>
      </c>
      <c r="G2603" s="2">
        <v>5672</v>
      </c>
      <c r="H2603" s="2" t="s">
        <v>751</v>
      </c>
      <c r="I2603" s="2" t="s">
        <v>800</v>
      </c>
      <c r="J2603" s="2" t="s">
        <v>801</v>
      </c>
    </row>
    <row r="2604" spans="6:10" ht="15" customHeight="1" x14ac:dyDescent="0.25">
      <c r="F2604" s="3" t="s">
        <v>4465</v>
      </c>
      <c r="G2604" s="2">
        <v>5661</v>
      </c>
      <c r="H2604" s="2" t="s">
        <v>751</v>
      </c>
      <c r="I2604" s="2" t="s">
        <v>804</v>
      </c>
      <c r="J2604" s="2" t="s">
        <v>805</v>
      </c>
    </row>
    <row r="2605" spans="6:10" ht="15" customHeight="1" x14ac:dyDescent="0.25">
      <c r="F2605" s="3" t="s">
        <v>4466</v>
      </c>
      <c r="G2605" s="2">
        <v>5681</v>
      </c>
      <c r="H2605" s="2" t="s">
        <v>751</v>
      </c>
      <c r="I2605" s="2" t="s">
        <v>808</v>
      </c>
      <c r="J2605" s="2" t="s">
        <v>809</v>
      </c>
    </row>
    <row r="2606" spans="6:10" ht="15" customHeight="1" x14ac:dyDescent="0.25">
      <c r="F2606" s="3" t="s">
        <v>4467</v>
      </c>
      <c r="G2606" s="2">
        <v>5682</v>
      </c>
      <c r="H2606" s="2" t="s">
        <v>751</v>
      </c>
      <c r="I2606" s="2" t="s">
        <v>812</v>
      </c>
      <c r="J2606" s="2" t="s">
        <v>813</v>
      </c>
    </row>
    <row r="2607" spans="6:10" ht="15" customHeight="1" x14ac:dyDescent="0.25">
      <c r="F2607" s="3" t="s">
        <v>4468</v>
      </c>
      <c r="G2607" s="2">
        <v>5677</v>
      </c>
      <c r="H2607" s="2" t="s">
        <v>751</v>
      </c>
      <c r="I2607" s="2" t="s">
        <v>818</v>
      </c>
      <c r="J2607" s="2" t="s">
        <v>819</v>
      </c>
    </row>
    <row r="2608" spans="6:10" ht="15" customHeight="1" x14ac:dyDescent="0.25">
      <c r="F2608" s="3" t="s">
        <v>4469</v>
      </c>
      <c r="G2608" s="2">
        <v>554</v>
      </c>
      <c r="H2608" s="2" t="s">
        <v>140</v>
      </c>
      <c r="I2608" s="2" t="s">
        <v>1174</v>
      </c>
      <c r="J2608" s="2" t="s">
        <v>1175</v>
      </c>
    </row>
    <row r="2609" spans="6:10" ht="15" customHeight="1" x14ac:dyDescent="0.25">
      <c r="F2609" s="3" t="s">
        <v>4470</v>
      </c>
      <c r="G2609" s="2">
        <v>517</v>
      </c>
      <c r="H2609" s="2" t="s">
        <v>140</v>
      </c>
      <c r="I2609" s="2" t="s">
        <v>150</v>
      </c>
      <c r="J2609" s="2" t="s">
        <v>151</v>
      </c>
    </row>
    <row r="2610" spans="6:10" ht="15" customHeight="1" x14ac:dyDescent="0.25">
      <c r="F2610" s="3" t="s">
        <v>4471</v>
      </c>
      <c r="G2610" s="2">
        <v>518</v>
      </c>
      <c r="H2610" s="2" t="s">
        <v>140</v>
      </c>
      <c r="I2610" s="2" t="s">
        <v>153</v>
      </c>
      <c r="J2610" s="2" t="s">
        <v>154</v>
      </c>
    </row>
    <row r="2611" spans="6:10" ht="15" customHeight="1" x14ac:dyDescent="0.25">
      <c r="F2611" s="3" t="s">
        <v>4472</v>
      </c>
      <c r="G2611" s="2">
        <v>516</v>
      </c>
      <c r="H2611" s="2" t="s">
        <v>140</v>
      </c>
      <c r="I2611" s="2" t="s">
        <v>156</v>
      </c>
      <c r="J2611" s="2" t="s">
        <v>157</v>
      </c>
    </row>
    <row r="2612" spans="6:10" ht="15" customHeight="1" x14ac:dyDescent="0.25">
      <c r="F2612" s="3" t="s">
        <v>4473</v>
      </c>
      <c r="G2612" s="2">
        <v>521</v>
      </c>
      <c r="H2612" s="2" t="s">
        <v>140</v>
      </c>
      <c r="I2612" s="2" t="s">
        <v>159</v>
      </c>
      <c r="J2612" s="2" t="s">
        <v>160</v>
      </c>
    </row>
    <row r="2613" spans="6:10" ht="15" customHeight="1" x14ac:dyDescent="0.25">
      <c r="F2613" s="3" t="s">
        <v>4474</v>
      </c>
      <c r="G2613" s="2">
        <v>522</v>
      </c>
      <c r="H2613" s="2" t="s">
        <v>140</v>
      </c>
      <c r="I2613" s="2" t="s">
        <v>162</v>
      </c>
      <c r="J2613" s="2" t="s">
        <v>163</v>
      </c>
    </row>
    <row r="2614" spans="6:10" ht="15" customHeight="1" x14ac:dyDescent="0.25">
      <c r="F2614" s="3" t="s">
        <v>4475</v>
      </c>
      <c r="G2614" s="2">
        <v>520</v>
      </c>
      <c r="H2614" s="2" t="s">
        <v>140</v>
      </c>
      <c r="I2614" s="2" t="s">
        <v>165</v>
      </c>
      <c r="J2614" s="2" t="s">
        <v>166</v>
      </c>
    </row>
    <row r="2615" spans="6:10" ht="15" customHeight="1" x14ac:dyDescent="0.25">
      <c r="F2615" s="3" t="s">
        <v>4476</v>
      </c>
      <c r="G2615" s="2">
        <v>528</v>
      </c>
      <c r="H2615" s="2" t="s">
        <v>140</v>
      </c>
      <c r="I2615" s="2" t="s">
        <v>168</v>
      </c>
      <c r="J2615" s="2" t="s">
        <v>169</v>
      </c>
    </row>
    <row r="2616" spans="6:10" ht="15" customHeight="1" x14ac:dyDescent="0.25">
      <c r="F2616" s="3" t="s">
        <v>4477</v>
      </c>
      <c r="G2616" s="2">
        <v>527</v>
      </c>
      <c r="H2616" s="2" t="s">
        <v>140</v>
      </c>
      <c r="I2616" s="2" t="s">
        <v>174</v>
      </c>
      <c r="J2616" s="2" t="s">
        <v>175</v>
      </c>
    </row>
    <row r="2617" spans="6:10" ht="15" customHeight="1" x14ac:dyDescent="0.25">
      <c r="F2617" s="3" t="s">
        <v>4478</v>
      </c>
      <c r="G2617" s="2">
        <v>532</v>
      </c>
      <c r="H2617" s="2" t="s">
        <v>140</v>
      </c>
      <c r="I2617" s="2" t="s">
        <v>177</v>
      </c>
      <c r="J2617" s="2" t="s">
        <v>178</v>
      </c>
    </row>
    <row r="2618" spans="6:10" ht="15" customHeight="1" x14ac:dyDescent="0.25">
      <c r="F2618" s="3" t="s">
        <v>4479</v>
      </c>
      <c r="G2618" s="2">
        <v>580</v>
      </c>
      <c r="H2618" s="2" t="s">
        <v>214</v>
      </c>
      <c r="I2618" s="2" t="s">
        <v>190</v>
      </c>
      <c r="J2618" s="2" t="s">
        <v>215</v>
      </c>
    </row>
    <row r="2619" spans="6:10" ht="15" customHeight="1" x14ac:dyDescent="0.25">
      <c r="F2619" s="3" t="s">
        <v>4480</v>
      </c>
      <c r="G2619" s="2">
        <v>584</v>
      </c>
      <c r="H2619" s="2" t="s">
        <v>214</v>
      </c>
      <c r="I2619" s="2" t="s">
        <v>141</v>
      </c>
      <c r="J2619" s="2" t="s">
        <v>220</v>
      </c>
    </row>
    <row r="2620" spans="6:10" ht="15" customHeight="1" x14ac:dyDescent="0.25">
      <c r="F2620" s="3" t="s">
        <v>4481</v>
      </c>
      <c r="G2620" s="2">
        <v>21463</v>
      </c>
      <c r="H2620" s="2" t="s">
        <v>254</v>
      </c>
      <c r="I2620" s="2" t="s">
        <v>1613</v>
      </c>
      <c r="J2620" s="2" t="s">
        <v>1614</v>
      </c>
    </row>
    <row r="2621" spans="6:10" ht="15" customHeight="1" x14ac:dyDescent="0.25">
      <c r="F2621" s="3" t="s">
        <v>4482</v>
      </c>
      <c r="G2621" s="2">
        <v>21464</v>
      </c>
      <c r="H2621" s="2" t="s">
        <v>254</v>
      </c>
      <c r="I2621" s="2" t="s">
        <v>1037</v>
      </c>
      <c r="J2621" s="2" t="s">
        <v>1038</v>
      </c>
    </row>
    <row r="2622" spans="6:10" ht="15" customHeight="1" x14ac:dyDescent="0.25">
      <c r="F2622" s="3" t="s">
        <v>4483</v>
      </c>
      <c r="G2622" s="2">
        <v>775</v>
      </c>
      <c r="H2622" s="2" t="s">
        <v>254</v>
      </c>
      <c r="I2622" s="2" t="s">
        <v>270</v>
      </c>
      <c r="J2622" s="2" t="s">
        <v>271</v>
      </c>
    </row>
    <row r="2623" spans="6:10" ht="15" customHeight="1" x14ac:dyDescent="0.25">
      <c r="F2623" s="3" t="s">
        <v>4484</v>
      </c>
      <c r="G2623" s="2">
        <v>14057</v>
      </c>
      <c r="H2623" s="2" t="s">
        <v>1615</v>
      </c>
      <c r="I2623" s="2" t="s">
        <v>1099</v>
      </c>
      <c r="J2623" s="2" t="s">
        <v>1616</v>
      </c>
    </row>
    <row r="2624" spans="6:10" ht="15" customHeight="1" x14ac:dyDescent="0.25">
      <c r="F2624" s="3" t="s">
        <v>4485</v>
      </c>
      <c r="G2624" s="2">
        <v>10889</v>
      </c>
      <c r="H2624" s="2" t="s">
        <v>864</v>
      </c>
      <c r="I2624" s="2" t="s">
        <v>909</v>
      </c>
      <c r="J2624" s="2" t="s">
        <v>910</v>
      </c>
    </row>
    <row r="2625" spans="6:10" ht="15" customHeight="1" x14ac:dyDescent="0.25">
      <c r="F2625" s="3" t="s">
        <v>4486</v>
      </c>
      <c r="G2625" s="2">
        <v>43650</v>
      </c>
      <c r="H2625" s="2" t="s">
        <v>864</v>
      </c>
      <c r="I2625" s="2" t="s">
        <v>1608</v>
      </c>
      <c r="J2625" s="2" t="s">
        <v>1609</v>
      </c>
    </row>
    <row r="2626" spans="6:10" ht="15" customHeight="1" x14ac:dyDescent="0.25">
      <c r="F2626" s="3" t="s">
        <v>4487</v>
      </c>
      <c r="G2626" s="2">
        <v>10758</v>
      </c>
      <c r="H2626" s="2" t="s">
        <v>864</v>
      </c>
      <c r="I2626" s="2" t="s">
        <v>931</v>
      </c>
      <c r="J2626" s="2" t="s">
        <v>932</v>
      </c>
    </row>
    <row r="2627" spans="6:10" ht="15" customHeight="1" x14ac:dyDescent="0.25">
      <c r="F2627" s="3" t="s">
        <v>4488</v>
      </c>
      <c r="G2627" s="2">
        <v>10656</v>
      </c>
      <c r="H2627" s="2" t="s">
        <v>864</v>
      </c>
      <c r="I2627" s="2" t="s">
        <v>456</v>
      </c>
      <c r="J2627" s="2" t="s">
        <v>963</v>
      </c>
    </row>
    <row r="2628" spans="6:10" ht="15" customHeight="1" x14ac:dyDescent="0.25">
      <c r="F2628" s="3" t="s">
        <v>4489</v>
      </c>
      <c r="G2628" s="2">
        <v>10662</v>
      </c>
      <c r="H2628" s="2" t="s">
        <v>864</v>
      </c>
      <c r="I2628" s="2" t="s">
        <v>964</v>
      </c>
      <c r="J2628" s="2" t="s">
        <v>965</v>
      </c>
    </row>
    <row r="2629" spans="6:10" ht="15" customHeight="1" x14ac:dyDescent="0.25">
      <c r="F2629" s="3" t="s">
        <v>4490</v>
      </c>
      <c r="G2629" s="2">
        <v>10659</v>
      </c>
      <c r="H2629" s="2" t="s">
        <v>864</v>
      </c>
      <c r="I2629" s="2" t="s">
        <v>978</v>
      </c>
      <c r="J2629" s="2" t="s">
        <v>979</v>
      </c>
    </row>
    <row r="2630" spans="6:10" ht="15" customHeight="1" x14ac:dyDescent="0.25">
      <c r="F2630" s="3" t="s">
        <v>4491</v>
      </c>
      <c r="G2630" s="2">
        <v>10660</v>
      </c>
      <c r="H2630" s="2" t="s">
        <v>864</v>
      </c>
      <c r="I2630" s="2" t="s">
        <v>980</v>
      </c>
      <c r="J2630" s="2" t="s">
        <v>981</v>
      </c>
    </row>
    <row r="2631" spans="6:10" ht="15" customHeight="1" x14ac:dyDescent="0.25">
      <c r="F2631" s="3" t="s">
        <v>4492</v>
      </c>
      <c r="G2631" s="2">
        <v>10704</v>
      </c>
      <c r="H2631" s="2" t="s">
        <v>864</v>
      </c>
      <c r="I2631" s="2" t="s">
        <v>998</v>
      </c>
      <c r="J2631" s="2" t="s">
        <v>999</v>
      </c>
    </row>
    <row r="2632" spans="6:10" ht="15" customHeight="1" x14ac:dyDescent="0.25">
      <c r="F2632" s="3" t="s">
        <v>4493</v>
      </c>
      <c r="G2632" s="2">
        <v>99000030</v>
      </c>
      <c r="H2632" s="2" t="s">
        <v>637</v>
      </c>
      <c r="I2632" s="2" t="s">
        <v>295</v>
      </c>
      <c r="J2632" s="2" t="s">
        <v>822</v>
      </c>
    </row>
    <row r="2633" spans="6:10" ht="15" customHeight="1" x14ac:dyDescent="0.25">
      <c r="F2633" s="3" t="s">
        <v>4494</v>
      </c>
      <c r="G2633" s="2">
        <v>99000006</v>
      </c>
      <c r="H2633" s="2" t="s">
        <v>54</v>
      </c>
      <c r="I2633" s="2" t="s">
        <v>295</v>
      </c>
      <c r="J2633" s="2" t="s">
        <v>298</v>
      </c>
    </row>
    <row r="2634" spans="6:10" ht="15" customHeight="1" x14ac:dyDescent="0.25">
      <c r="F2634" s="3" t="s">
        <v>4495</v>
      </c>
      <c r="G2634" s="2">
        <v>99000032</v>
      </c>
      <c r="H2634" s="2" t="s">
        <v>838</v>
      </c>
      <c r="I2634" s="2" t="s">
        <v>295</v>
      </c>
      <c r="J2634" s="2" t="s">
        <v>1009</v>
      </c>
    </row>
    <row r="2635" spans="6:10" ht="15" customHeight="1" x14ac:dyDescent="0.25">
      <c r="F2635" s="3" t="s">
        <v>4496</v>
      </c>
      <c r="G2635" s="2">
        <v>99000042</v>
      </c>
      <c r="H2635" s="2" t="s">
        <v>751</v>
      </c>
      <c r="I2635" s="2" t="s">
        <v>295</v>
      </c>
      <c r="J2635" s="2" t="s">
        <v>824</v>
      </c>
    </row>
    <row r="2636" spans="6:10" ht="15" customHeight="1" x14ac:dyDescent="0.25">
      <c r="F2636" s="3" t="s">
        <v>4497</v>
      </c>
      <c r="G2636" s="2">
        <v>99000008</v>
      </c>
      <c r="H2636" s="2" t="s">
        <v>140</v>
      </c>
      <c r="I2636" s="2" t="s">
        <v>295</v>
      </c>
      <c r="J2636" s="2" t="s">
        <v>302</v>
      </c>
    </row>
    <row r="2637" spans="6:10" ht="15" customHeight="1" x14ac:dyDescent="0.25">
      <c r="F2637" s="3" t="s">
        <v>4498</v>
      </c>
      <c r="G2637" s="2">
        <v>99000010</v>
      </c>
      <c r="H2637" s="2" t="s">
        <v>214</v>
      </c>
      <c r="I2637" s="2" t="s">
        <v>295</v>
      </c>
      <c r="J2637" s="2" t="s">
        <v>306</v>
      </c>
    </row>
    <row r="2638" spans="6:10" ht="15" customHeight="1" x14ac:dyDescent="0.25">
      <c r="F2638" s="3" t="s">
        <v>4499</v>
      </c>
      <c r="G2638" s="2">
        <v>99000012</v>
      </c>
      <c r="H2638" s="2" t="s">
        <v>254</v>
      </c>
      <c r="I2638" s="2" t="s">
        <v>295</v>
      </c>
      <c r="J2638" s="2" t="s">
        <v>310</v>
      </c>
    </row>
    <row r="2639" spans="6:10" ht="15" customHeight="1" x14ac:dyDescent="0.25">
      <c r="F2639" s="3" t="s">
        <v>4500</v>
      </c>
      <c r="G2639" s="2">
        <v>99000052</v>
      </c>
      <c r="H2639" s="2" t="s">
        <v>1615</v>
      </c>
      <c r="I2639" s="2" t="s">
        <v>295</v>
      </c>
      <c r="J2639" s="2" t="s">
        <v>1617</v>
      </c>
    </row>
    <row r="2640" spans="6:10" ht="15" customHeight="1" x14ac:dyDescent="0.25">
      <c r="F2640" s="3" t="s">
        <v>4501</v>
      </c>
      <c r="G2640" s="2">
        <v>99000041</v>
      </c>
      <c r="H2640" s="2" t="s">
        <v>864</v>
      </c>
      <c r="I2640" s="2" t="s">
        <v>295</v>
      </c>
      <c r="J2640" s="2" t="s">
        <v>1011</v>
      </c>
    </row>
    <row r="2641" spans="6:10" ht="15" customHeight="1" x14ac:dyDescent="0.25">
      <c r="F2641" s="3" t="s">
        <v>4502</v>
      </c>
      <c r="G2641" s="2">
        <v>99000017</v>
      </c>
      <c r="H2641" s="2" t="s">
        <v>314</v>
      </c>
      <c r="I2641" s="2" t="s">
        <v>315</v>
      </c>
      <c r="J2641" s="2" t="s">
        <v>316</v>
      </c>
    </row>
    <row r="2642" spans="6:10" ht="15" customHeight="1" x14ac:dyDescent="0.25">
      <c r="F2642" s="3" t="s">
        <v>4503</v>
      </c>
      <c r="G2642" s="2">
        <v>18561</v>
      </c>
      <c r="H2642" s="2" t="s">
        <v>637</v>
      </c>
      <c r="I2642" s="2" t="s">
        <v>1167</v>
      </c>
      <c r="J2642" s="2" t="s">
        <v>1168</v>
      </c>
    </row>
    <row r="2643" spans="6:10" ht="15" customHeight="1" x14ac:dyDescent="0.25">
      <c r="F2643" s="3" t="s">
        <v>4504</v>
      </c>
      <c r="G2643" s="2">
        <v>476</v>
      </c>
      <c r="H2643" s="2" t="s">
        <v>54</v>
      </c>
      <c r="I2643" s="2" t="s">
        <v>70</v>
      </c>
      <c r="J2643" s="2" t="s">
        <v>71</v>
      </c>
    </row>
    <row r="2644" spans="6:10" ht="15" customHeight="1" x14ac:dyDescent="0.25">
      <c r="F2644" s="3" t="s">
        <v>4505</v>
      </c>
      <c r="G2644" s="2">
        <v>12473</v>
      </c>
      <c r="H2644" s="2" t="s">
        <v>838</v>
      </c>
      <c r="I2644" s="2" t="s">
        <v>1321</v>
      </c>
      <c r="J2644" s="2" t="s">
        <v>1322</v>
      </c>
    </row>
    <row r="2645" spans="6:10" ht="15" customHeight="1" x14ac:dyDescent="0.25">
      <c r="F2645" s="3" t="s">
        <v>4506</v>
      </c>
      <c r="G2645" s="2">
        <v>12475</v>
      </c>
      <c r="H2645" s="2" t="s">
        <v>838</v>
      </c>
      <c r="I2645" s="2" t="s">
        <v>1325</v>
      </c>
      <c r="J2645" s="2" t="s">
        <v>1326</v>
      </c>
    </row>
    <row r="2646" spans="6:10" ht="15" customHeight="1" x14ac:dyDescent="0.25">
      <c r="F2646" s="3" t="s">
        <v>4507</v>
      </c>
      <c r="G2646" s="2">
        <v>12481</v>
      </c>
      <c r="H2646" s="2" t="s">
        <v>838</v>
      </c>
      <c r="I2646" s="2" t="s">
        <v>849</v>
      </c>
      <c r="J2646" s="2" t="s">
        <v>850</v>
      </c>
    </row>
    <row r="2647" spans="6:10" ht="15" customHeight="1" x14ac:dyDescent="0.25">
      <c r="F2647" s="3" t="s">
        <v>4508</v>
      </c>
      <c r="G2647" s="2">
        <v>5686</v>
      </c>
      <c r="H2647" s="2" t="s">
        <v>751</v>
      </c>
      <c r="I2647" s="2" t="s">
        <v>752</v>
      </c>
      <c r="J2647" s="2" t="s">
        <v>753</v>
      </c>
    </row>
    <row r="2648" spans="6:10" ht="15" customHeight="1" x14ac:dyDescent="0.25">
      <c r="F2648" s="3" t="s">
        <v>4509</v>
      </c>
      <c r="G2648" s="2">
        <v>5670</v>
      </c>
      <c r="H2648" s="2" t="s">
        <v>751</v>
      </c>
      <c r="I2648" s="2" t="s">
        <v>758</v>
      </c>
      <c r="J2648" s="2" t="s">
        <v>759</v>
      </c>
    </row>
    <row r="2649" spans="6:10" ht="15" customHeight="1" x14ac:dyDescent="0.25">
      <c r="F2649" s="3" t="s">
        <v>4510</v>
      </c>
      <c r="G2649" s="2">
        <v>5679</v>
      </c>
      <c r="H2649" s="2" t="s">
        <v>751</v>
      </c>
      <c r="I2649" s="2" t="s">
        <v>770</v>
      </c>
      <c r="J2649" s="2" t="s">
        <v>771</v>
      </c>
    </row>
    <row r="2650" spans="6:10" ht="15" customHeight="1" x14ac:dyDescent="0.25">
      <c r="F2650" s="3" t="s">
        <v>4511</v>
      </c>
      <c r="G2650" s="2">
        <v>5662</v>
      </c>
      <c r="H2650" s="2" t="s">
        <v>751</v>
      </c>
      <c r="I2650" s="2" t="s">
        <v>772</v>
      </c>
      <c r="J2650" s="2" t="s">
        <v>773</v>
      </c>
    </row>
    <row r="2651" spans="6:10" ht="15" customHeight="1" x14ac:dyDescent="0.25">
      <c r="F2651" s="3" t="s">
        <v>4512</v>
      </c>
      <c r="G2651" s="2">
        <v>5672</v>
      </c>
      <c r="H2651" s="2" t="s">
        <v>751</v>
      </c>
      <c r="I2651" s="2" t="s">
        <v>800</v>
      </c>
      <c r="J2651" s="2" t="s">
        <v>801</v>
      </c>
    </row>
    <row r="2652" spans="6:10" ht="15" customHeight="1" x14ac:dyDescent="0.25">
      <c r="F2652" s="3" t="s">
        <v>4513</v>
      </c>
      <c r="G2652" s="2">
        <v>5661</v>
      </c>
      <c r="H2652" s="2" t="s">
        <v>751</v>
      </c>
      <c r="I2652" s="2" t="s">
        <v>804</v>
      </c>
      <c r="J2652" s="2" t="s">
        <v>805</v>
      </c>
    </row>
    <row r="2653" spans="6:10" ht="15" customHeight="1" x14ac:dyDescent="0.25">
      <c r="F2653" s="3" t="s">
        <v>4514</v>
      </c>
      <c r="G2653" s="2">
        <v>5681</v>
      </c>
      <c r="H2653" s="2" t="s">
        <v>751</v>
      </c>
      <c r="I2653" s="2" t="s">
        <v>808</v>
      </c>
      <c r="J2653" s="2" t="s">
        <v>809</v>
      </c>
    </row>
    <row r="2654" spans="6:10" ht="15" customHeight="1" x14ac:dyDescent="0.25">
      <c r="F2654" s="3" t="s">
        <v>4515</v>
      </c>
      <c r="G2654" s="2">
        <v>5682</v>
      </c>
      <c r="H2654" s="2" t="s">
        <v>751</v>
      </c>
      <c r="I2654" s="2" t="s">
        <v>812</v>
      </c>
      <c r="J2654" s="2" t="s">
        <v>813</v>
      </c>
    </row>
    <row r="2655" spans="6:10" ht="15" customHeight="1" x14ac:dyDescent="0.25">
      <c r="F2655" s="3" t="s">
        <v>4516</v>
      </c>
      <c r="G2655" s="2">
        <v>5677</v>
      </c>
      <c r="H2655" s="2" t="s">
        <v>751</v>
      </c>
      <c r="I2655" s="2" t="s">
        <v>818</v>
      </c>
      <c r="J2655" s="2" t="s">
        <v>819</v>
      </c>
    </row>
    <row r="2656" spans="6:10" ht="15" customHeight="1" x14ac:dyDescent="0.25">
      <c r="F2656" s="3" t="s">
        <v>4517</v>
      </c>
      <c r="G2656" s="2">
        <v>554</v>
      </c>
      <c r="H2656" s="2" t="s">
        <v>140</v>
      </c>
      <c r="I2656" s="2" t="s">
        <v>1174</v>
      </c>
      <c r="J2656" s="2" t="s">
        <v>1175</v>
      </c>
    </row>
    <row r="2657" spans="6:10" ht="15" customHeight="1" x14ac:dyDescent="0.25">
      <c r="F2657" s="3" t="s">
        <v>4518</v>
      </c>
      <c r="G2657" s="2">
        <v>517</v>
      </c>
      <c r="H2657" s="2" t="s">
        <v>140</v>
      </c>
      <c r="I2657" s="2" t="s">
        <v>150</v>
      </c>
      <c r="J2657" s="2" t="s">
        <v>151</v>
      </c>
    </row>
    <row r="2658" spans="6:10" ht="15" customHeight="1" x14ac:dyDescent="0.25">
      <c r="F2658" s="3" t="s">
        <v>4519</v>
      </c>
      <c r="G2658" s="2">
        <v>518</v>
      </c>
      <c r="H2658" s="2" t="s">
        <v>140</v>
      </c>
      <c r="I2658" s="2" t="s">
        <v>153</v>
      </c>
      <c r="J2658" s="2" t="s">
        <v>154</v>
      </c>
    </row>
    <row r="2659" spans="6:10" ht="15" customHeight="1" x14ac:dyDescent="0.25">
      <c r="F2659" s="3" t="s">
        <v>4520</v>
      </c>
      <c r="G2659" s="2">
        <v>516</v>
      </c>
      <c r="H2659" s="2" t="s">
        <v>140</v>
      </c>
      <c r="I2659" s="2" t="s">
        <v>156</v>
      </c>
      <c r="J2659" s="2" t="s">
        <v>157</v>
      </c>
    </row>
    <row r="2660" spans="6:10" ht="15" customHeight="1" x14ac:dyDescent="0.25">
      <c r="F2660" s="3" t="s">
        <v>4521</v>
      </c>
      <c r="G2660" s="2">
        <v>521</v>
      </c>
      <c r="H2660" s="2" t="s">
        <v>140</v>
      </c>
      <c r="I2660" s="2" t="s">
        <v>159</v>
      </c>
      <c r="J2660" s="2" t="s">
        <v>160</v>
      </c>
    </row>
    <row r="2661" spans="6:10" ht="15" customHeight="1" x14ac:dyDescent="0.25">
      <c r="F2661" s="3" t="s">
        <v>4522</v>
      </c>
      <c r="G2661" s="2">
        <v>522</v>
      </c>
      <c r="H2661" s="2" t="s">
        <v>140</v>
      </c>
      <c r="I2661" s="2" t="s">
        <v>162</v>
      </c>
      <c r="J2661" s="2" t="s">
        <v>163</v>
      </c>
    </row>
    <row r="2662" spans="6:10" ht="15" customHeight="1" x14ac:dyDescent="0.25">
      <c r="F2662" s="3" t="s">
        <v>4523</v>
      </c>
      <c r="G2662" s="2">
        <v>520</v>
      </c>
      <c r="H2662" s="2" t="s">
        <v>140</v>
      </c>
      <c r="I2662" s="2" t="s">
        <v>165</v>
      </c>
      <c r="J2662" s="2" t="s">
        <v>166</v>
      </c>
    </row>
    <row r="2663" spans="6:10" ht="15" customHeight="1" x14ac:dyDescent="0.25">
      <c r="F2663" s="3" t="s">
        <v>4524</v>
      </c>
      <c r="G2663" s="2">
        <v>528</v>
      </c>
      <c r="H2663" s="2" t="s">
        <v>140</v>
      </c>
      <c r="I2663" s="2" t="s">
        <v>168</v>
      </c>
      <c r="J2663" s="2" t="s">
        <v>169</v>
      </c>
    </row>
    <row r="2664" spans="6:10" ht="15" customHeight="1" x14ac:dyDescent="0.25">
      <c r="F2664" s="3" t="s">
        <v>4525</v>
      </c>
      <c r="G2664" s="2">
        <v>527</v>
      </c>
      <c r="H2664" s="2" t="s">
        <v>140</v>
      </c>
      <c r="I2664" s="2" t="s">
        <v>174</v>
      </c>
      <c r="J2664" s="2" t="s">
        <v>175</v>
      </c>
    </row>
    <row r="2665" spans="6:10" ht="15" customHeight="1" x14ac:dyDescent="0.25">
      <c r="F2665" s="3" t="s">
        <v>4526</v>
      </c>
      <c r="G2665" s="2">
        <v>532</v>
      </c>
      <c r="H2665" s="2" t="s">
        <v>140</v>
      </c>
      <c r="I2665" s="2" t="s">
        <v>177</v>
      </c>
      <c r="J2665" s="2" t="s">
        <v>178</v>
      </c>
    </row>
    <row r="2666" spans="6:10" ht="15" customHeight="1" x14ac:dyDescent="0.25">
      <c r="F2666" s="3" t="s">
        <v>4527</v>
      </c>
      <c r="G2666" s="2">
        <v>580</v>
      </c>
      <c r="H2666" s="2" t="s">
        <v>214</v>
      </c>
      <c r="I2666" s="2" t="s">
        <v>190</v>
      </c>
      <c r="J2666" s="2" t="s">
        <v>215</v>
      </c>
    </row>
    <row r="2667" spans="6:10" ht="15" customHeight="1" x14ac:dyDescent="0.25">
      <c r="F2667" s="3" t="s">
        <v>4528</v>
      </c>
      <c r="G2667" s="2">
        <v>584</v>
      </c>
      <c r="H2667" s="2" t="s">
        <v>214</v>
      </c>
      <c r="I2667" s="2" t="s">
        <v>141</v>
      </c>
      <c r="J2667" s="2" t="s">
        <v>220</v>
      </c>
    </row>
    <row r="2668" spans="6:10" ht="15" customHeight="1" x14ac:dyDescent="0.25">
      <c r="F2668" s="3" t="s">
        <v>4529</v>
      </c>
      <c r="G2668" s="2">
        <v>21463</v>
      </c>
      <c r="H2668" s="2" t="s">
        <v>254</v>
      </c>
      <c r="I2668" s="2" t="s">
        <v>1613</v>
      </c>
      <c r="J2668" s="2" t="s">
        <v>1614</v>
      </c>
    </row>
    <row r="2669" spans="6:10" ht="15" customHeight="1" x14ac:dyDescent="0.25">
      <c r="F2669" s="3" t="s">
        <v>4530</v>
      </c>
      <c r="G2669" s="2">
        <v>21464</v>
      </c>
      <c r="H2669" s="2" t="s">
        <v>254</v>
      </c>
      <c r="I2669" s="2" t="s">
        <v>1037</v>
      </c>
      <c r="J2669" s="2" t="s">
        <v>1038</v>
      </c>
    </row>
    <row r="2670" spans="6:10" ht="15" customHeight="1" x14ac:dyDescent="0.25">
      <c r="F2670" s="3" t="s">
        <v>4531</v>
      </c>
      <c r="G2670" s="2">
        <v>775</v>
      </c>
      <c r="H2670" s="2" t="s">
        <v>254</v>
      </c>
      <c r="I2670" s="2" t="s">
        <v>270</v>
      </c>
      <c r="J2670" s="2" t="s">
        <v>271</v>
      </c>
    </row>
    <row r="2671" spans="6:10" ht="15" customHeight="1" x14ac:dyDescent="0.25">
      <c r="F2671" s="3" t="s">
        <v>4532</v>
      </c>
      <c r="G2671" s="2">
        <v>14057</v>
      </c>
      <c r="H2671" s="2" t="s">
        <v>1615</v>
      </c>
      <c r="I2671" s="2" t="s">
        <v>1099</v>
      </c>
      <c r="J2671" s="2" t="s">
        <v>1616</v>
      </c>
    </row>
    <row r="2672" spans="6:10" ht="15" customHeight="1" x14ac:dyDescent="0.25">
      <c r="F2672" s="3" t="s">
        <v>4533</v>
      </c>
      <c r="G2672" s="2">
        <v>10889</v>
      </c>
      <c r="H2672" s="2" t="s">
        <v>864</v>
      </c>
      <c r="I2672" s="2" t="s">
        <v>909</v>
      </c>
      <c r="J2672" s="2" t="s">
        <v>910</v>
      </c>
    </row>
    <row r="2673" spans="6:10" ht="15" customHeight="1" x14ac:dyDescent="0.25">
      <c r="F2673" s="3" t="s">
        <v>4534</v>
      </c>
      <c r="G2673" s="2">
        <v>43650</v>
      </c>
      <c r="H2673" s="2" t="s">
        <v>864</v>
      </c>
      <c r="I2673" s="2" t="s">
        <v>1608</v>
      </c>
      <c r="J2673" s="2" t="s">
        <v>1609</v>
      </c>
    </row>
    <row r="2674" spans="6:10" ht="15" customHeight="1" x14ac:dyDescent="0.25">
      <c r="F2674" s="3" t="s">
        <v>4535</v>
      </c>
      <c r="G2674" s="2">
        <v>10758</v>
      </c>
      <c r="H2674" s="2" t="s">
        <v>864</v>
      </c>
      <c r="I2674" s="2" t="s">
        <v>931</v>
      </c>
      <c r="J2674" s="2" t="s">
        <v>932</v>
      </c>
    </row>
    <row r="2675" spans="6:10" ht="15" customHeight="1" x14ac:dyDescent="0.25">
      <c r="F2675" s="3" t="s">
        <v>4536</v>
      </c>
      <c r="G2675" s="2">
        <v>10656</v>
      </c>
      <c r="H2675" s="2" t="s">
        <v>864</v>
      </c>
      <c r="I2675" s="2" t="s">
        <v>456</v>
      </c>
      <c r="J2675" s="2" t="s">
        <v>963</v>
      </c>
    </row>
    <row r="2676" spans="6:10" ht="15" customHeight="1" x14ac:dyDescent="0.25">
      <c r="F2676" s="3" t="s">
        <v>4537</v>
      </c>
      <c r="G2676" s="2">
        <v>10662</v>
      </c>
      <c r="H2676" s="2" t="s">
        <v>864</v>
      </c>
      <c r="I2676" s="2" t="s">
        <v>964</v>
      </c>
      <c r="J2676" s="2" t="s">
        <v>965</v>
      </c>
    </row>
    <row r="2677" spans="6:10" ht="15" customHeight="1" x14ac:dyDescent="0.25">
      <c r="F2677" s="3" t="s">
        <v>4538</v>
      </c>
      <c r="G2677" s="2">
        <v>10659</v>
      </c>
      <c r="H2677" s="2" t="s">
        <v>864</v>
      </c>
      <c r="I2677" s="2" t="s">
        <v>978</v>
      </c>
      <c r="J2677" s="2" t="s">
        <v>979</v>
      </c>
    </row>
    <row r="2678" spans="6:10" ht="15" customHeight="1" x14ac:dyDescent="0.25">
      <c r="F2678" s="3" t="s">
        <v>4539</v>
      </c>
      <c r="G2678" s="2">
        <v>10660</v>
      </c>
      <c r="H2678" s="2" t="s">
        <v>864</v>
      </c>
      <c r="I2678" s="2" t="s">
        <v>980</v>
      </c>
      <c r="J2678" s="2" t="s">
        <v>981</v>
      </c>
    </row>
    <row r="2679" spans="6:10" ht="15" customHeight="1" x14ac:dyDescent="0.25">
      <c r="F2679" s="3" t="s">
        <v>4540</v>
      </c>
      <c r="G2679" s="2">
        <v>10704</v>
      </c>
      <c r="H2679" s="2" t="s">
        <v>864</v>
      </c>
      <c r="I2679" s="2" t="s">
        <v>998</v>
      </c>
      <c r="J2679" s="2" t="s">
        <v>999</v>
      </c>
    </row>
    <row r="2680" spans="6:10" ht="15" customHeight="1" x14ac:dyDescent="0.25">
      <c r="F2680" s="3" t="s">
        <v>4541</v>
      </c>
      <c r="G2680" s="2">
        <v>99000030</v>
      </c>
      <c r="H2680" s="2" t="s">
        <v>637</v>
      </c>
      <c r="I2680" s="2" t="s">
        <v>295</v>
      </c>
      <c r="J2680" s="2" t="s">
        <v>822</v>
      </c>
    </row>
    <row r="2681" spans="6:10" ht="15" customHeight="1" x14ac:dyDescent="0.25">
      <c r="F2681" s="3" t="s">
        <v>4542</v>
      </c>
      <c r="G2681" s="2">
        <v>99000006</v>
      </c>
      <c r="H2681" s="2" t="s">
        <v>54</v>
      </c>
      <c r="I2681" s="2" t="s">
        <v>295</v>
      </c>
      <c r="J2681" s="2" t="s">
        <v>298</v>
      </c>
    </row>
    <row r="2682" spans="6:10" ht="15" customHeight="1" x14ac:dyDescent="0.25">
      <c r="F2682" s="3" t="s">
        <v>4543</v>
      </c>
      <c r="G2682" s="2">
        <v>99000032</v>
      </c>
      <c r="H2682" s="2" t="s">
        <v>838</v>
      </c>
      <c r="I2682" s="2" t="s">
        <v>295</v>
      </c>
      <c r="J2682" s="2" t="s">
        <v>1009</v>
      </c>
    </row>
    <row r="2683" spans="6:10" ht="15" customHeight="1" x14ac:dyDescent="0.25">
      <c r="F2683" s="3" t="s">
        <v>4544</v>
      </c>
      <c r="G2683" s="2">
        <v>99000042</v>
      </c>
      <c r="H2683" s="2" t="s">
        <v>751</v>
      </c>
      <c r="I2683" s="2" t="s">
        <v>295</v>
      </c>
      <c r="J2683" s="2" t="s">
        <v>824</v>
      </c>
    </row>
    <row r="2684" spans="6:10" ht="15" customHeight="1" x14ac:dyDescent="0.25">
      <c r="F2684" s="3" t="s">
        <v>4545</v>
      </c>
      <c r="G2684" s="2">
        <v>99000008</v>
      </c>
      <c r="H2684" s="2" t="s">
        <v>140</v>
      </c>
      <c r="I2684" s="2" t="s">
        <v>295</v>
      </c>
      <c r="J2684" s="2" t="s">
        <v>302</v>
      </c>
    </row>
    <row r="2685" spans="6:10" ht="15" customHeight="1" x14ac:dyDescent="0.25">
      <c r="F2685" s="3" t="s">
        <v>4546</v>
      </c>
      <c r="G2685" s="2">
        <v>99000010</v>
      </c>
      <c r="H2685" s="2" t="s">
        <v>214</v>
      </c>
      <c r="I2685" s="2" t="s">
        <v>295</v>
      </c>
      <c r="J2685" s="2" t="s">
        <v>306</v>
      </c>
    </row>
    <row r="2686" spans="6:10" ht="15" customHeight="1" x14ac:dyDescent="0.25">
      <c r="F2686" s="3" t="s">
        <v>4547</v>
      </c>
      <c r="G2686" s="2">
        <v>99000012</v>
      </c>
      <c r="H2686" s="2" t="s">
        <v>254</v>
      </c>
      <c r="I2686" s="2" t="s">
        <v>295</v>
      </c>
      <c r="J2686" s="2" t="s">
        <v>310</v>
      </c>
    </row>
    <row r="2687" spans="6:10" ht="15" customHeight="1" x14ac:dyDescent="0.25">
      <c r="F2687" s="3" t="s">
        <v>4548</v>
      </c>
      <c r="G2687" s="2">
        <v>99000052</v>
      </c>
      <c r="H2687" s="2" t="s">
        <v>1615</v>
      </c>
      <c r="I2687" s="2" t="s">
        <v>295</v>
      </c>
      <c r="J2687" s="2" t="s">
        <v>1617</v>
      </c>
    </row>
    <row r="2688" spans="6:10" ht="15" customHeight="1" x14ac:dyDescent="0.25">
      <c r="F2688" s="3" t="s">
        <v>4549</v>
      </c>
      <c r="G2688" s="2">
        <v>99000041</v>
      </c>
      <c r="H2688" s="2" t="s">
        <v>864</v>
      </c>
      <c r="I2688" s="2" t="s">
        <v>295</v>
      </c>
      <c r="J2688" s="2" t="s">
        <v>1011</v>
      </c>
    </row>
    <row r="2689" spans="6:10" ht="15" customHeight="1" x14ac:dyDescent="0.25">
      <c r="F2689" s="3" t="s">
        <v>4550</v>
      </c>
      <c r="G2689" s="2">
        <v>99000017</v>
      </c>
      <c r="H2689" s="2" t="s">
        <v>314</v>
      </c>
      <c r="I2689" s="2" t="s">
        <v>315</v>
      </c>
      <c r="J2689" s="2" t="s">
        <v>316</v>
      </c>
    </row>
    <row r="2690" spans="6:10" ht="15" customHeight="1" x14ac:dyDescent="0.25">
      <c r="F2690" s="3" t="s">
        <v>4551</v>
      </c>
      <c r="G2690" s="2">
        <v>33765</v>
      </c>
      <c r="H2690" s="2" t="s">
        <v>50</v>
      </c>
      <c r="I2690" s="2" t="s">
        <v>51</v>
      </c>
      <c r="J2690" s="2" t="s">
        <v>52</v>
      </c>
    </row>
    <row r="2691" spans="6:10" ht="15" customHeight="1" x14ac:dyDescent="0.25">
      <c r="F2691" s="3" t="s">
        <v>4552</v>
      </c>
      <c r="G2691" s="2">
        <v>18561</v>
      </c>
      <c r="H2691" s="2" t="s">
        <v>637</v>
      </c>
      <c r="I2691" s="2" t="s">
        <v>1167</v>
      </c>
      <c r="J2691" s="2" t="s">
        <v>1168</v>
      </c>
    </row>
    <row r="2692" spans="6:10" ht="15" customHeight="1" x14ac:dyDescent="0.25">
      <c r="F2692" s="3" t="s">
        <v>4553</v>
      </c>
      <c r="G2692" s="2">
        <v>476</v>
      </c>
      <c r="H2692" s="2" t="s">
        <v>54</v>
      </c>
      <c r="I2692" s="2" t="s">
        <v>70</v>
      </c>
      <c r="J2692" s="2" t="s">
        <v>71</v>
      </c>
    </row>
    <row r="2693" spans="6:10" ht="15" customHeight="1" x14ac:dyDescent="0.25">
      <c r="F2693" s="3" t="s">
        <v>4554</v>
      </c>
      <c r="G2693" s="2">
        <v>1130</v>
      </c>
      <c r="H2693" s="2" t="s">
        <v>54</v>
      </c>
      <c r="I2693" s="2" t="s">
        <v>67</v>
      </c>
      <c r="J2693" s="2" t="s">
        <v>68</v>
      </c>
    </row>
    <row r="2694" spans="6:10" ht="15" customHeight="1" x14ac:dyDescent="0.25">
      <c r="F2694" s="3" t="s">
        <v>4555</v>
      </c>
      <c r="G2694" s="2">
        <v>18443</v>
      </c>
      <c r="H2694" s="2" t="s">
        <v>54</v>
      </c>
      <c r="I2694" s="2" t="s">
        <v>73</v>
      </c>
      <c r="J2694" s="2" t="s">
        <v>74</v>
      </c>
    </row>
    <row r="2695" spans="6:10" ht="15" customHeight="1" x14ac:dyDescent="0.25">
      <c r="F2695" s="3" t="s">
        <v>4556</v>
      </c>
      <c r="G2695" s="2">
        <v>13299</v>
      </c>
      <c r="H2695" s="2" t="s">
        <v>838</v>
      </c>
      <c r="I2695" s="2" t="s">
        <v>1618</v>
      </c>
      <c r="J2695" s="2" t="s">
        <v>1619</v>
      </c>
    </row>
    <row r="2696" spans="6:10" ht="15" customHeight="1" x14ac:dyDescent="0.25">
      <c r="F2696" s="3" t="s">
        <v>4557</v>
      </c>
      <c r="G2696" s="2">
        <v>5661</v>
      </c>
      <c r="H2696" s="2" t="s">
        <v>751</v>
      </c>
      <c r="I2696" s="2" t="s">
        <v>804</v>
      </c>
      <c r="J2696" s="2" t="s">
        <v>805</v>
      </c>
    </row>
    <row r="2697" spans="6:10" ht="15" customHeight="1" x14ac:dyDescent="0.25">
      <c r="F2697" s="3" t="s">
        <v>4558</v>
      </c>
      <c r="G2697" s="2">
        <v>5663</v>
      </c>
      <c r="H2697" s="2" t="s">
        <v>751</v>
      </c>
      <c r="I2697" s="2" t="s">
        <v>782</v>
      </c>
      <c r="J2697" s="2" t="s">
        <v>783</v>
      </c>
    </row>
    <row r="2698" spans="6:10" ht="15" customHeight="1" x14ac:dyDescent="0.25">
      <c r="F2698" s="3" t="s">
        <v>4559</v>
      </c>
      <c r="G2698" s="2">
        <v>5664</v>
      </c>
      <c r="H2698" s="2" t="s">
        <v>751</v>
      </c>
      <c r="I2698" s="2" t="s">
        <v>776</v>
      </c>
      <c r="J2698" s="2" t="s">
        <v>777</v>
      </c>
    </row>
    <row r="2699" spans="6:10" ht="15" customHeight="1" x14ac:dyDescent="0.25">
      <c r="F2699" s="3" t="s">
        <v>4560</v>
      </c>
      <c r="G2699" s="2">
        <v>5668</v>
      </c>
      <c r="H2699" s="2" t="s">
        <v>751</v>
      </c>
      <c r="I2699" s="2" t="s">
        <v>802</v>
      </c>
      <c r="J2699" s="2" t="s">
        <v>803</v>
      </c>
    </row>
    <row r="2700" spans="6:10" ht="15" customHeight="1" x14ac:dyDescent="0.25">
      <c r="F2700" s="3" t="s">
        <v>4561</v>
      </c>
      <c r="G2700" s="2">
        <v>5669</v>
      </c>
      <c r="H2700" s="2" t="s">
        <v>751</v>
      </c>
      <c r="I2700" s="2" t="s">
        <v>820</v>
      </c>
      <c r="J2700" s="2" t="s">
        <v>821</v>
      </c>
    </row>
    <row r="2701" spans="6:10" ht="15" customHeight="1" x14ac:dyDescent="0.25">
      <c r="F2701" s="3" t="s">
        <v>4562</v>
      </c>
      <c r="G2701" s="2">
        <v>5670</v>
      </c>
      <c r="H2701" s="2" t="s">
        <v>751</v>
      </c>
      <c r="I2701" s="2" t="s">
        <v>758</v>
      </c>
      <c r="J2701" s="2" t="s">
        <v>759</v>
      </c>
    </row>
    <row r="2702" spans="6:10" ht="15" customHeight="1" x14ac:dyDescent="0.25">
      <c r="F2702" s="3" t="s">
        <v>4563</v>
      </c>
      <c r="G2702" s="2">
        <v>5671</v>
      </c>
      <c r="H2702" s="2" t="s">
        <v>751</v>
      </c>
      <c r="I2702" s="2" t="s">
        <v>756</v>
      </c>
      <c r="J2702" s="2" t="s">
        <v>757</v>
      </c>
    </row>
    <row r="2703" spans="6:10" ht="15" customHeight="1" x14ac:dyDescent="0.25">
      <c r="F2703" s="3" t="s">
        <v>4564</v>
      </c>
      <c r="G2703" s="2">
        <v>5672</v>
      </c>
      <c r="H2703" s="2" t="s">
        <v>751</v>
      </c>
      <c r="I2703" s="2" t="s">
        <v>800</v>
      </c>
      <c r="J2703" s="2" t="s">
        <v>801</v>
      </c>
    </row>
    <row r="2704" spans="6:10" ht="15" customHeight="1" x14ac:dyDescent="0.25">
      <c r="F2704" s="3" t="s">
        <v>4565</v>
      </c>
      <c r="G2704" s="2">
        <v>5676</v>
      </c>
      <c r="H2704" s="2" t="s">
        <v>751</v>
      </c>
      <c r="I2704" s="2" t="s">
        <v>778</v>
      </c>
      <c r="J2704" s="2" t="s">
        <v>779</v>
      </c>
    </row>
    <row r="2705" spans="6:10" ht="15" customHeight="1" x14ac:dyDescent="0.25">
      <c r="F2705" s="3" t="s">
        <v>4566</v>
      </c>
      <c r="G2705" s="2">
        <v>5677</v>
      </c>
      <c r="H2705" s="2" t="s">
        <v>751</v>
      </c>
      <c r="I2705" s="2" t="s">
        <v>818</v>
      </c>
      <c r="J2705" s="2" t="s">
        <v>819</v>
      </c>
    </row>
    <row r="2706" spans="6:10" ht="15" customHeight="1" x14ac:dyDescent="0.25">
      <c r="F2706" s="3" t="s">
        <v>4567</v>
      </c>
      <c r="G2706" s="2">
        <v>5681</v>
      </c>
      <c r="H2706" s="2" t="s">
        <v>751</v>
      </c>
      <c r="I2706" s="2" t="s">
        <v>808</v>
      </c>
      <c r="J2706" s="2" t="s">
        <v>809</v>
      </c>
    </row>
    <row r="2707" spans="6:10" ht="15" customHeight="1" x14ac:dyDescent="0.25">
      <c r="F2707" s="3" t="s">
        <v>4568</v>
      </c>
      <c r="G2707" s="2">
        <v>5691</v>
      </c>
      <c r="H2707" s="2" t="s">
        <v>751</v>
      </c>
      <c r="I2707" s="2" t="s">
        <v>810</v>
      </c>
      <c r="J2707" s="2" t="s">
        <v>811</v>
      </c>
    </row>
    <row r="2708" spans="6:10" ht="15" customHeight="1" x14ac:dyDescent="0.25">
      <c r="F2708" s="3" t="s">
        <v>4569</v>
      </c>
      <c r="G2708" s="2">
        <v>6128</v>
      </c>
      <c r="H2708" s="2" t="s">
        <v>751</v>
      </c>
      <c r="I2708" s="2" t="s">
        <v>780</v>
      </c>
      <c r="J2708" s="2" t="s">
        <v>781</v>
      </c>
    </row>
    <row r="2709" spans="6:10" ht="15" customHeight="1" x14ac:dyDescent="0.25">
      <c r="F2709" s="3" t="s">
        <v>4570</v>
      </c>
      <c r="G2709" s="2">
        <v>12988</v>
      </c>
      <c r="H2709" s="2" t="s">
        <v>79</v>
      </c>
      <c r="I2709" s="2" t="s">
        <v>602</v>
      </c>
      <c r="J2709" s="2" t="s">
        <v>603</v>
      </c>
    </row>
    <row r="2710" spans="6:10" ht="15" customHeight="1" x14ac:dyDescent="0.25">
      <c r="F2710" s="3" t="s">
        <v>4571</v>
      </c>
      <c r="G2710" s="2">
        <v>480</v>
      </c>
      <c r="H2710" s="2" t="s">
        <v>189</v>
      </c>
      <c r="I2710" s="2" t="s">
        <v>150</v>
      </c>
      <c r="J2710" s="2" t="s">
        <v>200</v>
      </c>
    </row>
    <row r="2711" spans="6:10" ht="15" customHeight="1" x14ac:dyDescent="0.25">
      <c r="F2711" s="3" t="s">
        <v>4572</v>
      </c>
      <c r="G2711" s="2">
        <v>483</v>
      </c>
      <c r="H2711" s="2" t="s">
        <v>189</v>
      </c>
      <c r="I2711" s="2" t="s">
        <v>165</v>
      </c>
      <c r="J2711" s="2" t="s">
        <v>208</v>
      </c>
    </row>
    <row r="2712" spans="6:10" ht="15" customHeight="1" x14ac:dyDescent="0.25">
      <c r="F2712" s="3" t="s">
        <v>4573</v>
      </c>
      <c r="G2712" s="2">
        <v>486</v>
      </c>
      <c r="H2712" s="2" t="s">
        <v>189</v>
      </c>
      <c r="I2712" s="2" t="s">
        <v>171</v>
      </c>
      <c r="J2712" s="2" t="s">
        <v>210</v>
      </c>
    </row>
    <row r="2713" spans="6:10" ht="15" customHeight="1" x14ac:dyDescent="0.25">
      <c r="F2713" s="3" t="s">
        <v>4574</v>
      </c>
      <c r="G2713" s="2">
        <v>498</v>
      </c>
      <c r="H2713" s="2" t="s">
        <v>189</v>
      </c>
      <c r="I2713" s="2" t="s">
        <v>144</v>
      </c>
      <c r="J2713" s="2" t="s">
        <v>195</v>
      </c>
    </row>
    <row r="2714" spans="6:10" ht="15" customHeight="1" x14ac:dyDescent="0.25">
      <c r="F2714" s="3" t="s">
        <v>4575</v>
      </c>
      <c r="G2714" s="2">
        <v>499</v>
      </c>
      <c r="H2714" s="2" t="s">
        <v>189</v>
      </c>
      <c r="I2714" s="2" t="s">
        <v>141</v>
      </c>
      <c r="J2714" s="2" t="s">
        <v>193</v>
      </c>
    </row>
    <row r="2715" spans="6:10" ht="15" customHeight="1" x14ac:dyDescent="0.25">
      <c r="F2715" s="3" t="s">
        <v>4576</v>
      </c>
      <c r="G2715" s="2">
        <v>502</v>
      </c>
      <c r="H2715" s="2" t="s">
        <v>189</v>
      </c>
      <c r="I2715" s="2" t="s">
        <v>197</v>
      </c>
      <c r="J2715" s="2" t="s">
        <v>198</v>
      </c>
    </row>
    <row r="2716" spans="6:10" ht="15" customHeight="1" x14ac:dyDescent="0.25">
      <c r="F2716" s="3" t="s">
        <v>4577</v>
      </c>
      <c r="G2716" s="2">
        <v>28746</v>
      </c>
      <c r="H2716" s="2" t="s">
        <v>1224</v>
      </c>
      <c r="I2716" s="2" t="s">
        <v>1231</v>
      </c>
      <c r="J2716" s="2" t="s">
        <v>1232</v>
      </c>
    </row>
    <row r="2717" spans="6:10" ht="15" customHeight="1" x14ac:dyDescent="0.25">
      <c r="F2717" s="3" t="s">
        <v>4578</v>
      </c>
      <c r="G2717" s="2">
        <v>516</v>
      </c>
      <c r="H2717" s="2" t="s">
        <v>140</v>
      </c>
      <c r="I2717" s="2" t="s">
        <v>156</v>
      </c>
      <c r="J2717" s="2" t="s">
        <v>157</v>
      </c>
    </row>
    <row r="2718" spans="6:10" ht="15" customHeight="1" x14ac:dyDescent="0.25">
      <c r="F2718" s="3" t="s">
        <v>4579</v>
      </c>
      <c r="G2718" s="2">
        <v>517</v>
      </c>
      <c r="H2718" s="2" t="s">
        <v>140</v>
      </c>
      <c r="I2718" s="2" t="s">
        <v>150</v>
      </c>
      <c r="J2718" s="2" t="s">
        <v>151</v>
      </c>
    </row>
    <row r="2719" spans="6:10" ht="15" customHeight="1" x14ac:dyDescent="0.25">
      <c r="F2719" s="3" t="s">
        <v>4580</v>
      </c>
      <c r="G2719" s="2">
        <v>520</v>
      </c>
      <c r="H2719" s="2" t="s">
        <v>140</v>
      </c>
      <c r="I2719" s="2" t="s">
        <v>165</v>
      </c>
      <c r="J2719" s="2" t="s">
        <v>166</v>
      </c>
    </row>
    <row r="2720" spans="6:10" ht="15" customHeight="1" x14ac:dyDescent="0.25">
      <c r="F2720" s="3" t="s">
        <v>4581</v>
      </c>
      <c r="G2720" s="2">
        <v>521</v>
      </c>
      <c r="H2720" s="2" t="s">
        <v>140</v>
      </c>
      <c r="I2720" s="2" t="s">
        <v>159</v>
      </c>
      <c r="J2720" s="2" t="s">
        <v>160</v>
      </c>
    </row>
    <row r="2721" spans="6:10" ht="15" customHeight="1" x14ac:dyDescent="0.25">
      <c r="F2721" s="3" t="s">
        <v>4582</v>
      </c>
      <c r="G2721" s="2">
        <v>522</v>
      </c>
      <c r="H2721" s="2" t="s">
        <v>140</v>
      </c>
      <c r="I2721" s="2" t="s">
        <v>162</v>
      </c>
      <c r="J2721" s="2" t="s">
        <v>163</v>
      </c>
    </row>
    <row r="2722" spans="6:10" ht="15" customHeight="1" x14ac:dyDescent="0.25">
      <c r="F2722" s="3" t="s">
        <v>4583</v>
      </c>
      <c r="G2722" s="2">
        <v>528</v>
      </c>
      <c r="H2722" s="2" t="s">
        <v>140</v>
      </c>
      <c r="I2722" s="2" t="s">
        <v>168</v>
      </c>
      <c r="J2722" s="2" t="s">
        <v>169</v>
      </c>
    </row>
    <row r="2723" spans="6:10" ht="15" customHeight="1" x14ac:dyDescent="0.25">
      <c r="F2723" s="3" t="s">
        <v>4584</v>
      </c>
      <c r="G2723" s="2">
        <v>532</v>
      </c>
      <c r="H2723" s="2" t="s">
        <v>140</v>
      </c>
      <c r="I2723" s="2" t="s">
        <v>177</v>
      </c>
      <c r="J2723" s="2" t="s">
        <v>178</v>
      </c>
    </row>
    <row r="2724" spans="6:10" ht="15" customHeight="1" x14ac:dyDescent="0.25">
      <c r="F2724" s="3" t="s">
        <v>4585</v>
      </c>
      <c r="G2724" s="2">
        <v>549</v>
      </c>
      <c r="H2724" s="2" t="s">
        <v>140</v>
      </c>
      <c r="I2724" s="2" t="s">
        <v>190</v>
      </c>
      <c r="J2724" s="2" t="s">
        <v>1548</v>
      </c>
    </row>
    <row r="2725" spans="6:10" ht="15" customHeight="1" x14ac:dyDescent="0.25">
      <c r="F2725" s="3" t="s">
        <v>4586</v>
      </c>
      <c r="G2725" s="2">
        <v>563</v>
      </c>
      <c r="H2725" s="2" t="s">
        <v>214</v>
      </c>
      <c r="I2725" s="2" t="s">
        <v>150</v>
      </c>
      <c r="J2725" s="2" t="s">
        <v>224</v>
      </c>
    </row>
    <row r="2726" spans="6:10" ht="15" customHeight="1" x14ac:dyDescent="0.25">
      <c r="F2726" s="3" t="s">
        <v>4587</v>
      </c>
      <c r="G2726" s="2">
        <v>775</v>
      </c>
      <c r="H2726" s="2" t="s">
        <v>254</v>
      </c>
      <c r="I2726" s="2" t="s">
        <v>270</v>
      </c>
      <c r="J2726" s="2" t="s">
        <v>271</v>
      </c>
    </row>
    <row r="2727" spans="6:10" ht="15" customHeight="1" x14ac:dyDescent="0.25">
      <c r="F2727" s="3" t="s">
        <v>4588</v>
      </c>
      <c r="G2727" s="2">
        <v>4929</v>
      </c>
      <c r="H2727" s="2" t="s">
        <v>276</v>
      </c>
      <c r="I2727" s="2" t="s">
        <v>329</v>
      </c>
      <c r="J2727" s="2" t="s">
        <v>330</v>
      </c>
    </row>
    <row r="2728" spans="6:10" ht="15" customHeight="1" x14ac:dyDescent="0.25">
      <c r="F2728" s="3" t="s">
        <v>4589</v>
      </c>
      <c r="G2728" s="2">
        <v>5033</v>
      </c>
      <c r="H2728" s="2" t="s">
        <v>276</v>
      </c>
      <c r="I2728" s="2" t="s">
        <v>277</v>
      </c>
      <c r="J2728" s="2" t="s">
        <v>278</v>
      </c>
    </row>
    <row r="2729" spans="6:10" ht="15" customHeight="1" x14ac:dyDescent="0.25">
      <c r="F2729" s="3" t="s">
        <v>4590</v>
      </c>
      <c r="G2729" s="2">
        <v>5152</v>
      </c>
      <c r="H2729" s="2" t="s">
        <v>276</v>
      </c>
      <c r="I2729" s="2" t="s">
        <v>283</v>
      </c>
      <c r="J2729" s="2" t="s">
        <v>284</v>
      </c>
    </row>
    <row r="2730" spans="6:10" ht="15" customHeight="1" x14ac:dyDescent="0.25">
      <c r="F2730" s="3" t="s">
        <v>4591</v>
      </c>
      <c r="G2730" s="2">
        <v>6482</v>
      </c>
      <c r="H2730" s="2" t="s">
        <v>864</v>
      </c>
      <c r="I2730" s="2" t="s">
        <v>1620</v>
      </c>
      <c r="J2730" s="2" t="s">
        <v>1621</v>
      </c>
    </row>
    <row r="2731" spans="6:10" ht="15" customHeight="1" x14ac:dyDescent="0.25">
      <c r="F2731" s="3" t="s">
        <v>4592</v>
      </c>
      <c r="G2731" s="2">
        <v>6549</v>
      </c>
      <c r="H2731" s="2" t="s">
        <v>864</v>
      </c>
      <c r="I2731" s="2" t="s">
        <v>966</v>
      </c>
      <c r="J2731" s="2" t="s">
        <v>967</v>
      </c>
    </row>
    <row r="2732" spans="6:10" ht="15" customHeight="1" x14ac:dyDescent="0.25">
      <c r="F2732" s="3" t="s">
        <v>4593</v>
      </c>
      <c r="G2732" s="2">
        <v>6932</v>
      </c>
      <c r="H2732" s="2" t="s">
        <v>864</v>
      </c>
      <c r="I2732" s="2" t="s">
        <v>955</v>
      </c>
      <c r="J2732" s="2" t="s">
        <v>956</v>
      </c>
    </row>
    <row r="2733" spans="6:10" ht="15" customHeight="1" x14ac:dyDescent="0.25">
      <c r="F2733" s="3" t="s">
        <v>4594</v>
      </c>
      <c r="G2733" s="2">
        <v>10645</v>
      </c>
      <c r="H2733" s="2" t="s">
        <v>864</v>
      </c>
      <c r="I2733" s="2" t="s">
        <v>905</v>
      </c>
      <c r="J2733" s="2" t="s">
        <v>906</v>
      </c>
    </row>
    <row r="2734" spans="6:10" ht="15" customHeight="1" x14ac:dyDescent="0.25">
      <c r="F2734" s="3" t="s">
        <v>4595</v>
      </c>
      <c r="G2734" s="2">
        <v>10646</v>
      </c>
      <c r="H2734" s="2" t="s">
        <v>864</v>
      </c>
      <c r="I2734" s="2" t="s">
        <v>945</v>
      </c>
      <c r="J2734" s="2" t="s">
        <v>946</v>
      </c>
    </row>
    <row r="2735" spans="6:10" ht="15" customHeight="1" x14ac:dyDescent="0.25">
      <c r="F2735" s="3" t="s">
        <v>4596</v>
      </c>
      <c r="G2735" s="2">
        <v>10647</v>
      </c>
      <c r="H2735" s="2" t="s">
        <v>864</v>
      </c>
      <c r="I2735" s="2" t="s">
        <v>871</v>
      </c>
      <c r="J2735" s="2" t="s">
        <v>872</v>
      </c>
    </row>
    <row r="2736" spans="6:10" ht="15" customHeight="1" x14ac:dyDescent="0.25">
      <c r="F2736" s="3" t="s">
        <v>4597</v>
      </c>
      <c r="G2736" s="2">
        <v>10648</v>
      </c>
      <c r="H2736" s="2" t="s">
        <v>864</v>
      </c>
      <c r="I2736" s="2" t="s">
        <v>901</v>
      </c>
      <c r="J2736" s="2" t="s">
        <v>902</v>
      </c>
    </row>
    <row r="2737" spans="6:10" ht="15" customHeight="1" x14ac:dyDescent="0.25">
      <c r="F2737" s="3" t="s">
        <v>4598</v>
      </c>
      <c r="G2737" s="2">
        <v>10654</v>
      </c>
      <c r="H2737" s="2" t="s">
        <v>864</v>
      </c>
      <c r="I2737" s="2" t="s">
        <v>925</v>
      </c>
      <c r="J2737" s="2" t="s">
        <v>926</v>
      </c>
    </row>
    <row r="2738" spans="6:10" ht="15" customHeight="1" x14ac:dyDescent="0.25">
      <c r="F2738" s="3" t="s">
        <v>4599</v>
      </c>
      <c r="G2738" s="2">
        <v>10656</v>
      </c>
      <c r="H2738" s="2" t="s">
        <v>864</v>
      </c>
      <c r="I2738" s="2" t="s">
        <v>456</v>
      </c>
      <c r="J2738" s="2" t="s">
        <v>963</v>
      </c>
    </row>
    <row r="2739" spans="6:10" ht="15" customHeight="1" x14ac:dyDescent="0.25">
      <c r="F2739" s="3" t="s">
        <v>4600</v>
      </c>
      <c r="G2739" s="2">
        <v>10659</v>
      </c>
      <c r="H2739" s="2" t="s">
        <v>864</v>
      </c>
      <c r="I2739" s="2" t="s">
        <v>978</v>
      </c>
      <c r="J2739" s="2" t="s">
        <v>979</v>
      </c>
    </row>
    <row r="2740" spans="6:10" ht="15" customHeight="1" x14ac:dyDescent="0.25">
      <c r="F2740" s="3" t="s">
        <v>4601</v>
      </c>
      <c r="G2740" s="2">
        <v>10662</v>
      </c>
      <c r="H2740" s="2" t="s">
        <v>864</v>
      </c>
      <c r="I2740" s="2" t="s">
        <v>964</v>
      </c>
      <c r="J2740" s="2" t="s">
        <v>965</v>
      </c>
    </row>
    <row r="2741" spans="6:10" ht="15" customHeight="1" x14ac:dyDescent="0.25">
      <c r="F2741" s="3" t="s">
        <v>4602</v>
      </c>
      <c r="G2741" s="2">
        <v>10690</v>
      </c>
      <c r="H2741" s="2" t="s">
        <v>864</v>
      </c>
      <c r="I2741" s="2" t="s">
        <v>887</v>
      </c>
      <c r="J2741" s="2" t="s">
        <v>888</v>
      </c>
    </row>
    <row r="2742" spans="6:10" ht="15" customHeight="1" x14ac:dyDescent="0.25">
      <c r="F2742" s="3" t="s">
        <v>4603</v>
      </c>
      <c r="G2742" s="2">
        <v>10704</v>
      </c>
      <c r="H2742" s="2" t="s">
        <v>864</v>
      </c>
      <c r="I2742" s="2" t="s">
        <v>998</v>
      </c>
      <c r="J2742" s="2" t="s">
        <v>999</v>
      </c>
    </row>
    <row r="2743" spans="6:10" ht="15" customHeight="1" x14ac:dyDescent="0.25">
      <c r="F2743" s="3" t="s">
        <v>4604</v>
      </c>
      <c r="G2743" s="2">
        <v>10722</v>
      </c>
      <c r="H2743" s="2" t="s">
        <v>864</v>
      </c>
      <c r="I2743" s="2" t="s">
        <v>1000</v>
      </c>
      <c r="J2743" s="2" t="s">
        <v>1001</v>
      </c>
    </row>
    <row r="2744" spans="6:10" ht="15" customHeight="1" x14ac:dyDescent="0.25">
      <c r="F2744" s="3" t="s">
        <v>4605</v>
      </c>
      <c r="G2744" s="2">
        <v>10724</v>
      </c>
      <c r="H2744" s="2" t="s">
        <v>864</v>
      </c>
      <c r="I2744" s="2" t="s">
        <v>996</v>
      </c>
      <c r="J2744" s="2" t="s">
        <v>997</v>
      </c>
    </row>
    <row r="2745" spans="6:10" ht="15" customHeight="1" x14ac:dyDescent="0.25">
      <c r="F2745" s="3" t="s">
        <v>4606</v>
      </c>
      <c r="G2745" s="2">
        <v>10725</v>
      </c>
      <c r="H2745" s="2" t="s">
        <v>864</v>
      </c>
      <c r="I2745" s="2" t="s">
        <v>933</v>
      </c>
      <c r="J2745" s="2" t="s">
        <v>934</v>
      </c>
    </row>
    <row r="2746" spans="6:10" ht="15" customHeight="1" x14ac:dyDescent="0.25">
      <c r="F2746" s="3" t="s">
        <v>4607</v>
      </c>
      <c r="G2746" s="2">
        <v>10728</v>
      </c>
      <c r="H2746" s="2" t="s">
        <v>864</v>
      </c>
      <c r="I2746" s="2" t="s">
        <v>994</v>
      </c>
      <c r="J2746" s="2" t="s">
        <v>995</v>
      </c>
    </row>
    <row r="2747" spans="6:10" ht="15" customHeight="1" x14ac:dyDescent="0.25">
      <c r="F2747" s="3" t="s">
        <v>4608</v>
      </c>
      <c r="G2747" s="2">
        <v>10731</v>
      </c>
      <c r="H2747" s="2" t="s">
        <v>864</v>
      </c>
      <c r="I2747" s="2" t="s">
        <v>935</v>
      </c>
      <c r="J2747" s="2" t="s">
        <v>936</v>
      </c>
    </row>
    <row r="2748" spans="6:10" ht="15" customHeight="1" x14ac:dyDescent="0.25">
      <c r="F2748" s="3" t="s">
        <v>4609</v>
      </c>
      <c r="G2748" s="2">
        <v>10739</v>
      </c>
      <c r="H2748" s="2" t="s">
        <v>864</v>
      </c>
      <c r="I2748" s="2" t="s">
        <v>893</v>
      </c>
      <c r="J2748" s="2" t="s">
        <v>894</v>
      </c>
    </row>
    <row r="2749" spans="6:10" ht="15" customHeight="1" x14ac:dyDescent="0.25">
      <c r="F2749" s="3" t="s">
        <v>4610</v>
      </c>
      <c r="G2749" s="2">
        <v>10742</v>
      </c>
      <c r="H2749" s="2" t="s">
        <v>864</v>
      </c>
      <c r="I2749" s="2" t="s">
        <v>915</v>
      </c>
      <c r="J2749" s="2" t="s">
        <v>916</v>
      </c>
    </row>
    <row r="2750" spans="6:10" ht="15" customHeight="1" x14ac:dyDescent="0.25">
      <c r="F2750" s="3" t="s">
        <v>4611</v>
      </c>
      <c r="G2750" s="2">
        <v>10756</v>
      </c>
      <c r="H2750" s="2" t="s">
        <v>864</v>
      </c>
      <c r="I2750" s="2" t="s">
        <v>1622</v>
      </c>
      <c r="J2750" s="2" t="s">
        <v>1623</v>
      </c>
    </row>
    <row r="2751" spans="6:10" ht="15" customHeight="1" x14ac:dyDescent="0.25">
      <c r="F2751" s="3" t="s">
        <v>4612</v>
      </c>
      <c r="G2751" s="2">
        <v>10758</v>
      </c>
      <c r="H2751" s="2" t="s">
        <v>864</v>
      </c>
      <c r="I2751" s="2" t="s">
        <v>931</v>
      </c>
      <c r="J2751" s="2" t="s">
        <v>932</v>
      </c>
    </row>
    <row r="2752" spans="6:10" ht="15" customHeight="1" x14ac:dyDescent="0.25">
      <c r="F2752" s="3" t="s">
        <v>4613</v>
      </c>
      <c r="G2752" s="2">
        <v>10760</v>
      </c>
      <c r="H2752" s="2" t="s">
        <v>864</v>
      </c>
      <c r="I2752" s="2" t="s">
        <v>1149</v>
      </c>
      <c r="J2752" s="2" t="s">
        <v>1150</v>
      </c>
    </row>
    <row r="2753" spans="6:10" ht="15" customHeight="1" x14ac:dyDescent="0.25">
      <c r="F2753" s="3" t="s">
        <v>4614</v>
      </c>
      <c r="G2753" s="2">
        <v>10768</v>
      </c>
      <c r="H2753" s="2" t="s">
        <v>864</v>
      </c>
      <c r="I2753" s="2" t="s">
        <v>907</v>
      </c>
      <c r="J2753" s="2" t="s">
        <v>908</v>
      </c>
    </row>
    <row r="2754" spans="6:10" ht="15" customHeight="1" x14ac:dyDescent="0.25">
      <c r="F2754" s="3" t="s">
        <v>4615</v>
      </c>
      <c r="G2754" s="2">
        <v>10790</v>
      </c>
      <c r="H2754" s="2" t="s">
        <v>864</v>
      </c>
      <c r="I2754" s="2" t="s">
        <v>881</v>
      </c>
      <c r="J2754" s="2" t="s">
        <v>882</v>
      </c>
    </row>
    <row r="2755" spans="6:10" ht="15" customHeight="1" x14ac:dyDescent="0.25">
      <c r="F2755" s="3" t="s">
        <v>4616</v>
      </c>
      <c r="G2755" s="2">
        <v>10801</v>
      </c>
      <c r="H2755" s="2" t="s">
        <v>864</v>
      </c>
      <c r="I2755" s="2" t="s">
        <v>869</v>
      </c>
      <c r="J2755" s="2" t="s">
        <v>870</v>
      </c>
    </row>
    <row r="2756" spans="6:10" ht="15" customHeight="1" x14ac:dyDescent="0.25">
      <c r="F2756" s="3" t="s">
        <v>4617</v>
      </c>
      <c r="G2756" s="2">
        <v>10808</v>
      </c>
      <c r="H2756" s="2" t="s">
        <v>864</v>
      </c>
      <c r="I2756" s="2" t="s">
        <v>895</v>
      </c>
      <c r="J2756" s="2" t="s">
        <v>896</v>
      </c>
    </row>
    <row r="2757" spans="6:10" ht="15" customHeight="1" x14ac:dyDescent="0.25">
      <c r="F2757" s="3" t="s">
        <v>4618</v>
      </c>
      <c r="G2757" s="2">
        <v>10817</v>
      </c>
      <c r="H2757" s="2" t="s">
        <v>864</v>
      </c>
      <c r="I2757" s="2" t="s">
        <v>968</v>
      </c>
      <c r="J2757" s="2" t="s">
        <v>969</v>
      </c>
    </row>
    <row r="2758" spans="6:10" ht="15" customHeight="1" x14ac:dyDescent="0.25">
      <c r="F2758" s="3" t="s">
        <v>4619</v>
      </c>
      <c r="G2758" s="2">
        <v>10867</v>
      </c>
      <c r="H2758" s="2" t="s">
        <v>864</v>
      </c>
      <c r="I2758" s="2" t="s">
        <v>974</v>
      </c>
      <c r="J2758" s="2" t="s">
        <v>975</v>
      </c>
    </row>
    <row r="2759" spans="6:10" ht="15" customHeight="1" x14ac:dyDescent="0.25">
      <c r="F2759" s="3" t="s">
        <v>4620</v>
      </c>
      <c r="G2759" s="2">
        <v>10893</v>
      </c>
      <c r="H2759" s="2" t="s">
        <v>864</v>
      </c>
      <c r="I2759" s="2" t="s">
        <v>984</v>
      </c>
      <c r="J2759" s="2" t="s">
        <v>985</v>
      </c>
    </row>
    <row r="2760" spans="6:10" ht="15" customHeight="1" x14ac:dyDescent="0.25">
      <c r="F2760" s="3" t="s">
        <v>4621</v>
      </c>
      <c r="G2760" s="2">
        <v>10905</v>
      </c>
      <c r="H2760" s="2" t="s">
        <v>864</v>
      </c>
      <c r="I2760" s="2" t="s">
        <v>879</v>
      </c>
      <c r="J2760" s="2" t="s">
        <v>880</v>
      </c>
    </row>
    <row r="2761" spans="6:10" ht="15" customHeight="1" x14ac:dyDescent="0.25">
      <c r="F2761" s="3" t="s">
        <v>4622</v>
      </c>
      <c r="G2761" s="2">
        <v>11148</v>
      </c>
      <c r="H2761" s="2" t="s">
        <v>864</v>
      </c>
      <c r="I2761" s="2" t="s">
        <v>891</v>
      </c>
      <c r="J2761" s="2" t="s">
        <v>892</v>
      </c>
    </row>
    <row r="2762" spans="6:10" ht="15" customHeight="1" x14ac:dyDescent="0.25">
      <c r="F2762" s="3" t="s">
        <v>4623</v>
      </c>
      <c r="G2762" s="2">
        <v>11245</v>
      </c>
      <c r="H2762" s="2" t="s">
        <v>864</v>
      </c>
      <c r="I2762" s="2" t="s">
        <v>1145</v>
      </c>
      <c r="J2762" s="2" t="s">
        <v>1146</v>
      </c>
    </row>
    <row r="2763" spans="6:10" ht="15" customHeight="1" x14ac:dyDescent="0.25">
      <c r="F2763" s="3" t="s">
        <v>4624</v>
      </c>
      <c r="G2763" s="2">
        <v>11524</v>
      </c>
      <c r="H2763" s="2" t="s">
        <v>864</v>
      </c>
      <c r="I2763" s="2" t="s">
        <v>951</v>
      </c>
      <c r="J2763" s="2" t="s">
        <v>952</v>
      </c>
    </row>
    <row r="2764" spans="6:10" ht="15" customHeight="1" x14ac:dyDescent="0.25">
      <c r="F2764" s="3" t="s">
        <v>4625</v>
      </c>
      <c r="G2764" s="2">
        <v>11582</v>
      </c>
      <c r="H2764" s="2" t="s">
        <v>864</v>
      </c>
      <c r="I2764" s="2" t="s">
        <v>867</v>
      </c>
      <c r="J2764" s="2" t="s">
        <v>868</v>
      </c>
    </row>
    <row r="2765" spans="6:10" ht="15" customHeight="1" x14ac:dyDescent="0.25">
      <c r="F2765" s="3" t="s">
        <v>4626</v>
      </c>
      <c r="G2765" s="2">
        <v>43606</v>
      </c>
      <c r="H2765" s="2" t="s">
        <v>864</v>
      </c>
      <c r="I2765" s="2" t="s">
        <v>959</v>
      </c>
      <c r="J2765" s="2" t="s">
        <v>960</v>
      </c>
    </row>
    <row r="2766" spans="6:10" ht="15" customHeight="1" x14ac:dyDescent="0.25">
      <c r="F2766" s="3" t="s">
        <v>4627</v>
      </c>
      <c r="G2766" s="2">
        <v>43609</v>
      </c>
      <c r="H2766" s="2" t="s">
        <v>864</v>
      </c>
      <c r="I2766" s="2" t="s">
        <v>875</v>
      </c>
      <c r="J2766" s="2" t="s">
        <v>876</v>
      </c>
    </row>
    <row r="2767" spans="6:10" ht="15" customHeight="1" x14ac:dyDescent="0.25">
      <c r="F2767" s="3" t="s">
        <v>4628</v>
      </c>
      <c r="G2767" s="2">
        <v>43650</v>
      </c>
      <c r="H2767" s="2" t="s">
        <v>864</v>
      </c>
      <c r="I2767" s="2" t="s">
        <v>1608</v>
      </c>
      <c r="J2767" s="2" t="s">
        <v>1609</v>
      </c>
    </row>
    <row r="2768" spans="6:10" ht="15" customHeight="1" x14ac:dyDescent="0.25">
      <c r="F2768" s="3" t="s">
        <v>4629</v>
      </c>
      <c r="G2768" s="2">
        <v>43687</v>
      </c>
      <c r="H2768" s="2" t="s">
        <v>864</v>
      </c>
      <c r="I2768" s="2" t="s">
        <v>927</v>
      </c>
      <c r="J2768" s="2" t="s">
        <v>928</v>
      </c>
    </row>
    <row r="2769" spans="6:10" ht="15" customHeight="1" x14ac:dyDescent="0.25">
      <c r="F2769" s="3" t="s">
        <v>4630</v>
      </c>
      <c r="G2769" s="2">
        <v>43708</v>
      </c>
      <c r="H2769" s="2" t="s">
        <v>864</v>
      </c>
      <c r="I2769" s="2" t="s">
        <v>873</v>
      </c>
      <c r="J2769" s="2" t="s">
        <v>874</v>
      </c>
    </row>
    <row r="2770" spans="6:10" ht="15" customHeight="1" x14ac:dyDescent="0.25">
      <c r="F2770" s="3" t="s">
        <v>4631</v>
      </c>
      <c r="G2770" s="2">
        <v>43947</v>
      </c>
      <c r="H2770" s="2" t="s">
        <v>864</v>
      </c>
      <c r="I2770" s="2" t="s">
        <v>923</v>
      </c>
      <c r="J2770" s="2" t="s">
        <v>924</v>
      </c>
    </row>
    <row r="2771" spans="6:10" ht="15" customHeight="1" x14ac:dyDescent="0.25">
      <c r="F2771" s="3" t="s">
        <v>4632</v>
      </c>
      <c r="G2771" s="2">
        <v>99000005</v>
      </c>
      <c r="H2771" s="2" t="s">
        <v>50</v>
      </c>
      <c r="I2771" s="2" t="s">
        <v>295</v>
      </c>
      <c r="J2771" s="2" t="s">
        <v>296</v>
      </c>
    </row>
    <row r="2772" spans="6:10" ht="15" customHeight="1" x14ac:dyDescent="0.25">
      <c r="F2772" s="3" t="s">
        <v>4633</v>
      </c>
      <c r="G2772" s="2">
        <v>99000030</v>
      </c>
      <c r="H2772" s="2" t="s">
        <v>637</v>
      </c>
      <c r="I2772" s="2" t="s">
        <v>295</v>
      </c>
      <c r="J2772" s="2" t="s">
        <v>822</v>
      </c>
    </row>
    <row r="2773" spans="6:10" ht="15" customHeight="1" x14ac:dyDescent="0.25">
      <c r="F2773" s="3" t="s">
        <v>4634</v>
      </c>
      <c r="G2773" s="2">
        <v>99000006</v>
      </c>
      <c r="H2773" s="2" t="s">
        <v>54</v>
      </c>
      <c r="I2773" s="2" t="s">
        <v>295</v>
      </c>
      <c r="J2773" s="2" t="s">
        <v>298</v>
      </c>
    </row>
    <row r="2774" spans="6:10" ht="15" customHeight="1" x14ac:dyDescent="0.25">
      <c r="F2774" s="3" t="s">
        <v>4635</v>
      </c>
      <c r="G2774" s="2">
        <v>99000032</v>
      </c>
      <c r="H2774" s="2" t="s">
        <v>838</v>
      </c>
      <c r="I2774" s="2" t="s">
        <v>295</v>
      </c>
      <c r="J2774" s="2" t="s">
        <v>1009</v>
      </c>
    </row>
    <row r="2775" spans="6:10" ht="15" customHeight="1" x14ac:dyDescent="0.25">
      <c r="F2775" s="3" t="s">
        <v>4636</v>
      </c>
      <c r="G2775" s="2">
        <v>99000042</v>
      </c>
      <c r="H2775" s="2" t="s">
        <v>751</v>
      </c>
      <c r="I2775" s="2" t="s">
        <v>295</v>
      </c>
      <c r="J2775" s="2" t="s">
        <v>824</v>
      </c>
    </row>
    <row r="2776" spans="6:10" ht="15" customHeight="1" x14ac:dyDescent="0.25">
      <c r="F2776" s="3" t="s">
        <v>4637</v>
      </c>
      <c r="G2776" s="2">
        <v>99000007</v>
      </c>
      <c r="H2776" s="2" t="s">
        <v>79</v>
      </c>
      <c r="I2776" s="2" t="s">
        <v>295</v>
      </c>
      <c r="J2776" s="2" t="s">
        <v>300</v>
      </c>
    </row>
    <row r="2777" spans="6:10" ht="15" customHeight="1" x14ac:dyDescent="0.25">
      <c r="F2777" s="3" t="s">
        <v>4638</v>
      </c>
      <c r="G2777" s="2">
        <v>99000009</v>
      </c>
      <c r="H2777" s="2" t="s">
        <v>189</v>
      </c>
      <c r="I2777" s="2" t="s">
        <v>295</v>
      </c>
      <c r="J2777" s="2" t="s">
        <v>304</v>
      </c>
    </row>
    <row r="2778" spans="6:10" ht="15" customHeight="1" x14ac:dyDescent="0.25">
      <c r="F2778" s="3" t="s">
        <v>4639</v>
      </c>
      <c r="G2778" s="2">
        <v>99000056</v>
      </c>
      <c r="H2778" s="2" t="s">
        <v>1224</v>
      </c>
      <c r="I2778" s="2" t="s">
        <v>295</v>
      </c>
      <c r="J2778" s="2" t="s">
        <v>1284</v>
      </c>
    </row>
    <row r="2779" spans="6:10" ht="15" customHeight="1" x14ac:dyDescent="0.25">
      <c r="F2779" s="3" t="s">
        <v>4640</v>
      </c>
      <c r="G2779" s="2">
        <v>99000008</v>
      </c>
      <c r="H2779" s="2" t="s">
        <v>140</v>
      </c>
      <c r="I2779" s="2" t="s">
        <v>295</v>
      </c>
      <c r="J2779" s="2" t="s">
        <v>302</v>
      </c>
    </row>
    <row r="2780" spans="6:10" ht="15" customHeight="1" x14ac:dyDescent="0.25">
      <c r="F2780" s="3" t="s">
        <v>4641</v>
      </c>
      <c r="G2780" s="2">
        <v>99000010</v>
      </c>
      <c r="H2780" s="2" t="s">
        <v>214</v>
      </c>
      <c r="I2780" s="2" t="s">
        <v>295</v>
      </c>
      <c r="J2780" s="2" t="s">
        <v>306</v>
      </c>
    </row>
    <row r="2781" spans="6:10" ht="15" customHeight="1" x14ac:dyDescent="0.25">
      <c r="F2781" s="3" t="s">
        <v>4642</v>
      </c>
      <c r="G2781" s="2">
        <v>99000012</v>
      </c>
      <c r="H2781" s="2" t="s">
        <v>254</v>
      </c>
      <c r="I2781" s="2" t="s">
        <v>295</v>
      </c>
      <c r="J2781" s="2" t="s">
        <v>310</v>
      </c>
    </row>
    <row r="2782" spans="6:10" ht="15" customHeight="1" x14ac:dyDescent="0.25">
      <c r="F2782" s="3" t="s">
        <v>4643</v>
      </c>
      <c r="G2782" s="2">
        <v>99000013</v>
      </c>
      <c r="H2782" s="2" t="s">
        <v>276</v>
      </c>
      <c r="I2782" s="2" t="s">
        <v>295</v>
      </c>
      <c r="J2782" s="2" t="s">
        <v>312</v>
      </c>
    </row>
    <row r="2783" spans="6:10" ht="15" customHeight="1" x14ac:dyDescent="0.25">
      <c r="F2783" s="3" t="s">
        <v>4644</v>
      </c>
      <c r="G2783" s="2">
        <v>99000041</v>
      </c>
      <c r="H2783" s="2" t="s">
        <v>864</v>
      </c>
      <c r="I2783" s="2" t="s">
        <v>295</v>
      </c>
      <c r="J2783" s="2" t="s">
        <v>1011</v>
      </c>
    </row>
    <row r="2784" spans="6:10" ht="15" customHeight="1" x14ac:dyDescent="0.25">
      <c r="F2784" s="3" t="s">
        <v>4645</v>
      </c>
      <c r="G2784" s="2">
        <v>99000017</v>
      </c>
      <c r="H2784" s="2" t="s">
        <v>314</v>
      </c>
      <c r="I2784" s="2" t="s">
        <v>315</v>
      </c>
      <c r="J2784" s="2" t="s">
        <v>316</v>
      </c>
    </row>
    <row r="2785" spans="6:10" ht="15" customHeight="1" x14ac:dyDescent="0.25">
      <c r="F2785" s="3" t="s">
        <v>4646</v>
      </c>
      <c r="G2785" s="2">
        <v>99000017</v>
      </c>
      <c r="H2785" s="2" t="s">
        <v>314</v>
      </c>
      <c r="I2785" s="2" t="s">
        <v>315</v>
      </c>
      <c r="J2785" s="2" t="s">
        <v>316</v>
      </c>
    </row>
    <row r="2786" spans="6:10" ht="15" customHeight="1" x14ac:dyDescent="0.25">
      <c r="F2786" s="3" t="s">
        <v>4647</v>
      </c>
      <c r="G2786" s="2">
        <v>476</v>
      </c>
      <c r="H2786" s="2" t="s">
        <v>54</v>
      </c>
      <c r="I2786" s="2" t="s">
        <v>70</v>
      </c>
      <c r="J2786" s="2" t="s">
        <v>71</v>
      </c>
    </row>
    <row r="2787" spans="6:10" ht="15" customHeight="1" x14ac:dyDescent="0.25">
      <c r="F2787" s="3" t="s">
        <v>4648</v>
      </c>
      <c r="G2787" s="2">
        <v>12473</v>
      </c>
      <c r="H2787" s="2" t="s">
        <v>838</v>
      </c>
      <c r="I2787" s="2" t="s">
        <v>1321</v>
      </c>
      <c r="J2787" s="2" t="s">
        <v>1322</v>
      </c>
    </row>
    <row r="2788" spans="6:10" ht="15" customHeight="1" x14ac:dyDescent="0.25">
      <c r="F2788" s="3" t="s">
        <v>4649</v>
      </c>
      <c r="G2788" s="2">
        <v>12475</v>
      </c>
      <c r="H2788" s="2" t="s">
        <v>838</v>
      </c>
      <c r="I2788" s="2" t="s">
        <v>1325</v>
      </c>
      <c r="J2788" s="2" t="s">
        <v>1326</v>
      </c>
    </row>
    <row r="2789" spans="6:10" ht="15" customHeight="1" x14ac:dyDescent="0.25">
      <c r="F2789" s="3" t="s">
        <v>4650</v>
      </c>
      <c r="G2789" s="2">
        <v>12512</v>
      </c>
      <c r="H2789" s="2" t="s">
        <v>838</v>
      </c>
      <c r="I2789" s="2" t="s">
        <v>1624</v>
      </c>
      <c r="J2789" s="2" t="s">
        <v>1625</v>
      </c>
    </row>
    <row r="2790" spans="6:10" ht="15" customHeight="1" x14ac:dyDescent="0.25">
      <c r="F2790" s="3" t="s">
        <v>4651</v>
      </c>
      <c r="G2790" s="2">
        <v>13520</v>
      </c>
      <c r="H2790" s="2" t="s">
        <v>838</v>
      </c>
      <c r="I2790" s="2" t="s">
        <v>845</v>
      </c>
      <c r="J2790" s="2" t="s">
        <v>846</v>
      </c>
    </row>
    <row r="2791" spans="6:10" ht="15" customHeight="1" x14ac:dyDescent="0.25">
      <c r="F2791" s="3" t="s">
        <v>4652</v>
      </c>
      <c r="G2791" s="2">
        <v>13489</v>
      </c>
      <c r="H2791" s="2" t="s">
        <v>838</v>
      </c>
      <c r="I2791" s="2" t="s">
        <v>847</v>
      </c>
      <c r="J2791" s="2" t="s">
        <v>848</v>
      </c>
    </row>
    <row r="2792" spans="6:10" ht="15" customHeight="1" x14ac:dyDescent="0.25">
      <c r="F2792" s="3" t="s">
        <v>4653</v>
      </c>
      <c r="G2792" s="2">
        <v>12547</v>
      </c>
      <c r="H2792" s="2" t="s">
        <v>838</v>
      </c>
      <c r="I2792" s="2" t="s">
        <v>851</v>
      </c>
      <c r="J2792" s="2" t="s">
        <v>852</v>
      </c>
    </row>
    <row r="2793" spans="6:10" ht="15" customHeight="1" x14ac:dyDescent="0.25">
      <c r="F2793" s="3" t="s">
        <v>4654</v>
      </c>
      <c r="G2793" s="2">
        <v>12476</v>
      </c>
      <c r="H2793" s="2" t="s">
        <v>838</v>
      </c>
      <c r="I2793" s="2" t="s">
        <v>853</v>
      </c>
      <c r="J2793" s="2" t="s">
        <v>854</v>
      </c>
    </row>
    <row r="2794" spans="6:10" ht="15" customHeight="1" x14ac:dyDescent="0.25">
      <c r="F2794" s="3" t="s">
        <v>4655</v>
      </c>
      <c r="G2794" s="2">
        <v>12479</v>
      </c>
      <c r="H2794" s="2" t="s">
        <v>838</v>
      </c>
      <c r="I2794" s="2" t="s">
        <v>855</v>
      </c>
      <c r="J2794" s="2" t="s">
        <v>856</v>
      </c>
    </row>
    <row r="2795" spans="6:10" ht="15" customHeight="1" x14ac:dyDescent="0.25">
      <c r="F2795" s="3" t="s">
        <v>4656</v>
      </c>
      <c r="G2795" s="2">
        <v>6223</v>
      </c>
      <c r="H2795" s="2" t="s">
        <v>79</v>
      </c>
      <c r="I2795" s="2" t="s">
        <v>89</v>
      </c>
      <c r="J2795" s="2" t="s">
        <v>90</v>
      </c>
    </row>
    <row r="2796" spans="6:10" ht="15" customHeight="1" x14ac:dyDescent="0.25">
      <c r="F2796" s="3" t="s">
        <v>4657</v>
      </c>
      <c r="G2796" s="2">
        <v>12382</v>
      </c>
      <c r="H2796" s="2" t="s">
        <v>79</v>
      </c>
      <c r="I2796" s="2" t="s">
        <v>1293</v>
      </c>
      <c r="J2796" s="2" t="s">
        <v>1294</v>
      </c>
    </row>
    <row r="2797" spans="6:10" ht="15" customHeight="1" x14ac:dyDescent="0.25">
      <c r="F2797" s="3" t="s">
        <v>4658</v>
      </c>
      <c r="G2797" s="2">
        <v>6240</v>
      </c>
      <c r="H2797" s="2" t="s">
        <v>79</v>
      </c>
      <c r="I2797" s="2" t="s">
        <v>128</v>
      </c>
      <c r="J2797" s="2" t="s">
        <v>129</v>
      </c>
    </row>
    <row r="2798" spans="6:10" ht="15" customHeight="1" x14ac:dyDescent="0.25">
      <c r="F2798" s="3" t="s">
        <v>4659</v>
      </c>
      <c r="G2798" s="2">
        <v>24802</v>
      </c>
      <c r="H2798" s="2" t="s">
        <v>455</v>
      </c>
      <c r="I2798" s="2" t="s">
        <v>476</v>
      </c>
      <c r="J2798" s="2" t="s">
        <v>477</v>
      </c>
    </row>
    <row r="2799" spans="6:10" ht="15" customHeight="1" x14ac:dyDescent="0.25">
      <c r="F2799" s="3" t="s">
        <v>4660</v>
      </c>
      <c r="G2799" s="2">
        <v>496</v>
      </c>
      <c r="H2799" s="2" t="s">
        <v>189</v>
      </c>
      <c r="I2799" s="2" t="s">
        <v>190</v>
      </c>
      <c r="J2799" s="2" t="s">
        <v>191</v>
      </c>
    </row>
    <row r="2800" spans="6:10" ht="15" customHeight="1" x14ac:dyDescent="0.25">
      <c r="F2800" s="3" t="s">
        <v>4661</v>
      </c>
      <c r="G2800" s="2">
        <v>499</v>
      </c>
      <c r="H2800" s="2" t="s">
        <v>189</v>
      </c>
      <c r="I2800" s="2" t="s">
        <v>141</v>
      </c>
      <c r="J2800" s="2" t="s">
        <v>193</v>
      </c>
    </row>
    <row r="2801" spans="6:10" ht="15" customHeight="1" x14ac:dyDescent="0.25">
      <c r="F2801" s="3" t="s">
        <v>4662</v>
      </c>
      <c r="G2801" s="2">
        <v>498</v>
      </c>
      <c r="H2801" s="2" t="s">
        <v>189</v>
      </c>
      <c r="I2801" s="2" t="s">
        <v>144</v>
      </c>
      <c r="J2801" s="2" t="s">
        <v>195</v>
      </c>
    </row>
    <row r="2802" spans="6:10" ht="15" customHeight="1" x14ac:dyDescent="0.25">
      <c r="F2802" s="3" t="s">
        <v>4663</v>
      </c>
      <c r="G2802" s="2">
        <v>502</v>
      </c>
      <c r="H2802" s="2" t="s">
        <v>189</v>
      </c>
      <c r="I2802" s="2" t="s">
        <v>197</v>
      </c>
      <c r="J2802" s="2" t="s">
        <v>198</v>
      </c>
    </row>
    <row r="2803" spans="6:10" ht="15" customHeight="1" x14ac:dyDescent="0.25">
      <c r="F2803" s="3" t="s">
        <v>4664</v>
      </c>
      <c r="G2803" s="2">
        <v>33692</v>
      </c>
      <c r="H2803" s="2" t="s">
        <v>189</v>
      </c>
      <c r="I2803" s="2" t="s">
        <v>1626</v>
      </c>
      <c r="J2803" s="2" t="s">
        <v>1627</v>
      </c>
    </row>
    <row r="2804" spans="6:10" ht="15" customHeight="1" x14ac:dyDescent="0.25">
      <c r="F2804" s="3" t="s">
        <v>4665</v>
      </c>
      <c r="G2804" s="2">
        <v>480</v>
      </c>
      <c r="H2804" s="2" t="s">
        <v>189</v>
      </c>
      <c r="I2804" s="2" t="s">
        <v>150</v>
      </c>
      <c r="J2804" s="2" t="s">
        <v>200</v>
      </c>
    </row>
    <row r="2805" spans="6:10" ht="15" customHeight="1" x14ac:dyDescent="0.25">
      <c r="F2805" s="3" t="s">
        <v>4666</v>
      </c>
      <c r="G2805" s="2">
        <v>482</v>
      </c>
      <c r="H2805" s="2" t="s">
        <v>189</v>
      </c>
      <c r="I2805" s="2" t="s">
        <v>153</v>
      </c>
      <c r="J2805" s="2" t="s">
        <v>202</v>
      </c>
    </row>
    <row r="2806" spans="6:10" ht="15" customHeight="1" x14ac:dyDescent="0.25">
      <c r="F2806" s="3" t="s">
        <v>4667</v>
      </c>
      <c r="G2806" s="2">
        <v>481</v>
      </c>
      <c r="H2806" s="2" t="s">
        <v>189</v>
      </c>
      <c r="I2806" s="2" t="s">
        <v>156</v>
      </c>
      <c r="J2806" s="2" t="s">
        <v>204</v>
      </c>
    </row>
    <row r="2807" spans="6:10" ht="15" customHeight="1" x14ac:dyDescent="0.25">
      <c r="F2807" s="3" t="s">
        <v>4668</v>
      </c>
      <c r="G2807" s="2">
        <v>484</v>
      </c>
      <c r="H2807" s="2" t="s">
        <v>189</v>
      </c>
      <c r="I2807" s="2" t="s">
        <v>159</v>
      </c>
      <c r="J2807" s="2" t="s">
        <v>206</v>
      </c>
    </row>
    <row r="2808" spans="6:10" ht="15" customHeight="1" x14ac:dyDescent="0.25">
      <c r="F2808" s="3" t="s">
        <v>4669</v>
      </c>
      <c r="G2808" s="2">
        <v>483</v>
      </c>
      <c r="H2808" s="2" t="s">
        <v>189</v>
      </c>
      <c r="I2808" s="2" t="s">
        <v>165</v>
      </c>
      <c r="J2808" s="2" t="s">
        <v>208</v>
      </c>
    </row>
    <row r="2809" spans="6:10" ht="15" customHeight="1" x14ac:dyDescent="0.25">
      <c r="F2809" s="3" t="s">
        <v>4670</v>
      </c>
      <c r="G2809" s="2">
        <v>487</v>
      </c>
      <c r="H2809" s="2" t="s">
        <v>189</v>
      </c>
      <c r="I2809" s="2" t="s">
        <v>168</v>
      </c>
      <c r="J2809" s="2" t="s">
        <v>324</v>
      </c>
    </row>
    <row r="2810" spans="6:10" ht="15" customHeight="1" x14ac:dyDescent="0.25">
      <c r="F2810" s="3" t="s">
        <v>4671</v>
      </c>
      <c r="G2810" s="2">
        <v>486</v>
      </c>
      <c r="H2810" s="2" t="s">
        <v>189</v>
      </c>
      <c r="I2810" s="2" t="s">
        <v>171</v>
      </c>
      <c r="J2810" s="2" t="s">
        <v>210</v>
      </c>
    </row>
    <row r="2811" spans="6:10" ht="15" customHeight="1" x14ac:dyDescent="0.25">
      <c r="F2811" s="3" t="s">
        <v>4672</v>
      </c>
      <c r="G2811" s="2">
        <v>517</v>
      </c>
      <c r="H2811" s="2" t="s">
        <v>140</v>
      </c>
      <c r="I2811" s="2" t="s">
        <v>150</v>
      </c>
      <c r="J2811" s="2" t="s">
        <v>151</v>
      </c>
    </row>
    <row r="2812" spans="6:10" ht="15" customHeight="1" x14ac:dyDescent="0.25">
      <c r="F2812" s="3" t="s">
        <v>4673</v>
      </c>
      <c r="G2812" s="2">
        <v>518</v>
      </c>
      <c r="H2812" s="2" t="s">
        <v>140</v>
      </c>
      <c r="I2812" s="2" t="s">
        <v>153</v>
      </c>
      <c r="J2812" s="2" t="s">
        <v>154</v>
      </c>
    </row>
    <row r="2813" spans="6:10" ht="15" customHeight="1" x14ac:dyDescent="0.25">
      <c r="F2813" s="3" t="s">
        <v>4674</v>
      </c>
      <c r="G2813" s="2">
        <v>516</v>
      </c>
      <c r="H2813" s="2" t="s">
        <v>140</v>
      </c>
      <c r="I2813" s="2" t="s">
        <v>156</v>
      </c>
      <c r="J2813" s="2" t="s">
        <v>157</v>
      </c>
    </row>
    <row r="2814" spans="6:10" ht="15" customHeight="1" x14ac:dyDescent="0.25">
      <c r="F2814" s="3" t="s">
        <v>4675</v>
      </c>
      <c r="G2814" s="2">
        <v>521</v>
      </c>
      <c r="H2814" s="2" t="s">
        <v>140</v>
      </c>
      <c r="I2814" s="2" t="s">
        <v>159</v>
      </c>
      <c r="J2814" s="2" t="s">
        <v>160</v>
      </c>
    </row>
    <row r="2815" spans="6:10" ht="15" customHeight="1" x14ac:dyDescent="0.25">
      <c r="F2815" s="3" t="s">
        <v>4676</v>
      </c>
      <c r="G2815" s="2">
        <v>522</v>
      </c>
      <c r="H2815" s="2" t="s">
        <v>140</v>
      </c>
      <c r="I2815" s="2" t="s">
        <v>162</v>
      </c>
      <c r="J2815" s="2" t="s">
        <v>163</v>
      </c>
    </row>
    <row r="2816" spans="6:10" ht="15" customHeight="1" x14ac:dyDescent="0.25">
      <c r="F2816" s="3" t="s">
        <v>4677</v>
      </c>
      <c r="G2816" s="2">
        <v>520</v>
      </c>
      <c r="H2816" s="2" t="s">
        <v>140</v>
      </c>
      <c r="I2816" s="2" t="s">
        <v>165</v>
      </c>
      <c r="J2816" s="2" t="s">
        <v>166</v>
      </c>
    </row>
    <row r="2817" spans="6:10" ht="15" customHeight="1" x14ac:dyDescent="0.25">
      <c r="F2817" s="3" t="s">
        <v>4678</v>
      </c>
      <c r="G2817" s="2">
        <v>528</v>
      </c>
      <c r="H2817" s="2" t="s">
        <v>140</v>
      </c>
      <c r="I2817" s="2" t="s">
        <v>168</v>
      </c>
      <c r="J2817" s="2" t="s">
        <v>169</v>
      </c>
    </row>
    <row r="2818" spans="6:10" ht="15" customHeight="1" x14ac:dyDescent="0.25">
      <c r="F2818" s="3" t="s">
        <v>4679</v>
      </c>
      <c r="G2818" s="2">
        <v>527</v>
      </c>
      <c r="H2818" s="2" t="s">
        <v>140</v>
      </c>
      <c r="I2818" s="2" t="s">
        <v>174</v>
      </c>
      <c r="J2818" s="2" t="s">
        <v>175</v>
      </c>
    </row>
    <row r="2819" spans="6:10" ht="15" customHeight="1" x14ac:dyDescent="0.25">
      <c r="F2819" s="3" t="s">
        <v>4680</v>
      </c>
      <c r="G2819" s="2">
        <v>532</v>
      </c>
      <c r="H2819" s="2" t="s">
        <v>140</v>
      </c>
      <c r="I2819" s="2" t="s">
        <v>177</v>
      </c>
      <c r="J2819" s="2" t="s">
        <v>178</v>
      </c>
    </row>
    <row r="2820" spans="6:10" ht="15" customHeight="1" x14ac:dyDescent="0.25">
      <c r="F2820" s="3" t="s">
        <v>4681</v>
      </c>
      <c r="G2820" s="2">
        <v>699</v>
      </c>
      <c r="H2820" s="2" t="s">
        <v>537</v>
      </c>
      <c r="I2820" s="2" t="s">
        <v>548</v>
      </c>
      <c r="J2820" s="2" t="s">
        <v>549</v>
      </c>
    </row>
    <row r="2821" spans="6:10" ht="15" customHeight="1" x14ac:dyDescent="0.25">
      <c r="F2821" s="3" t="s">
        <v>4682</v>
      </c>
      <c r="G2821" s="2">
        <v>700</v>
      </c>
      <c r="H2821" s="2" t="s">
        <v>537</v>
      </c>
      <c r="I2821" s="2" t="s">
        <v>550</v>
      </c>
      <c r="J2821" s="2" t="s">
        <v>551</v>
      </c>
    </row>
    <row r="2822" spans="6:10" ht="15" customHeight="1" x14ac:dyDescent="0.25">
      <c r="F2822" s="3" t="s">
        <v>4683</v>
      </c>
      <c r="G2822" s="2">
        <v>563</v>
      </c>
      <c r="H2822" s="2" t="s">
        <v>214</v>
      </c>
      <c r="I2822" s="2" t="s">
        <v>150</v>
      </c>
      <c r="J2822" s="2" t="s">
        <v>224</v>
      </c>
    </row>
    <row r="2823" spans="6:10" ht="15" customHeight="1" x14ac:dyDescent="0.25">
      <c r="F2823" s="3" t="s">
        <v>4684</v>
      </c>
      <c r="G2823" s="2">
        <v>760</v>
      </c>
      <c r="H2823" s="2" t="s">
        <v>254</v>
      </c>
      <c r="I2823" s="2" t="s">
        <v>258</v>
      </c>
      <c r="J2823" s="2" t="s">
        <v>259</v>
      </c>
    </row>
    <row r="2824" spans="6:10" ht="15" customHeight="1" x14ac:dyDescent="0.25">
      <c r="F2824" s="3" t="s">
        <v>4685</v>
      </c>
      <c r="G2824" s="2">
        <v>763</v>
      </c>
      <c r="H2824" s="2" t="s">
        <v>254</v>
      </c>
      <c r="I2824" s="2" t="s">
        <v>261</v>
      </c>
      <c r="J2824" s="2" t="s">
        <v>262</v>
      </c>
    </row>
    <row r="2825" spans="6:10" ht="15" customHeight="1" x14ac:dyDescent="0.25">
      <c r="F2825" s="3" t="s">
        <v>4686</v>
      </c>
      <c r="G2825" s="2">
        <v>764</v>
      </c>
      <c r="H2825" s="2" t="s">
        <v>254</v>
      </c>
      <c r="I2825" s="2" t="s">
        <v>264</v>
      </c>
      <c r="J2825" s="2" t="s">
        <v>265</v>
      </c>
    </row>
    <row r="2826" spans="6:10" ht="15" customHeight="1" x14ac:dyDescent="0.25">
      <c r="F2826" s="3" t="s">
        <v>4687</v>
      </c>
      <c r="G2826" s="2">
        <v>21451</v>
      </c>
      <c r="H2826" s="2" t="s">
        <v>254</v>
      </c>
      <c r="I2826" s="2" t="s">
        <v>1141</v>
      </c>
      <c r="J2826" s="2" t="s">
        <v>1142</v>
      </c>
    </row>
    <row r="2827" spans="6:10" ht="15" customHeight="1" x14ac:dyDescent="0.25">
      <c r="F2827" s="3" t="s">
        <v>4688</v>
      </c>
      <c r="G2827" s="2">
        <v>12591</v>
      </c>
      <c r="H2827" s="2" t="s">
        <v>254</v>
      </c>
      <c r="I2827" s="2" t="s">
        <v>1041</v>
      </c>
      <c r="J2827" s="2" t="s">
        <v>1042</v>
      </c>
    </row>
    <row r="2828" spans="6:10" ht="15" customHeight="1" x14ac:dyDescent="0.25">
      <c r="F2828" s="3" t="s">
        <v>4689</v>
      </c>
      <c r="G2828" s="2">
        <v>775</v>
      </c>
      <c r="H2828" s="2" t="s">
        <v>254</v>
      </c>
      <c r="I2828" s="2" t="s">
        <v>270</v>
      </c>
      <c r="J2828" s="2" t="s">
        <v>271</v>
      </c>
    </row>
    <row r="2829" spans="6:10" ht="15" customHeight="1" x14ac:dyDescent="0.25">
      <c r="F2829" s="3" t="s">
        <v>4690</v>
      </c>
      <c r="G2829" s="2">
        <v>17471</v>
      </c>
      <c r="H2829" s="2" t="s">
        <v>1336</v>
      </c>
      <c r="I2829" s="2" t="s">
        <v>1628</v>
      </c>
      <c r="J2829" s="2" t="s">
        <v>1629</v>
      </c>
    </row>
    <row r="2830" spans="6:10" ht="15" customHeight="1" x14ac:dyDescent="0.25">
      <c r="F2830" s="3" t="s">
        <v>4691</v>
      </c>
      <c r="G2830" s="2">
        <v>11073</v>
      </c>
      <c r="H2830" s="2" t="s">
        <v>864</v>
      </c>
      <c r="I2830" s="2" t="s">
        <v>865</v>
      </c>
      <c r="J2830" s="2" t="s">
        <v>866</v>
      </c>
    </row>
    <row r="2831" spans="6:10" ht="15" customHeight="1" x14ac:dyDescent="0.25">
      <c r="F2831" s="3" t="s">
        <v>4692</v>
      </c>
      <c r="G2831" s="2">
        <v>10647</v>
      </c>
      <c r="H2831" s="2" t="s">
        <v>864</v>
      </c>
      <c r="I2831" s="2" t="s">
        <v>871</v>
      </c>
      <c r="J2831" s="2" t="s">
        <v>872</v>
      </c>
    </row>
    <row r="2832" spans="6:10" ht="15" customHeight="1" x14ac:dyDescent="0.25">
      <c r="F2832" s="3" t="s">
        <v>4693</v>
      </c>
      <c r="G2832" s="2">
        <v>43708</v>
      </c>
      <c r="H2832" s="2" t="s">
        <v>864</v>
      </c>
      <c r="I2832" s="2" t="s">
        <v>873</v>
      </c>
      <c r="J2832" s="2" t="s">
        <v>874</v>
      </c>
    </row>
    <row r="2833" spans="6:10" ht="15" customHeight="1" x14ac:dyDescent="0.25">
      <c r="F2833" s="3" t="s">
        <v>4694</v>
      </c>
      <c r="G2833" s="2">
        <v>10727</v>
      </c>
      <c r="H2833" s="2" t="s">
        <v>864</v>
      </c>
      <c r="I2833" s="2" t="s">
        <v>877</v>
      </c>
      <c r="J2833" s="2" t="s">
        <v>878</v>
      </c>
    </row>
    <row r="2834" spans="6:10" ht="15" customHeight="1" x14ac:dyDescent="0.25">
      <c r="F2834" s="3" t="s">
        <v>4695</v>
      </c>
      <c r="G2834" s="2">
        <v>10905</v>
      </c>
      <c r="H2834" s="2" t="s">
        <v>864</v>
      </c>
      <c r="I2834" s="2" t="s">
        <v>879</v>
      </c>
      <c r="J2834" s="2" t="s">
        <v>880</v>
      </c>
    </row>
    <row r="2835" spans="6:10" ht="15" customHeight="1" x14ac:dyDescent="0.25">
      <c r="F2835" s="3" t="s">
        <v>4696</v>
      </c>
      <c r="G2835" s="2">
        <v>10790</v>
      </c>
      <c r="H2835" s="2" t="s">
        <v>864</v>
      </c>
      <c r="I2835" s="2" t="s">
        <v>881</v>
      </c>
      <c r="J2835" s="2" t="s">
        <v>882</v>
      </c>
    </row>
    <row r="2836" spans="6:10" ht="15" customHeight="1" x14ac:dyDescent="0.25">
      <c r="F2836" s="3" t="s">
        <v>4697</v>
      </c>
      <c r="G2836" s="2">
        <v>11218</v>
      </c>
      <c r="H2836" s="2" t="s">
        <v>864</v>
      </c>
      <c r="I2836" s="2" t="s">
        <v>1630</v>
      </c>
      <c r="J2836" s="2" t="s">
        <v>1631</v>
      </c>
    </row>
    <row r="2837" spans="6:10" ht="15" customHeight="1" x14ac:dyDescent="0.25">
      <c r="F2837" s="3" t="s">
        <v>4698</v>
      </c>
      <c r="G2837" s="2">
        <v>10670</v>
      </c>
      <c r="H2837" s="2" t="s">
        <v>864</v>
      </c>
      <c r="I2837" s="2" t="s">
        <v>885</v>
      </c>
      <c r="J2837" s="2" t="s">
        <v>886</v>
      </c>
    </row>
    <row r="2838" spans="6:10" ht="15" customHeight="1" x14ac:dyDescent="0.25">
      <c r="F2838" s="3" t="s">
        <v>4699</v>
      </c>
      <c r="G2838" s="2">
        <v>10648</v>
      </c>
      <c r="H2838" s="2" t="s">
        <v>864</v>
      </c>
      <c r="I2838" s="2" t="s">
        <v>901</v>
      </c>
      <c r="J2838" s="2" t="s">
        <v>902</v>
      </c>
    </row>
    <row r="2839" spans="6:10" ht="15" customHeight="1" x14ac:dyDescent="0.25">
      <c r="F2839" s="3" t="s">
        <v>4700</v>
      </c>
      <c r="G2839" s="2">
        <v>10645</v>
      </c>
      <c r="H2839" s="2" t="s">
        <v>864</v>
      </c>
      <c r="I2839" s="2" t="s">
        <v>905</v>
      </c>
      <c r="J2839" s="2" t="s">
        <v>906</v>
      </c>
    </row>
    <row r="2840" spans="6:10" ht="15" customHeight="1" x14ac:dyDescent="0.25">
      <c r="F2840" s="3" t="s">
        <v>4701</v>
      </c>
      <c r="G2840" s="2">
        <v>10768</v>
      </c>
      <c r="H2840" s="2" t="s">
        <v>864</v>
      </c>
      <c r="I2840" s="2" t="s">
        <v>907</v>
      </c>
      <c r="J2840" s="2" t="s">
        <v>908</v>
      </c>
    </row>
    <row r="2841" spans="6:10" ht="15" customHeight="1" x14ac:dyDescent="0.25">
      <c r="F2841" s="3" t="s">
        <v>4702</v>
      </c>
      <c r="G2841" s="2">
        <v>10889</v>
      </c>
      <c r="H2841" s="2" t="s">
        <v>864</v>
      </c>
      <c r="I2841" s="2" t="s">
        <v>909</v>
      </c>
      <c r="J2841" s="2" t="s">
        <v>910</v>
      </c>
    </row>
    <row r="2842" spans="6:10" ht="15" customHeight="1" x14ac:dyDescent="0.25">
      <c r="F2842" s="3" t="s">
        <v>4703</v>
      </c>
      <c r="G2842" s="2">
        <v>43635</v>
      </c>
      <c r="H2842" s="2" t="s">
        <v>864</v>
      </c>
      <c r="I2842" s="2" t="s">
        <v>911</v>
      </c>
      <c r="J2842" s="2" t="s">
        <v>912</v>
      </c>
    </row>
    <row r="2843" spans="6:10" ht="15" customHeight="1" x14ac:dyDescent="0.25">
      <c r="F2843" s="3" t="s">
        <v>4704</v>
      </c>
      <c r="G2843" s="2">
        <v>11066</v>
      </c>
      <c r="H2843" s="2" t="s">
        <v>864</v>
      </c>
      <c r="I2843" s="2" t="s">
        <v>917</v>
      </c>
      <c r="J2843" s="2" t="s">
        <v>918</v>
      </c>
    </row>
    <row r="2844" spans="6:10" ht="15" customHeight="1" x14ac:dyDescent="0.25">
      <c r="F2844" s="3" t="s">
        <v>4705</v>
      </c>
      <c r="G2844" s="2">
        <v>10801</v>
      </c>
      <c r="H2844" s="2" t="s">
        <v>864</v>
      </c>
      <c r="I2844" s="2" t="s">
        <v>869</v>
      </c>
      <c r="J2844" s="2" t="s">
        <v>870</v>
      </c>
    </row>
    <row r="2845" spans="6:10" ht="15" customHeight="1" x14ac:dyDescent="0.25">
      <c r="F2845" s="3" t="s">
        <v>4706</v>
      </c>
      <c r="G2845" s="2">
        <v>43947</v>
      </c>
      <c r="H2845" s="2" t="s">
        <v>864</v>
      </c>
      <c r="I2845" s="2" t="s">
        <v>923</v>
      </c>
      <c r="J2845" s="2" t="s">
        <v>924</v>
      </c>
    </row>
    <row r="2846" spans="6:10" ht="15" customHeight="1" x14ac:dyDescent="0.25">
      <c r="F2846" s="3" t="s">
        <v>4707</v>
      </c>
      <c r="G2846" s="2">
        <v>10654</v>
      </c>
      <c r="H2846" s="2" t="s">
        <v>864</v>
      </c>
      <c r="I2846" s="2" t="s">
        <v>925</v>
      </c>
      <c r="J2846" s="2" t="s">
        <v>926</v>
      </c>
    </row>
    <row r="2847" spans="6:10" ht="15" customHeight="1" x14ac:dyDescent="0.25">
      <c r="F2847" s="3" t="s">
        <v>4708</v>
      </c>
      <c r="G2847" s="2">
        <v>10667</v>
      </c>
      <c r="H2847" s="2" t="s">
        <v>864</v>
      </c>
      <c r="I2847" s="2" t="s">
        <v>929</v>
      </c>
      <c r="J2847" s="2" t="s">
        <v>930</v>
      </c>
    </row>
    <row r="2848" spans="6:10" ht="15" customHeight="1" x14ac:dyDescent="0.25">
      <c r="F2848" s="3" t="s">
        <v>4709</v>
      </c>
      <c r="G2848" s="2">
        <v>10758</v>
      </c>
      <c r="H2848" s="2" t="s">
        <v>864</v>
      </c>
      <c r="I2848" s="2" t="s">
        <v>931</v>
      </c>
      <c r="J2848" s="2" t="s">
        <v>932</v>
      </c>
    </row>
    <row r="2849" spans="6:10" ht="15" customHeight="1" x14ac:dyDescent="0.25">
      <c r="F2849" s="3" t="s">
        <v>4710</v>
      </c>
      <c r="G2849" s="2">
        <v>10834</v>
      </c>
      <c r="H2849" s="2" t="s">
        <v>864</v>
      </c>
      <c r="I2849" s="2" t="s">
        <v>937</v>
      </c>
      <c r="J2849" s="2" t="s">
        <v>938</v>
      </c>
    </row>
    <row r="2850" spans="6:10" ht="15" customHeight="1" x14ac:dyDescent="0.25">
      <c r="F2850" s="3" t="s">
        <v>4711</v>
      </c>
      <c r="G2850" s="2">
        <v>10810</v>
      </c>
      <c r="H2850" s="2" t="s">
        <v>864</v>
      </c>
      <c r="I2850" s="2" t="s">
        <v>947</v>
      </c>
      <c r="J2850" s="2" t="s">
        <v>948</v>
      </c>
    </row>
    <row r="2851" spans="6:10" ht="15" customHeight="1" x14ac:dyDescent="0.25">
      <c r="F2851" s="3" t="s">
        <v>4712</v>
      </c>
      <c r="G2851" s="2">
        <v>6932</v>
      </c>
      <c r="H2851" s="2" t="s">
        <v>864</v>
      </c>
      <c r="I2851" s="2" t="s">
        <v>955</v>
      </c>
      <c r="J2851" s="2" t="s">
        <v>956</v>
      </c>
    </row>
    <row r="2852" spans="6:10" ht="15" customHeight="1" x14ac:dyDescent="0.25">
      <c r="F2852" s="3" t="s">
        <v>4713</v>
      </c>
      <c r="G2852" s="2">
        <v>11081</v>
      </c>
      <c r="H2852" s="2" t="s">
        <v>864</v>
      </c>
      <c r="I2852" s="2" t="s">
        <v>957</v>
      </c>
      <c r="J2852" s="2" t="s">
        <v>958</v>
      </c>
    </row>
    <row r="2853" spans="6:10" ht="15" customHeight="1" x14ac:dyDescent="0.25">
      <c r="F2853" s="3" t="s">
        <v>4714</v>
      </c>
      <c r="G2853" s="2">
        <v>43606</v>
      </c>
      <c r="H2853" s="2" t="s">
        <v>864</v>
      </c>
      <c r="I2853" s="2" t="s">
        <v>959</v>
      </c>
      <c r="J2853" s="2" t="s">
        <v>960</v>
      </c>
    </row>
    <row r="2854" spans="6:10" ht="15" customHeight="1" x14ac:dyDescent="0.25">
      <c r="F2854" s="3" t="s">
        <v>4715</v>
      </c>
      <c r="G2854" s="2">
        <v>11196</v>
      </c>
      <c r="H2854" s="2" t="s">
        <v>864</v>
      </c>
      <c r="I2854" s="2" t="s">
        <v>961</v>
      </c>
      <c r="J2854" s="2" t="s">
        <v>962</v>
      </c>
    </row>
    <row r="2855" spans="6:10" ht="15" customHeight="1" x14ac:dyDescent="0.25">
      <c r="F2855" s="3" t="s">
        <v>4716</v>
      </c>
      <c r="G2855" s="2">
        <v>6815</v>
      </c>
      <c r="H2855" s="2" t="s">
        <v>864</v>
      </c>
      <c r="I2855" s="2" t="s">
        <v>883</v>
      </c>
      <c r="J2855" s="2" t="s">
        <v>884</v>
      </c>
    </row>
    <row r="2856" spans="6:10" ht="15" customHeight="1" x14ac:dyDescent="0.25">
      <c r="F2856" s="3" t="s">
        <v>4717</v>
      </c>
      <c r="G2856" s="2">
        <v>10656</v>
      </c>
      <c r="H2856" s="2" t="s">
        <v>864</v>
      </c>
      <c r="I2856" s="2" t="s">
        <v>456</v>
      </c>
      <c r="J2856" s="2" t="s">
        <v>963</v>
      </c>
    </row>
    <row r="2857" spans="6:10" ht="15" customHeight="1" x14ac:dyDescent="0.25">
      <c r="F2857" s="3" t="s">
        <v>4718</v>
      </c>
      <c r="G2857" s="2">
        <v>10662</v>
      </c>
      <c r="H2857" s="2" t="s">
        <v>864</v>
      </c>
      <c r="I2857" s="2" t="s">
        <v>964</v>
      </c>
      <c r="J2857" s="2" t="s">
        <v>965</v>
      </c>
    </row>
    <row r="2858" spans="6:10" ht="15" customHeight="1" x14ac:dyDescent="0.25">
      <c r="F2858" s="3" t="s">
        <v>4719</v>
      </c>
      <c r="G2858" s="2">
        <v>6549</v>
      </c>
      <c r="H2858" s="2" t="s">
        <v>864</v>
      </c>
      <c r="I2858" s="2" t="s">
        <v>966</v>
      </c>
      <c r="J2858" s="2" t="s">
        <v>967</v>
      </c>
    </row>
    <row r="2859" spans="6:10" ht="15" customHeight="1" x14ac:dyDescent="0.25">
      <c r="F2859" s="3" t="s">
        <v>4720</v>
      </c>
      <c r="G2859" s="2">
        <v>10817</v>
      </c>
      <c r="H2859" s="2" t="s">
        <v>864</v>
      </c>
      <c r="I2859" s="2" t="s">
        <v>968</v>
      </c>
      <c r="J2859" s="2" t="s">
        <v>969</v>
      </c>
    </row>
    <row r="2860" spans="6:10" ht="15" customHeight="1" x14ac:dyDescent="0.25">
      <c r="F2860" s="3" t="s">
        <v>4721</v>
      </c>
      <c r="G2860" s="2">
        <v>10659</v>
      </c>
      <c r="H2860" s="2" t="s">
        <v>864</v>
      </c>
      <c r="I2860" s="2" t="s">
        <v>978</v>
      </c>
      <c r="J2860" s="2" t="s">
        <v>979</v>
      </c>
    </row>
    <row r="2861" spans="6:10" ht="15" customHeight="1" x14ac:dyDescent="0.25">
      <c r="F2861" s="3" t="s">
        <v>4722</v>
      </c>
      <c r="G2861" s="2">
        <v>10660</v>
      </c>
      <c r="H2861" s="2" t="s">
        <v>864</v>
      </c>
      <c r="I2861" s="2" t="s">
        <v>980</v>
      </c>
      <c r="J2861" s="2" t="s">
        <v>981</v>
      </c>
    </row>
    <row r="2862" spans="6:10" ht="15" customHeight="1" x14ac:dyDescent="0.25">
      <c r="F2862" s="3" t="s">
        <v>4723</v>
      </c>
      <c r="G2862" s="2">
        <v>43896</v>
      </c>
      <c r="H2862" s="2" t="s">
        <v>864</v>
      </c>
      <c r="I2862" s="2" t="s">
        <v>1632</v>
      </c>
      <c r="J2862" s="2" t="s">
        <v>1633</v>
      </c>
    </row>
    <row r="2863" spans="6:10" ht="15" customHeight="1" x14ac:dyDescent="0.25">
      <c r="F2863" s="3" t="s">
        <v>4724</v>
      </c>
      <c r="G2863" s="2">
        <v>10939</v>
      </c>
      <c r="H2863" s="2" t="s">
        <v>864</v>
      </c>
      <c r="I2863" s="2" t="s">
        <v>988</v>
      </c>
      <c r="J2863" s="2" t="s">
        <v>989</v>
      </c>
    </row>
    <row r="2864" spans="6:10" ht="15" customHeight="1" x14ac:dyDescent="0.25">
      <c r="F2864" s="3" t="s">
        <v>4725</v>
      </c>
      <c r="G2864" s="2">
        <v>43714</v>
      </c>
      <c r="H2864" s="2" t="s">
        <v>864</v>
      </c>
      <c r="I2864" s="2" t="s">
        <v>992</v>
      </c>
      <c r="J2864" s="2" t="s">
        <v>993</v>
      </c>
    </row>
    <row r="2865" spans="6:10" ht="15" customHeight="1" x14ac:dyDescent="0.25">
      <c r="F2865" s="3" t="s">
        <v>4726</v>
      </c>
      <c r="G2865" s="2">
        <v>10724</v>
      </c>
      <c r="H2865" s="2" t="s">
        <v>864</v>
      </c>
      <c r="I2865" s="2" t="s">
        <v>996</v>
      </c>
      <c r="J2865" s="2" t="s">
        <v>997</v>
      </c>
    </row>
    <row r="2866" spans="6:10" ht="15" customHeight="1" x14ac:dyDescent="0.25">
      <c r="F2866" s="3" t="s">
        <v>4727</v>
      </c>
      <c r="G2866" s="2">
        <v>10704</v>
      </c>
      <c r="H2866" s="2" t="s">
        <v>864</v>
      </c>
      <c r="I2866" s="2" t="s">
        <v>998</v>
      </c>
      <c r="J2866" s="2" t="s">
        <v>999</v>
      </c>
    </row>
    <row r="2867" spans="6:10" ht="15" customHeight="1" x14ac:dyDescent="0.25">
      <c r="F2867" s="3" t="s">
        <v>4728</v>
      </c>
      <c r="G2867" s="2">
        <v>44017</v>
      </c>
      <c r="H2867" s="2" t="s">
        <v>864</v>
      </c>
      <c r="I2867" s="2" t="s">
        <v>1634</v>
      </c>
      <c r="J2867" s="2" t="s">
        <v>1635</v>
      </c>
    </row>
    <row r="2868" spans="6:10" ht="15" customHeight="1" x14ac:dyDescent="0.25">
      <c r="F2868" s="3" t="s">
        <v>4729</v>
      </c>
      <c r="G2868" s="2">
        <v>10856</v>
      </c>
      <c r="H2868" s="2" t="s">
        <v>864</v>
      </c>
      <c r="I2868" s="2" t="s">
        <v>1004</v>
      </c>
      <c r="J2868" s="2" t="s">
        <v>1005</v>
      </c>
    </row>
    <row r="2869" spans="6:10" ht="15" customHeight="1" x14ac:dyDescent="0.25">
      <c r="F2869" s="3" t="s">
        <v>4730</v>
      </c>
      <c r="G2869" s="2">
        <v>99000006</v>
      </c>
      <c r="H2869" s="2" t="s">
        <v>54</v>
      </c>
      <c r="I2869" s="2" t="s">
        <v>295</v>
      </c>
      <c r="J2869" s="2" t="s">
        <v>298</v>
      </c>
    </row>
    <row r="2870" spans="6:10" ht="15" customHeight="1" x14ac:dyDescent="0.25">
      <c r="F2870" s="3" t="s">
        <v>4731</v>
      </c>
      <c r="G2870" s="2">
        <v>99000032</v>
      </c>
      <c r="H2870" s="2" t="s">
        <v>838</v>
      </c>
      <c r="I2870" s="2" t="s">
        <v>295</v>
      </c>
      <c r="J2870" s="2" t="s">
        <v>1009</v>
      </c>
    </row>
    <row r="2871" spans="6:10" ht="15" customHeight="1" x14ac:dyDescent="0.25">
      <c r="F2871" s="3" t="s">
        <v>4732</v>
      </c>
      <c r="G2871" s="2">
        <v>99000007</v>
      </c>
      <c r="H2871" s="2" t="s">
        <v>79</v>
      </c>
      <c r="I2871" s="2" t="s">
        <v>295</v>
      </c>
      <c r="J2871" s="2" t="s">
        <v>300</v>
      </c>
    </row>
    <row r="2872" spans="6:10" ht="15" customHeight="1" x14ac:dyDescent="0.25">
      <c r="F2872" s="3" t="s">
        <v>4733</v>
      </c>
      <c r="G2872" s="2">
        <v>99000020</v>
      </c>
      <c r="H2872" s="2" t="s">
        <v>455</v>
      </c>
      <c r="I2872" s="2" t="s">
        <v>295</v>
      </c>
      <c r="J2872" s="2" t="s">
        <v>480</v>
      </c>
    </row>
    <row r="2873" spans="6:10" ht="15" customHeight="1" x14ac:dyDescent="0.25">
      <c r="F2873" s="3" t="s">
        <v>4734</v>
      </c>
      <c r="G2873" s="2">
        <v>99000009</v>
      </c>
      <c r="H2873" s="2" t="s">
        <v>189</v>
      </c>
      <c r="I2873" s="2" t="s">
        <v>295</v>
      </c>
      <c r="J2873" s="2" t="s">
        <v>304</v>
      </c>
    </row>
    <row r="2874" spans="6:10" ht="15" customHeight="1" x14ac:dyDescent="0.25">
      <c r="F2874" s="3" t="s">
        <v>4735</v>
      </c>
      <c r="G2874" s="2">
        <v>99000008</v>
      </c>
      <c r="H2874" s="2" t="s">
        <v>140</v>
      </c>
      <c r="I2874" s="2" t="s">
        <v>295</v>
      </c>
      <c r="J2874" s="2" t="s">
        <v>302</v>
      </c>
    </row>
    <row r="2875" spans="6:10" ht="15" customHeight="1" x14ac:dyDescent="0.25">
      <c r="F2875" s="3" t="s">
        <v>4736</v>
      </c>
      <c r="G2875" s="2">
        <v>99000022</v>
      </c>
      <c r="H2875" s="2" t="s">
        <v>537</v>
      </c>
      <c r="I2875" s="2" t="s">
        <v>295</v>
      </c>
      <c r="J2875" s="2" t="s">
        <v>599</v>
      </c>
    </row>
    <row r="2876" spans="6:10" ht="15" customHeight="1" x14ac:dyDescent="0.25">
      <c r="F2876" s="3" t="s">
        <v>4737</v>
      </c>
      <c r="G2876" s="2">
        <v>99000010</v>
      </c>
      <c r="H2876" s="2" t="s">
        <v>214</v>
      </c>
      <c r="I2876" s="2" t="s">
        <v>295</v>
      </c>
      <c r="J2876" s="2" t="s">
        <v>306</v>
      </c>
    </row>
    <row r="2877" spans="6:10" ht="15" customHeight="1" x14ac:dyDescent="0.25">
      <c r="F2877" s="3" t="s">
        <v>4738</v>
      </c>
      <c r="G2877" s="2">
        <v>99000012</v>
      </c>
      <c r="H2877" s="2" t="s">
        <v>254</v>
      </c>
      <c r="I2877" s="2" t="s">
        <v>295</v>
      </c>
      <c r="J2877" s="2" t="s">
        <v>310</v>
      </c>
    </row>
    <row r="2878" spans="6:10" ht="15" customHeight="1" x14ac:dyDescent="0.25">
      <c r="F2878" s="3" t="s">
        <v>4739</v>
      </c>
      <c r="G2878" s="2">
        <v>99000034</v>
      </c>
      <c r="H2878" s="2" t="s">
        <v>1336</v>
      </c>
      <c r="I2878" s="2" t="s">
        <v>295</v>
      </c>
      <c r="J2878" s="2" t="s">
        <v>1351</v>
      </c>
    </row>
    <row r="2879" spans="6:10" ht="15" customHeight="1" x14ac:dyDescent="0.25">
      <c r="F2879" s="3" t="s">
        <v>4740</v>
      </c>
      <c r="G2879" s="2">
        <v>99000041</v>
      </c>
      <c r="H2879" s="2" t="s">
        <v>864</v>
      </c>
      <c r="I2879" s="2" t="s">
        <v>295</v>
      </c>
      <c r="J2879" s="2" t="s">
        <v>1011</v>
      </c>
    </row>
    <row r="2880" spans="6:10" ht="15" customHeight="1" x14ac:dyDescent="0.25">
      <c r="F2880" s="3" t="s">
        <v>4741</v>
      </c>
      <c r="G2880" s="2">
        <v>99000017</v>
      </c>
      <c r="H2880" s="2" t="s">
        <v>314</v>
      </c>
      <c r="I2880" s="2" t="s">
        <v>315</v>
      </c>
      <c r="J2880" s="2" t="s">
        <v>316</v>
      </c>
    </row>
    <row r="2881" spans="6:10" ht="15" customHeight="1" x14ac:dyDescent="0.25">
      <c r="F2881" s="3" t="s">
        <v>4742</v>
      </c>
      <c r="G2881" s="2">
        <v>99000017</v>
      </c>
      <c r="H2881" s="2" t="s">
        <v>314</v>
      </c>
      <c r="I2881" s="2" t="s">
        <v>315</v>
      </c>
      <c r="J2881" s="2" t="s">
        <v>316</v>
      </c>
    </row>
    <row r="2882" spans="6:10" ht="15" customHeight="1" x14ac:dyDescent="0.25">
      <c r="F2882" s="3" t="s">
        <v>4743</v>
      </c>
      <c r="G2882" s="2">
        <v>476</v>
      </c>
      <c r="H2882" s="2" t="s">
        <v>54</v>
      </c>
      <c r="I2882" s="2" t="s">
        <v>70</v>
      </c>
      <c r="J2882" s="2" t="s">
        <v>71</v>
      </c>
    </row>
    <row r="2883" spans="6:10" ht="15" customHeight="1" x14ac:dyDescent="0.25">
      <c r="F2883" s="3" t="s">
        <v>4744</v>
      </c>
      <c r="G2883" s="2">
        <v>12473</v>
      </c>
      <c r="H2883" s="2" t="s">
        <v>838</v>
      </c>
      <c r="I2883" s="2" t="s">
        <v>1321</v>
      </c>
      <c r="J2883" s="2" t="s">
        <v>1322</v>
      </c>
    </row>
    <row r="2884" spans="6:10" ht="15" customHeight="1" x14ac:dyDescent="0.25">
      <c r="F2884" s="3" t="s">
        <v>4745</v>
      </c>
      <c r="G2884" s="2">
        <v>13604</v>
      </c>
      <c r="H2884" s="2" t="s">
        <v>838</v>
      </c>
      <c r="I2884" s="2" t="s">
        <v>1636</v>
      </c>
      <c r="J2884" s="2" t="s">
        <v>1637</v>
      </c>
    </row>
    <row r="2885" spans="6:10" ht="15" customHeight="1" x14ac:dyDescent="0.25">
      <c r="F2885" s="3" t="s">
        <v>4746</v>
      </c>
      <c r="G2885" s="2">
        <v>12475</v>
      </c>
      <c r="H2885" s="2" t="s">
        <v>838</v>
      </c>
      <c r="I2885" s="2" t="s">
        <v>1325</v>
      </c>
      <c r="J2885" s="2" t="s">
        <v>1326</v>
      </c>
    </row>
    <row r="2886" spans="6:10" ht="15" customHeight="1" x14ac:dyDescent="0.25">
      <c r="F2886" s="3" t="s">
        <v>4747</v>
      </c>
      <c r="G2886" s="2">
        <v>12504</v>
      </c>
      <c r="H2886" s="2" t="s">
        <v>838</v>
      </c>
      <c r="I2886" s="2" t="s">
        <v>1510</v>
      </c>
      <c r="J2886" s="2" t="s">
        <v>1511</v>
      </c>
    </row>
    <row r="2887" spans="6:10" ht="15" customHeight="1" x14ac:dyDescent="0.25">
      <c r="F2887" s="3" t="s">
        <v>4748</v>
      </c>
      <c r="G2887" s="2">
        <v>12512</v>
      </c>
      <c r="H2887" s="2" t="s">
        <v>838</v>
      </c>
      <c r="I2887" s="2" t="s">
        <v>1624</v>
      </c>
      <c r="J2887" s="2" t="s">
        <v>1625</v>
      </c>
    </row>
    <row r="2888" spans="6:10" ht="15" customHeight="1" x14ac:dyDescent="0.25">
      <c r="F2888" s="3" t="s">
        <v>4749</v>
      </c>
      <c r="G2888" s="2">
        <v>12547</v>
      </c>
      <c r="H2888" s="2" t="s">
        <v>838</v>
      </c>
      <c r="I2888" s="2" t="s">
        <v>851</v>
      </c>
      <c r="J2888" s="2" t="s">
        <v>852</v>
      </c>
    </row>
    <row r="2889" spans="6:10" ht="15" customHeight="1" x14ac:dyDescent="0.25">
      <c r="F2889" s="3" t="s">
        <v>4750</v>
      </c>
      <c r="G2889" s="2">
        <v>5662</v>
      </c>
      <c r="H2889" s="2" t="s">
        <v>751</v>
      </c>
      <c r="I2889" s="2" t="s">
        <v>772</v>
      </c>
      <c r="J2889" s="2" t="s">
        <v>773</v>
      </c>
    </row>
    <row r="2890" spans="6:10" ht="15" customHeight="1" x14ac:dyDescent="0.25">
      <c r="F2890" s="3" t="s">
        <v>4751</v>
      </c>
      <c r="G2890" s="2">
        <v>6241</v>
      </c>
      <c r="H2890" s="2" t="s">
        <v>79</v>
      </c>
      <c r="I2890" s="2" t="s">
        <v>116</v>
      </c>
      <c r="J2890" s="2" t="s">
        <v>117</v>
      </c>
    </row>
    <row r="2891" spans="6:10" ht="15" customHeight="1" x14ac:dyDescent="0.25">
      <c r="F2891" s="3" t="s">
        <v>4752</v>
      </c>
      <c r="G2891" s="2">
        <v>516</v>
      </c>
      <c r="H2891" s="2" t="s">
        <v>140</v>
      </c>
      <c r="I2891" s="2" t="s">
        <v>156</v>
      </c>
      <c r="J2891" s="2" t="s">
        <v>157</v>
      </c>
    </row>
    <row r="2892" spans="6:10" ht="15" customHeight="1" x14ac:dyDescent="0.25">
      <c r="F2892" s="3" t="s">
        <v>4753</v>
      </c>
      <c r="G2892" s="2">
        <v>521</v>
      </c>
      <c r="H2892" s="2" t="s">
        <v>140</v>
      </c>
      <c r="I2892" s="2" t="s">
        <v>159</v>
      </c>
      <c r="J2892" s="2" t="s">
        <v>160</v>
      </c>
    </row>
    <row r="2893" spans="6:10" ht="15" customHeight="1" x14ac:dyDescent="0.25">
      <c r="F2893" s="3" t="s">
        <v>4754</v>
      </c>
      <c r="G2893" s="2">
        <v>527</v>
      </c>
      <c r="H2893" s="2" t="s">
        <v>140</v>
      </c>
      <c r="I2893" s="2" t="s">
        <v>174</v>
      </c>
      <c r="J2893" s="2" t="s">
        <v>175</v>
      </c>
    </row>
    <row r="2894" spans="6:10" ht="15" customHeight="1" x14ac:dyDescent="0.25">
      <c r="F2894" s="3" t="s">
        <v>4755</v>
      </c>
      <c r="G2894" s="2">
        <v>532</v>
      </c>
      <c r="H2894" s="2" t="s">
        <v>140</v>
      </c>
      <c r="I2894" s="2" t="s">
        <v>177</v>
      </c>
      <c r="J2894" s="2" t="s">
        <v>178</v>
      </c>
    </row>
    <row r="2895" spans="6:10" ht="15" customHeight="1" x14ac:dyDescent="0.25">
      <c r="F2895" s="3" t="s">
        <v>4756</v>
      </c>
      <c r="G2895" s="2">
        <v>760</v>
      </c>
      <c r="H2895" s="2" t="s">
        <v>254</v>
      </c>
      <c r="I2895" s="2" t="s">
        <v>258</v>
      </c>
      <c r="J2895" s="2" t="s">
        <v>259</v>
      </c>
    </row>
    <row r="2896" spans="6:10" ht="15" customHeight="1" x14ac:dyDescent="0.25">
      <c r="F2896" s="3" t="s">
        <v>4757</v>
      </c>
      <c r="G2896" s="2">
        <v>763</v>
      </c>
      <c r="H2896" s="2" t="s">
        <v>254</v>
      </c>
      <c r="I2896" s="2" t="s">
        <v>261</v>
      </c>
      <c r="J2896" s="2" t="s">
        <v>262</v>
      </c>
    </row>
    <row r="2897" spans="6:10" ht="15" customHeight="1" x14ac:dyDescent="0.25">
      <c r="F2897" s="3" t="s">
        <v>4758</v>
      </c>
      <c r="G2897" s="2">
        <v>12458</v>
      </c>
      <c r="H2897" s="2" t="s">
        <v>254</v>
      </c>
      <c r="I2897" s="2" t="s">
        <v>1526</v>
      </c>
      <c r="J2897" s="2" t="s">
        <v>1527</v>
      </c>
    </row>
    <row r="2898" spans="6:10" ht="15" customHeight="1" x14ac:dyDescent="0.25">
      <c r="F2898" s="3" t="s">
        <v>4759</v>
      </c>
      <c r="G2898" s="2">
        <v>11582</v>
      </c>
      <c r="H2898" s="2" t="s">
        <v>864</v>
      </c>
      <c r="I2898" s="2" t="s">
        <v>867</v>
      </c>
      <c r="J2898" s="2" t="s">
        <v>868</v>
      </c>
    </row>
    <row r="2899" spans="6:10" ht="15" customHeight="1" x14ac:dyDescent="0.25">
      <c r="F2899" s="3" t="s">
        <v>4760</v>
      </c>
      <c r="G2899" s="2">
        <v>11073</v>
      </c>
      <c r="H2899" s="2" t="s">
        <v>864</v>
      </c>
      <c r="I2899" s="2" t="s">
        <v>865</v>
      </c>
      <c r="J2899" s="2" t="s">
        <v>866</v>
      </c>
    </row>
    <row r="2900" spans="6:10" ht="15" customHeight="1" x14ac:dyDescent="0.25">
      <c r="F2900" s="3" t="s">
        <v>4761</v>
      </c>
      <c r="G2900" s="2">
        <v>10647</v>
      </c>
      <c r="H2900" s="2" t="s">
        <v>864</v>
      </c>
      <c r="I2900" s="2" t="s">
        <v>871</v>
      </c>
      <c r="J2900" s="2" t="s">
        <v>872</v>
      </c>
    </row>
    <row r="2901" spans="6:10" ht="15" customHeight="1" x14ac:dyDescent="0.25">
      <c r="F2901" s="3" t="s">
        <v>4762</v>
      </c>
      <c r="G2901" s="2">
        <v>43708</v>
      </c>
      <c r="H2901" s="2" t="s">
        <v>864</v>
      </c>
      <c r="I2901" s="2" t="s">
        <v>873</v>
      </c>
      <c r="J2901" s="2" t="s">
        <v>874</v>
      </c>
    </row>
    <row r="2902" spans="6:10" ht="15" customHeight="1" x14ac:dyDescent="0.25">
      <c r="F2902" s="3" t="s">
        <v>4763</v>
      </c>
      <c r="G2902" s="2">
        <v>11245</v>
      </c>
      <c r="H2902" s="2" t="s">
        <v>864</v>
      </c>
      <c r="I2902" s="2" t="s">
        <v>1145</v>
      </c>
      <c r="J2902" s="2" t="s">
        <v>1146</v>
      </c>
    </row>
    <row r="2903" spans="6:10" ht="15" customHeight="1" x14ac:dyDescent="0.25">
      <c r="F2903" s="3" t="s">
        <v>4764</v>
      </c>
      <c r="G2903" s="2">
        <v>43609</v>
      </c>
      <c r="H2903" s="2" t="s">
        <v>864</v>
      </c>
      <c r="I2903" s="2" t="s">
        <v>875</v>
      </c>
      <c r="J2903" s="2" t="s">
        <v>876</v>
      </c>
    </row>
    <row r="2904" spans="6:10" ht="15" customHeight="1" x14ac:dyDescent="0.25">
      <c r="F2904" s="3" t="s">
        <v>4765</v>
      </c>
      <c r="G2904" s="2">
        <v>10727</v>
      </c>
      <c r="H2904" s="2" t="s">
        <v>864</v>
      </c>
      <c r="I2904" s="2" t="s">
        <v>877</v>
      </c>
      <c r="J2904" s="2" t="s">
        <v>878</v>
      </c>
    </row>
    <row r="2905" spans="6:10" ht="15" customHeight="1" x14ac:dyDescent="0.25">
      <c r="F2905" s="3" t="s">
        <v>4766</v>
      </c>
      <c r="G2905" s="2">
        <v>10905</v>
      </c>
      <c r="H2905" s="2" t="s">
        <v>864</v>
      </c>
      <c r="I2905" s="2" t="s">
        <v>879</v>
      </c>
      <c r="J2905" s="2" t="s">
        <v>880</v>
      </c>
    </row>
    <row r="2906" spans="6:10" ht="15" customHeight="1" x14ac:dyDescent="0.25">
      <c r="F2906" s="3" t="s">
        <v>4767</v>
      </c>
      <c r="G2906" s="2">
        <v>11476</v>
      </c>
      <c r="H2906" s="2" t="s">
        <v>864</v>
      </c>
      <c r="I2906" s="2" t="s">
        <v>1147</v>
      </c>
      <c r="J2906" s="2" t="s">
        <v>1148</v>
      </c>
    </row>
    <row r="2907" spans="6:10" ht="15" customHeight="1" x14ac:dyDescent="0.25">
      <c r="F2907" s="3" t="s">
        <v>4768</v>
      </c>
      <c r="G2907" s="2">
        <v>10790</v>
      </c>
      <c r="H2907" s="2" t="s">
        <v>864</v>
      </c>
      <c r="I2907" s="2" t="s">
        <v>881</v>
      </c>
      <c r="J2907" s="2" t="s">
        <v>882</v>
      </c>
    </row>
    <row r="2908" spans="6:10" ht="15" customHeight="1" x14ac:dyDescent="0.25">
      <c r="F2908" s="3" t="s">
        <v>4769</v>
      </c>
      <c r="G2908" s="2">
        <v>6815</v>
      </c>
      <c r="H2908" s="2" t="s">
        <v>864</v>
      </c>
      <c r="I2908" s="2" t="s">
        <v>883</v>
      </c>
      <c r="J2908" s="2" t="s">
        <v>884</v>
      </c>
    </row>
    <row r="2909" spans="6:10" ht="15" customHeight="1" x14ac:dyDescent="0.25">
      <c r="F2909" s="3" t="s">
        <v>4770</v>
      </c>
      <c r="G2909" s="2">
        <v>10670</v>
      </c>
      <c r="H2909" s="2" t="s">
        <v>864</v>
      </c>
      <c r="I2909" s="2" t="s">
        <v>885</v>
      </c>
      <c r="J2909" s="2" t="s">
        <v>886</v>
      </c>
    </row>
    <row r="2910" spans="6:10" ht="15" customHeight="1" x14ac:dyDescent="0.25">
      <c r="F2910" s="3" t="s">
        <v>4771</v>
      </c>
      <c r="G2910" s="2">
        <v>10690</v>
      </c>
      <c r="H2910" s="2" t="s">
        <v>864</v>
      </c>
      <c r="I2910" s="2" t="s">
        <v>887</v>
      </c>
      <c r="J2910" s="2" t="s">
        <v>888</v>
      </c>
    </row>
    <row r="2911" spans="6:10" ht="15" customHeight="1" x14ac:dyDescent="0.25">
      <c r="F2911" s="3" t="s">
        <v>4772</v>
      </c>
      <c r="G2911" s="2">
        <v>10714</v>
      </c>
      <c r="H2911" s="2" t="s">
        <v>864</v>
      </c>
      <c r="I2911" s="2" t="s">
        <v>889</v>
      </c>
      <c r="J2911" s="2" t="s">
        <v>890</v>
      </c>
    </row>
    <row r="2912" spans="6:10" ht="15" customHeight="1" x14ac:dyDescent="0.25">
      <c r="F2912" s="3" t="s">
        <v>4773</v>
      </c>
      <c r="G2912" s="2">
        <v>10739</v>
      </c>
      <c r="H2912" s="2" t="s">
        <v>864</v>
      </c>
      <c r="I2912" s="2" t="s">
        <v>893</v>
      </c>
      <c r="J2912" s="2" t="s">
        <v>894</v>
      </c>
    </row>
    <row r="2913" spans="6:10" ht="15" customHeight="1" x14ac:dyDescent="0.25">
      <c r="F2913" s="3" t="s">
        <v>4774</v>
      </c>
      <c r="G2913" s="2">
        <v>10808</v>
      </c>
      <c r="H2913" s="2" t="s">
        <v>864</v>
      </c>
      <c r="I2913" s="2" t="s">
        <v>895</v>
      </c>
      <c r="J2913" s="2" t="s">
        <v>896</v>
      </c>
    </row>
    <row r="2914" spans="6:10" ht="15" customHeight="1" x14ac:dyDescent="0.25">
      <c r="F2914" s="3" t="s">
        <v>4775</v>
      </c>
      <c r="G2914" s="2">
        <v>11333</v>
      </c>
      <c r="H2914" s="2" t="s">
        <v>864</v>
      </c>
      <c r="I2914" s="2" t="s">
        <v>1566</v>
      </c>
      <c r="J2914" s="2" t="s">
        <v>1638</v>
      </c>
    </row>
    <row r="2915" spans="6:10" ht="15" customHeight="1" x14ac:dyDescent="0.25">
      <c r="F2915" s="3" t="s">
        <v>4776</v>
      </c>
      <c r="G2915" s="2">
        <v>43559</v>
      </c>
      <c r="H2915" s="2" t="s">
        <v>864</v>
      </c>
      <c r="I2915" s="2" t="s">
        <v>899</v>
      </c>
      <c r="J2915" s="2" t="s">
        <v>900</v>
      </c>
    </row>
    <row r="2916" spans="6:10" ht="15" customHeight="1" x14ac:dyDescent="0.25">
      <c r="F2916" s="3" t="s">
        <v>4777</v>
      </c>
      <c r="G2916" s="2">
        <v>10648</v>
      </c>
      <c r="H2916" s="2" t="s">
        <v>864</v>
      </c>
      <c r="I2916" s="2" t="s">
        <v>901</v>
      </c>
      <c r="J2916" s="2" t="s">
        <v>902</v>
      </c>
    </row>
    <row r="2917" spans="6:10" ht="15" customHeight="1" x14ac:dyDescent="0.25">
      <c r="F2917" s="3" t="s">
        <v>4778</v>
      </c>
      <c r="G2917" s="2">
        <v>10645</v>
      </c>
      <c r="H2917" s="2" t="s">
        <v>864</v>
      </c>
      <c r="I2917" s="2" t="s">
        <v>905</v>
      </c>
      <c r="J2917" s="2" t="s">
        <v>906</v>
      </c>
    </row>
    <row r="2918" spans="6:10" ht="15" customHeight="1" x14ac:dyDescent="0.25">
      <c r="F2918" s="3" t="s">
        <v>4779</v>
      </c>
      <c r="G2918" s="2">
        <v>10768</v>
      </c>
      <c r="H2918" s="2" t="s">
        <v>864</v>
      </c>
      <c r="I2918" s="2" t="s">
        <v>907</v>
      </c>
      <c r="J2918" s="2" t="s">
        <v>908</v>
      </c>
    </row>
    <row r="2919" spans="6:10" ht="15" customHeight="1" x14ac:dyDescent="0.25">
      <c r="F2919" s="3" t="s">
        <v>4780</v>
      </c>
      <c r="G2919" s="2">
        <v>10889</v>
      </c>
      <c r="H2919" s="2" t="s">
        <v>864</v>
      </c>
      <c r="I2919" s="2" t="s">
        <v>909</v>
      </c>
      <c r="J2919" s="2" t="s">
        <v>910</v>
      </c>
    </row>
    <row r="2920" spans="6:10" ht="15" customHeight="1" x14ac:dyDescent="0.25">
      <c r="F2920" s="3" t="s">
        <v>4781</v>
      </c>
      <c r="G2920" s="2">
        <v>43635</v>
      </c>
      <c r="H2920" s="2" t="s">
        <v>864</v>
      </c>
      <c r="I2920" s="2" t="s">
        <v>911</v>
      </c>
      <c r="J2920" s="2" t="s">
        <v>912</v>
      </c>
    </row>
    <row r="2921" spans="6:10" ht="15" customHeight="1" x14ac:dyDescent="0.25">
      <c r="F2921" s="3" t="s">
        <v>4782</v>
      </c>
      <c r="G2921" s="2">
        <v>10733</v>
      </c>
      <c r="H2921" s="2" t="s">
        <v>864</v>
      </c>
      <c r="I2921" s="2" t="s">
        <v>913</v>
      </c>
      <c r="J2921" s="2" t="s">
        <v>914</v>
      </c>
    </row>
    <row r="2922" spans="6:10" ht="15" customHeight="1" x14ac:dyDescent="0.25">
      <c r="F2922" s="3" t="s">
        <v>4783</v>
      </c>
      <c r="G2922" s="2">
        <v>10672</v>
      </c>
      <c r="H2922" s="2" t="s">
        <v>864</v>
      </c>
      <c r="I2922" s="2" t="s">
        <v>1151</v>
      </c>
      <c r="J2922" s="2" t="s">
        <v>1152</v>
      </c>
    </row>
    <row r="2923" spans="6:10" ht="15" customHeight="1" x14ac:dyDescent="0.25">
      <c r="F2923" s="3" t="s">
        <v>4784</v>
      </c>
      <c r="G2923" s="2">
        <v>10742</v>
      </c>
      <c r="H2923" s="2" t="s">
        <v>864</v>
      </c>
      <c r="I2923" s="2" t="s">
        <v>915</v>
      </c>
      <c r="J2923" s="2" t="s">
        <v>916</v>
      </c>
    </row>
    <row r="2924" spans="6:10" ht="15" customHeight="1" x14ac:dyDescent="0.25">
      <c r="F2924" s="3" t="s">
        <v>4785</v>
      </c>
      <c r="G2924" s="2">
        <v>11066</v>
      </c>
      <c r="H2924" s="2" t="s">
        <v>864</v>
      </c>
      <c r="I2924" s="2" t="s">
        <v>917</v>
      </c>
      <c r="J2924" s="2" t="s">
        <v>918</v>
      </c>
    </row>
    <row r="2925" spans="6:10" ht="15" customHeight="1" x14ac:dyDescent="0.25">
      <c r="F2925" s="3" t="s">
        <v>4786</v>
      </c>
      <c r="G2925" s="2">
        <v>44571</v>
      </c>
      <c r="H2925" s="2" t="s">
        <v>864</v>
      </c>
      <c r="I2925" s="2" t="s">
        <v>1153</v>
      </c>
      <c r="J2925" s="2" t="s">
        <v>1154</v>
      </c>
    </row>
    <row r="2926" spans="6:10" ht="15" customHeight="1" x14ac:dyDescent="0.25">
      <c r="F2926" s="3" t="s">
        <v>4787</v>
      </c>
      <c r="G2926" s="2">
        <v>10705</v>
      </c>
      <c r="H2926" s="2" t="s">
        <v>864</v>
      </c>
      <c r="I2926" s="2" t="s">
        <v>921</v>
      </c>
      <c r="J2926" s="2" t="s">
        <v>922</v>
      </c>
    </row>
    <row r="2927" spans="6:10" ht="15" customHeight="1" x14ac:dyDescent="0.25">
      <c r="F2927" s="3" t="s">
        <v>4788</v>
      </c>
      <c r="G2927" s="2">
        <v>10760</v>
      </c>
      <c r="H2927" s="2" t="s">
        <v>864</v>
      </c>
      <c r="I2927" s="2" t="s">
        <v>1149</v>
      </c>
      <c r="J2927" s="2" t="s">
        <v>1150</v>
      </c>
    </row>
    <row r="2928" spans="6:10" ht="15" customHeight="1" x14ac:dyDescent="0.25">
      <c r="F2928" s="3" t="s">
        <v>4789</v>
      </c>
      <c r="G2928" s="2">
        <v>6482</v>
      </c>
      <c r="H2928" s="2" t="s">
        <v>864</v>
      </c>
      <c r="I2928" s="2" t="s">
        <v>1620</v>
      </c>
      <c r="J2928" s="2" t="s">
        <v>1621</v>
      </c>
    </row>
    <row r="2929" spans="6:10" ht="15" customHeight="1" x14ac:dyDescent="0.25">
      <c r="F2929" s="3" t="s">
        <v>4790</v>
      </c>
      <c r="G2929" s="2">
        <v>10654</v>
      </c>
      <c r="H2929" s="2" t="s">
        <v>864</v>
      </c>
      <c r="I2929" s="2" t="s">
        <v>925</v>
      </c>
      <c r="J2929" s="2" t="s">
        <v>926</v>
      </c>
    </row>
    <row r="2930" spans="6:10" ht="15" customHeight="1" x14ac:dyDescent="0.25">
      <c r="F2930" s="3" t="s">
        <v>4791</v>
      </c>
      <c r="G2930" s="2">
        <v>43687</v>
      </c>
      <c r="H2930" s="2" t="s">
        <v>864</v>
      </c>
      <c r="I2930" s="2" t="s">
        <v>927</v>
      </c>
      <c r="J2930" s="2" t="s">
        <v>928</v>
      </c>
    </row>
    <row r="2931" spans="6:10" ht="15" customHeight="1" x14ac:dyDescent="0.25">
      <c r="F2931" s="3" t="s">
        <v>4792</v>
      </c>
      <c r="G2931" s="2">
        <v>10801</v>
      </c>
      <c r="H2931" s="2" t="s">
        <v>864</v>
      </c>
      <c r="I2931" s="2" t="s">
        <v>869</v>
      </c>
      <c r="J2931" s="2" t="s">
        <v>870</v>
      </c>
    </row>
    <row r="2932" spans="6:10" ht="15" customHeight="1" x14ac:dyDescent="0.25">
      <c r="F2932" s="3" t="s">
        <v>4793</v>
      </c>
      <c r="G2932" s="2">
        <v>10667</v>
      </c>
      <c r="H2932" s="2" t="s">
        <v>864</v>
      </c>
      <c r="I2932" s="2" t="s">
        <v>929</v>
      </c>
      <c r="J2932" s="2" t="s">
        <v>930</v>
      </c>
    </row>
    <row r="2933" spans="6:10" ht="15" customHeight="1" x14ac:dyDescent="0.25">
      <c r="F2933" s="3" t="s">
        <v>4794</v>
      </c>
      <c r="G2933" s="2">
        <v>10758</v>
      </c>
      <c r="H2933" s="2" t="s">
        <v>864</v>
      </c>
      <c r="I2933" s="2" t="s">
        <v>931</v>
      </c>
      <c r="J2933" s="2" t="s">
        <v>932</v>
      </c>
    </row>
    <row r="2934" spans="6:10" ht="15" customHeight="1" x14ac:dyDescent="0.25">
      <c r="F2934" s="3" t="s">
        <v>4795</v>
      </c>
      <c r="G2934" s="2">
        <v>10725</v>
      </c>
      <c r="H2934" s="2" t="s">
        <v>864</v>
      </c>
      <c r="I2934" s="2" t="s">
        <v>933</v>
      </c>
      <c r="J2934" s="2" t="s">
        <v>934</v>
      </c>
    </row>
    <row r="2935" spans="6:10" ht="15" customHeight="1" x14ac:dyDescent="0.25">
      <c r="F2935" s="3" t="s">
        <v>4796</v>
      </c>
      <c r="G2935" s="2">
        <v>10731</v>
      </c>
      <c r="H2935" s="2" t="s">
        <v>864</v>
      </c>
      <c r="I2935" s="2" t="s">
        <v>935</v>
      </c>
      <c r="J2935" s="2" t="s">
        <v>936</v>
      </c>
    </row>
    <row r="2936" spans="6:10" ht="15" customHeight="1" x14ac:dyDescent="0.25">
      <c r="F2936" s="3" t="s">
        <v>4797</v>
      </c>
      <c r="G2936" s="2">
        <v>11059</v>
      </c>
      <c r="H2936" s="2" t="s">
        <v>864</v>
      </c>
      <c r="I2936" s="2" t="s">
        <v>939</v>
      </c>
      <c r="J2936" s="2" t="s">
        <v>940</v>
      </c>
    </row>
    <row r="2937" spans="6:10" ht="15" customHeight="1" x14ac:dyDescent="0.25">
      <c r="F2937" s="3" t="s">
        <v>4798</v>
      </c>
      <c r="G2937" s="2">
        <v>10777</v>
      </c>
      <c r="H2937" s="2" t="s">
        <v>864</v>
      </c>
      <c r="I2937" s="2" t="s">
        <v>941</v>
      </c>
      <c r="J2937" s="2" t="s">
        <v>942</v>
      </c>
    </row>
    <row r="2938" spans="6:10" ht="15" customHeight="1" x14ac:dyDescent="0.25">
      <c r="F2938" s="3" t="s">
        <v>4799</v>
      </c>
      <c r="G2938" s="2">
        <v>10810</v>
      </c>
      <c r="H2938" s="2" t="s">
        <v>864</v>
      </c>
      <c r="I2938" s="2" t="s">
        <v>947</v>
      </c>
      <c r="J2938" s="2" t="s">
        <v>948</v>
      </c>
    </row>
    <row r="2939" spans="6:10" ht="15" customHeight="1" x14ac:dyDescent="0.25">
      <c r="F2939" s="3" t="s">
        <v>4800</v>
      </c>
      <c r="G2939" s="2">
        <v>10941</v>
      </c>
      <c r="H2939" s="2" t="s">
        <v>864</v>
      </c>
      <c r="I2939" s="2" t="s">
        <v>949</v>
      </c>
      <c r="J2939" s="2" t="s">
        <v>950</v>
      </c>
    </row>
    <row r="2940" spans="6:10" ht="15" customHeight="1" x14ac:dyDescent="0.25">
      <c r="F2940" s="3" t="s">
        <v>4801</v>
      </c>
      <c r="G2940" s="2">
        <v>6932</v>
      </c>
      <c r="H2940" s="2" t="s">
        <v>864</v>
      </c>
      <c r="I2940" s="2" t="s">
        <v>955</v>
      </c>
      <c r="J2940" s="2" t="s">
        <v>956</v>
      </c>
    </row>
    <row r="2941" spans="6:10" ht="15" customHeight="1" x14ac:dyDescent="0.25">
      <c r="F2941" s="3" t="s">
        <v>4802</v>
      </c>
      <c r="G2941" s="2">
        <v>43606</v>
      </c>
      <c r="H2941" s="2" t="s">
        <v>864</v>
      </c>
      <c r="I2941" s="2" t="s">
        <v>959</v>
      </c>
      <c r="J2941" s="2" t="s">
        <v>960</v>
      </c>
    </row>
    <row r="2942" spans="6:10" ht="15" customHeight="1" x14ac:dyDescent="0.25">
      <c r="F2942" s="3" t="s">
        <v>4803</v>
      </c>
      <c r="G2942" s="2">
        <v>11196</v>
      </c>
      <c r="H2942" s="2" t="s">
        <v>864</v>
      </c>
      <c r="I2942" s="2" t="s">
        <v>961</v>
      </c>
      <c r="J2942" s="2" t="s">
        <v>962</v>
      </c>
    </row>
    <row r="2943" spans="6:10" ht="15" customHeight="1" x14ac:dyDescent="0.25">
      <c r="F2943" s="3" t="s">
        <v>4804</v>
      </c>
      <c r="G2943" s="2">
        <v>43555</v>
      </c>
      <c r="H2943" s="2" t="s">
        <v>864</v>
      </c>
      <c r="I2943" s="2" t="s">
        <v>1610</v>
      </c>
      <c r="J2943" s="2" t="s">
        <v>1611</v>
      </c>
    </row>
    <row r="2944" spans="6:10" ht="15" customHeight="1" x14ac:dyDescent="0.25">
      <c r="F2944" s="3" t="s">
        <v>4805</v>
      </c>
      <c r="G2944" s="2">
        <v>10656</v>
      </c>
      <c r="H2944" s="2" t="s">
        <v>864</v>
      </c>
      <c r="I2944" s="2" t="s">
        <v>456</v>
      </c>
      <c r="J2944" s="2" t="s">
        <v>963</v>
      </c>
    </row>
    <row r="2945" spans="6:10" ht="15" customHeight="1" x14ac:dyDescent="0.25">
      <c r="F2945" s="3" t="s">
        <v>4806</v>
      </c>
      <c r="G2945" s="2">
        <v>10662</v>
      </c>
      <c r="H2945" s="2" t="s">
        <v>864</v>
      </c>
      <c r="I2945" s="2" t="s">
        <v>964</v>
      </c>
      <c r="J2945" s="2" t="s">
        <v>965</v>
      </c>
    </row>
    <row r="2946" spans="6:10" ht="15" customHeight="1" x14ac:dyDescent="0.25">
      <c r="F2946" s="3" t="s">
        <v>4807</v>
      </c>
      <c r="G2946" s="2">
        <v>6549</v>
      </c>
      <c r="H2946" s="2" t="s">
        <v>864</v>
      </c>
      <c r="I2946" s="2" t="s">
        <v>966</v>
      </c>
      <c r="J2946" s="2" t="s">
        <v>967</v>
      </c>
    </row>
    <row r="2947" spans="6:10" ht="15" customHeight="1" x14ac:dyDescent="0.25">
      <c r="F2947" s="3" t="s">
        <v>4808</v>
      </c>
      <c r="G2947" s="2">
        <v>10817</v>
      </c>
      <c r="H2947" s="2" t="s">
        <v>864</v>
      </c>
      <c r="I2947" s="2" t="s">
        <v>968</v>
      </c>
      <c r="J2947" s="2" t="s">
        <v>969</v>
      </c>
    </row>
    <row r="2948" spans="6:10" ht="15" customHeight="1" x14ac:dyDescent="0.25">
      <c r="F2948" s="3" t="s">
        <v>4809</v>
      </c>
      <c r="G2948" s="2">
        <v>10771</v>
      </c>
      <c r="H2948" s="2" t="s">
        <v>864</v>
      </c>
      <c r="I2948" s="2" t="s">
        <v>970</v>
      </c>
      <c r="J2948" s="2" t="s">
        <v>971</v>
      </c>
    </row>
    <row r="2949" spans="6:10" ht="15" customHeight="1" x14ac:dyDescent="0.25">
      <c r="F2949" s="3" t="s">
        <v>4810</v>
      </c>
      <c r="G2949" s="2">
        <v>43651</v>
      </c>
      <c r="H2949" s="2" t="s">
        <v>864</v>
      </c>
      <c r="I2949" s="2" t="s">
        <v>1639</v>
      </c>
      <c r="J2949" s="2" t="s">
        <v>1640</v>
      </c>
    </row>
    <row r="2950" spans="6:10" ht="15" customHeight="1" x14ac:dyDescent="0.25">
      <c r="F2950" s="3" t="s">
        <v>4811</v>
      </c>
      <c r="G2950" s="2">
        <v>10988</v>
      </c>
      <c r="H2950" s="2" t="s">
        <v>864</v>
      </c>
      <c r="I2950" s="2" t="s">
        <v>972</v>
      </c>
      <c r="J2950" s="2" t="s">
        <v>973</v>
      </c>
    </row>
    <row r="2951" spans="6:10" ht="15" customHeight="1" x14ac:dyDescent="0.25">
      <c r="F2951" s="3" t="s">
        <v>4812</v>
      </c>
      <c r="G2951" s="2">
        <v>11166</v>
      </c>
      <c r="H2951" s="2" t="s">
        <v>864</v>
      </c>
      <c r="I2951" s="2" t="s">
        <v>1641</v>
      </c>
      <c r="J2951" s="2" t="s">
        <v>1642</v>
      </c>
    </row>
    <row r="2952" spans="6:10" ht="15" customHeight="1" x14ac:dyDescent="0.25">
      <c r="F2952" s="3" t="s">
        <v>4813</v>
      </c>
      <c r="G2952" s="2">
        <v>10794</v>
      </c>
      <c r="H2952" s="2" t="s">
        <v>864</v>
      </c>
      <c r="I2952" s="2" t="s">
        <v>1520</v>
      </c>
      <c r="J2952" s="2" t="s">
        <v>1521</v>
      </c>
    </row>
    <row r="2953" spans="6:10" ht="15" customHeight="1" x14ac:dyDescent="0.25">
      <c r="F2953" s="3" t="s">
        <v>4814</v>
      </c>
      <c r="G2953" s="2">
        <v>10867</v>
      </c>
      <c r="H2953" s="2" t="s">
        <v>864</v>
      </c>
      <c r="I2953" s="2" t="s">
        <v>974</v>
      </c>
      <c r="J2953" s="2" t="s">
        <v>975</v>
      </c>
    </row>
    <row r="2954" spans="6:10" ht="15" customHeight="1" x14ac:dyDescent="0.25">
      <c r="F2954" s="3" t="s">
        <v>4815</v>
      </c>
      <c r="G2954" s="2">
        <v>10958</v>
      </c>
      <c r="H2954" s="2" t="s">
        <v>864</v>
      </c>
      <c r="I2954" s="2" t="s">
        <v>1558</v>
      </c>
      <c r="J2954" s="2" t="s">
        <v>1559</v>
      </c>
    </row>
    <row r="2955" spans="6:10" ht="15" customHeight="1" x14ac:dyDescent="0.25">
      <c r="F2955" s="3" t="s">
        <v>4816</v>
      </c>
      <c r="G2955" s="2">
        <v>43621</v>
      </c>
      <c r="H2955" s="2" t="s">
        <v>864</v>
      </c>
      <c r="I2955" s="2" t="s">
        <v>1643</v>
      </c>
      <c r="J2955" s="2" t="s">
        <v>1644</v>
      </c>
    </row>
    <row r="2956" spans="6:10" ht="15" customHeight="1" x14ac:dyDescent="0.25">
      <c r="F2956" s="3" t="s">
        <v>4817</v>
      </c>
      <c r="G2956" s="2">
        <v>10891</v>
      </c>
      <c r="H2956" s="2" t="s">
        <v>864</v>
      </c>
      <c r="I2956" s="2" t="s">
        <v>976</v>
      </c>
      <c r="J2956" s="2" t="s">
        <v>977</v>
      </c>
    </row>
    <row r="2957" spans="6:10" ht="15" customHeight="1" x14ac:dyDescent="0.25">
      <c r="F2957" s="3" t="s">
        <v>4818</v>
      </c>
      <c r="G2957" s="2">
        <v>10659</v>
      </c>
      <c r="H2957" s="2" t="s">
        <v>864</v>
      </c>
      <c r="I2957" s="2" t="s">
        <v>978</v>
      </c>
      <c r="J2957" s="2" t="s">
        <v>979</v>
      </c>
    </row>
    <row r="2958" spans="6:10" ht="15" customHeight="1" x14ac:dyDescent="0.25">
      <c r="F2958" s="3" t="s">
        <v>4819</v>
      </c>
      <c r="G2958" s="2">
        <v>10660</v>
      </c>
      <c r="H2958" s="2" t="s">
        <v>864</v>
      </c>
      <c r="I2958" s="2" t="s">
        <v>980</v>
      </c>
      <c r="J2958" s="2" t="s">
        <v>981</v>
      </c>
    </row>
    <row r="2959" spans="6:10" ht="15" customHeight="1" x14ac:dyDescent="0.25">
      <c r="F2959" s="3" t="s">
        <v>4820</v>
      </c>
      <c r="G2959" s="2">
        <v>10779</v>
      </c>
      <c r="H2959" s="2" t="s">
        <v>864</v>
      </c>
      <c r="I2959" s="2" t="s">
        <v>982</v>
      </c>
      <c r="J2959" s="2" t="s">
        <v>983</v>
      </c>
    </row>
    <row r="2960" spans="6:10" ht="15" customHeight="1" x14ac:dyDescent="0.25">
      <c r="F2960" s="3" t="s">
        <v>4821</v>
      </c>
      <c r="G2960" s="2">
        <v>43697</v>
      </c>
      <c r="H2960" s="2" t="s">
        <v>864</v>
      </c>
      <c r="I2960" s="2" t="s">
        <v>1564</v>
      </c>
      <c r="J2960" s="2" t="s">
        <v>1565</v>
      </c>
    </row>
    <row r="2961" spans="6:10" ht="15" customHeight="1" x14ac:dyDescent="0.25">
      <c r="F2961" s="3" t="s">
        <v>4822</v>
      </c>
      <c r="G2961" s="2">
        <v>10939</v>
      </c>
      <c r="H2961" s="2" t="s">
        <v>864</v>
      </c>
      <c r="I2961" s="2" t="s">
        <v>988</v>
      </c>
      <c r="J2961" s="2" t="s">
        <v>989</v>
      </c>
    </row>
    <row r="2962" spans="6:10" ht="15" customHeight="1" x14ac:dyDescent="0.25">
      <c r="F2962" s="3" t="s">
        <v>4823</v>
      </c>
      <c r="G2962" s="2">
        <v>10887</v>
      </c>
      <c r="H2962" s="2" t="s">
        <v>864</v>
      </c>
      <c r="I2962" s="2" t="s">
        <v>1161</v>
      </c>
      <c r="J2962" s="2" t="s">
        <v>1162</v>
      </c>
    </row>
    <row r="2963" spans="6:10" ht="15" customHeight="1" x14ac:dyDescent="0.25">
      <c r="F2963" s="3" t="s">
        <v>4824</v>
      </c>
      <c r="G2963" s="2">
        <v>10863</v>
      </c>
      <c r="H2963" s="2" t="s">
        <v>864</v>
      </c>
      <c r="I2963" s="2" t="s">
        <v>990</v>
      </c>
      <c r="J2963" s="2" t="s">
        <v>991</v>
      </c>
    </row>
    <row r="2964" spans="6:10" ht="15" customHeight="1" x14ac:dyDescent="0.25">
      <c r="F2964" s="3" t="s">
        <v>4825</v>
      </c>
      <c r="G2964" s="2">
        <v>43714</v>
      </c>
      <c r="H2964" s="2" t="s">
        <v>864</v>
      </c>
      <c r="I2964" s="2" t="s">
        <v>992</v>
      </c>
      <c r="J2964" s="2" t="s">
        <v>993</v>
      </c>
    </row>
    <row r="2965" spans="6:10" ht="15" customHeight="1" x14ac:dyDescent="0.25">
      <c r="F2965" s="3" t="s">
        <v>4826</v>
      </c>
      <c r="G2965" s="2">
        <v>10704</v>
      </c>
      <c r="H2965" s="2" t="s">
        <v>864</v>
      </c>
      <c r="I2965" s="2" t="s">
        <v>998</v>
      </c>
      <c r="J2965" s="2" t="s">
        <v>999</v>
      </c>
    </row>
    <row r="2966" spans="6:10" ht="15" customHeight="1" x14ac:dyDescent="0.25">
      <c r="F2966" s="3" t="s">
        <v>4827</v>
      </c>
      <c r="G2966" s="2">
        <v>10722</v>
      </c>
      <c r="H2966" s="2" t="s">
        <v>864</v>
      </c>
      <c r="I2966" s="2" t="s">
        <v>1000</v>
      </c>
      <c r="J2966" s="2" t="s">
        <v>1001</v>
      </c>
    </row>
    <row r="2967" spans="6:10" ht="15" customHeight="1" x14ac:dyDescent="0.25">
      <c r="F2967" s="3" t="s">
        <v>4828</v>
      </c>
      <c r="G2967" s="2">
        <v>10726</v>
      </c>
      <c r="H2967" s="2" t="s">
        <v>864</v>
      </c>
      <c r="I2967" s="2" t="s">
        <v>1002</v>
      </c>
      <c r="J2967" s="2" t="s">
        <v>1003</v>
      </c>
    </row>
    <row r="2968" spans="6:10" ht="15" customHeight="1" x14ac:dyDescent="0.25">
      <c r="F2968" s="3" t="s">
        <v>4829</v>
      </c>
      <c r="G2968" s="2">
        <v>10856</v>
      </c>
      <c r="H2968" s="2" t="s">
        <v>864</v>
      </c>
      <c r="I2968" s="2" t="s">
        <v>1004</v>
      </c>
      <c r="J2968" s="2" t="s">
        <v>1005</v>
      </c>
    </row>
    <row r="2969" spans="6:10" ht="15" customHeight="1" x14ac:dyDescent="0.25">
      <c r="F2969" s="3" t="s">
        <v>4830</v>
      </c>
      <c r="G2969" s="2">
        <v>99000006</v>
      </c>
      <c r="H2969" s="2" t="s">
        <v>54</v>
      </c>
      <c r="I2969" s="2" t="s">
        <v>295</v>
      </c>
      <c r="J2969" s="2" t="s">
        <v>298</v>
      </c>
    </row>
    <row r="2970" spans="6:10" ht="15" customHeight="1" x14ac:dyDescent="0.25">
      <c r="F2970" s="3" t="s">
        <v>4831</v>
      </c>
      <c r="G2970" s="2">
        <v>99000032</v>
      </c>
      <c r="H2970" s="2" t="s">
        <v>838</v>
      </c>
      <c r="I2970" s="2" t="s">
        <v>295</v>
      </c>
      <c r="J2970" s="2" t="s">
        <v>1009</v>
      </c>
    </row>
    <row r="2971" spans="6:10" ht="15" customHeight="1" x14ac:dyDescent="0.25">
      <c r="F2971" s="3" t="s">
        <v>4832</v>
      </c>
      <c r="G2971" s="2">
        <v>99000042</v>
      </c>
      <c r="H2971" s="2" t="s">
        <v>751</v>
      </c>
      <c r="I2971" s="2" t="s">
        <v>295</v>
      </c>
      <c r="J2971" s="2" t="s">
        <v>824</v>
      </c>
    </row>
    <row r="2972" spans="6:10" ht="15" customHeight="1" x14ac:dyDescent="0.25">
      <c r="F2972" s="3" t="s">
        <v>4833</v>
      </c>
      <c r="G2972" s="2">
        <v>99000007</v>
      </c>
      <c r="H2972" s="2" t="s">
        <v>79</v>
      </c>
      <c r="I2972" s="2" t="s">
        <v>295</v>
      </c>
      <c r="J2972" s="2" t="s">
        <v>300</v>
      </c>
    </row>
    <row r="2973" spans="6:10" ht="15" customHeight="1" x14ac:dyDescent="0.25">
      <c r="F2973" s="3" t="s">
        <v>4834</v>
      </c>
      <c r="G2973" s="2">
        <v>99000008</v>
      </c>
      <c r="H2973" s="2" t="s">
        <v>140</v>
      </c>
      <c r="I2973" s="2" t="s">
        <v>295</v>
      </c>
      <c r="J2973" s="2" t="s">
        <v>302</v>
      </c>
    </row>
    <row r="2974" spans="6:10" ht="15" customHeight="1" x14ac:dyDescent="0.25">
      <c r="F2974" s="3" t="s">
        <v>4835</v>
      </c>
      <c r="G2974" s="2">
        <v>99000012</v>
      </c>
      <c r="H2974" s="2" t="s">
        <v>254</v>
      </c>
      <c r="I2974" s="2" t="s">
        <v>295</v>
      </c>
      <c r="J2974" s="2" t="s">
        <v>310</v>
      </c>
    </row>
    <row r="2975" spans="6:10" ht="15" customHeight="1" x14ac:dyDescent="0.25">
      <c r="F2975" s="3" t="s">
        <v>4836</v>
      </c>
      <c r="G2975" s="2">
        <v>99000041</v>
      </c>
      <c r="H2975" s="2" t="s">
        <v>864</v>
      </c>
      <c r="I2975" s="2" t="s">
        <v>295</v>
      </c>
      <c r="J2975" s="2" t="s">
        <v>1011</v>
      </c>
    </row>
    <row r="2976" spans="6:10" ht="15" customHeight="1" x14ac:dyDescent="0.25">
      <c r="F2976" s="3" t="s">
        <v>4837</v>
      </c>
      <c r="G2976" s="2">
        <v>99000017</v>
      </c>
      <c r="H2976" s="2" t="s">
        <v>314</v>
      </c>
      <c r="I2976" s="2" t="s">
        <v>315</v>
      </c>
      <c r="J2976" s="2" t="s">
        <v>316</v>
      </c>
    </row>
    <row r="2977" spans="6:10" ht="15" customHeight="1" x14ac:dyDescent="0.25">
      <c r="F2977" s="3" t="s">
        <v>4838</v>
      </c>
      <c r="G2977" s="2">
        <v>99000017</v>
      </c>
      <c r="H2977" s="2" t="s">
        <v>314</v>
      </c>
      <c r="I2977" s="2" t="s">
        <v>315</v>
      </c>
      <c r="J2977" s="2" t="s">
        <v>316</v>
      </c>
    </row>
    <row r="2978" spans="6:10" ht="15" customHeight="1" x14ac:dyDescent="0.25">
      <c r="F2978" s="3" t="s">
        <v>4839</v>
      </c>
      <c r="G2978" s="2">
        <v>476</v>
      </c>
      <c r="H2978" s="2" t="s">
        <v>54</v>
      </c>
      <c r="I2978" s="2" t="s">
        <v>70</v>
      </c>
      <c r="J2978" s="2" t="s">
        <v>71</v>
      </c>
    </row>
    <row r="2979" spans="6:10" ht="15" customHeight="1" x14ac:dyDescent="0.25">
      <c r="F2979" s="3" t="s">
        <v>4840</v>
      </c>
      <c r="G2979" s="2">
        <v>5671</v>
      </c>
      <c r="H2979" s="2" t="s">
        <v>751</v>
      </c>
      <c r="I2979" s="2" t="s">
        <v>756</v>
      </c>
      <c r="J2979" s="2" t="s">
        <v>757</v>
      </c>
    </row>
    <row r="2980" spans="6:10" ht="15" customHeight="1" x14ac:dyDescent="0.25">
      <c r="F2980" s="3" t="s">
        <v>4841</v>
      </c>
      <c r="G2980" s="2">
        <v>5670</v>
      </c>
      <c r="H2980" s="2" t="s">
        <v>751</v>
      </c>
      <c r="I2980" s="2" t="s">
        <v>758</v>
      </c>
      <c r="J2980" s="2" t="s">
        <v>759</v>
      </c>
    </row>
    <row r="2981" spans="6:10" ht="15" customHeight="1" x14ac:dyDescent="0.25">
      <c r="F2981" s="3" t="s">
        <v>4842</v>
      </c>
      <c r="G2981" s="2">
        <v>5679</v>
      </c>
      <c r="H2981" s="2" t="s">
        <v>751</v>
      </c>
      <c r="I2981" s="2" t="s">
        <v>770</v>
      </c>
      <c r="J2981" s="2" t="s">
        <v>771</v>
      </c>
    </row>
    <row r="2982" spans="6:10" ht="15" customHeight="1" x14ac:dyDescent="0.25">
      <c r="F2982" s="3" t="s">
        <v>4843</v>
      </c>
      <c r="G2982" s="2">
        <v>5662</v>
      </c>
      <c r="H2982" s="2" t="s">
        <v>751</v>
      </c>
      <c r="I2982" s="2" t="s">
        <v>772</v>
      </c>
      <c r="J2982" s="2" t="s">
        <v>773</v>
      </c>
    </row>
    <row r="2983" spans="6:10" ht="15" customHeight="1" x14ac:dyDescent="0.25">
      <c r="F2983" s="3" t="s">
        <v>4844</v>
      </c>
      <c r="G2983" s="2">
        <v>5664</v>
      </c>
      <c r="H2983" s="2" t="s">
        <v>751</v>
      </c>
      <c r="I2983" s="2" t="s">
        <v>776</v>
      </c>
      <c r="J2983" s="2" t="s">
        <v>777</v>
      </c>
    </row>
    <row r="2984" spans="6:10" ht="15" customHeight="1" x14ac:dyDescent="0.25">
      <c r="F2984" s="3" t="s">
        <v>4845</v>
      </c>
      <c r="G2984" s="2">
        <v>5661</v>
      </c>
      <c r="H2984" s="2" t="s">
        <v>751</v>
      </c>
      <c r="I2984" s="2" t="s">
        <v>804</v>
      </c>
      <c r="J2984" s="2" t="s">
        <v>805</v>
      </c>
    </row>
    <row r="2985" spans="6:10" ht="15" customHeight="1" x14ac:dyDescent="0.25">
      <c r="F2985" s="3" t="s">
        <v>4846</v>
      </c>
      <c r="G2985" s="2">
        <v>5681</v>
      </c>
      <c r="H2985" s="2" t="s">
        <v>751</v>
      </c>
      <c r="I2985" s="2" t="s">
        <v>808</v>
      </c>
      <c r="J2985" s="2" t="s">
        <v>809</v>
      </c>
    </row>
    <row r="2986" spans="6:10" ht="15" customHeight="1" x14ac:dyDescent="0.25">
      <c r="F2986" s="3" t="s">
        <v>4847</v>
      </c>
      <c r="G2986" s="2">
        <v>5677</v>
      </c>
      <c r="H2986" s="2" t="s">
        <v>751</v>
      </c>
      <c r="I2986" s="2" t="s">
        <v>818</v>
      </c>
      <c r="J2986" s="2" t="s">
        <v>819</v>
      </c>
    </row>
    <row r="2987" spans="6:10" ht="15" customHeight="1" x14ac:dyDescent="0.25">
      <c r="F2987" s="3" t="s">
        <v>4848</v>
      </c>
      <c r="G2987" s="2">
        <v>5669</v>
      </c>
      <c r="H2987" s="2" t="s">
        <v>751</v>
      </c>
      <c r="I2987" s="2" t="s">
        <v>820</v>
      </c>
      <c r="J2987" s="2" t="s">
        <v>821</v>
      </c>
    </row>
    <row r="2988" spans="6:10" ht="15" customHeight="1" x14ac:dyDescent="0.25">
      <c r="F2988" s="3" t="s">
        <v>4849</v>
      </c>
      <c r="G2988" s="2">
        <v>682</v>
      </c>
      <c r="H2988" s="2" t="s">
        <v>335</v>
      </c>
      <c r="I2988" s="2" t="s">
        <v>340</v>
      </c>
      <c r="J2988" s="2" t="s">
        <v>341</v>
      </c>
    </row>
    <row r="2989" spans="6:10" ht="15" customHeight="1" x14ac:dyDescent="0.25">
      <c r="F2989" s="3" t="s">
        <v>4850</v>
      </c>
      <c r="G2989" s="2">
        <v>18609</v>
      </c>
      <c r="H2989" s="2" t="s">
        <v>335</v>
      </c>
      <c r="I2989" s="2" t="s">
        <v>346</v>
      </c>
      <c r="J2989" s="2" t="s">
        <v>347</v>
      </c>
    </row>
    <row r="2990" spans="6:10" ht="15" customHeight="1" x14ac:dyDescent="0.25">
      <c r="F2990" s="3" t="s">
        <v>4851</v>
      </c>
      <c r="G2990" s="2">
        <v>33661</v>
      </c>
      <c r="H2990" s="2" t="s">
        <v>1645</v>
      </c>
      <c r="I2990" s="2" t="s">
        <v>1646</v>
      </c>
      <c r="J2990" s="2" t="s">
        <v>1647</v>
      </c>
    </row>
    <row r="2991" spans="6:10" ht="15" customHeight="1" x14ac:dyDescent="0.25">
      <c r="F2991" s="3" t="s">
        <v>4852</v>
      </c>
      <c r="G2991" s="2">
        <v>27887</v>
      </c>
      <c r="H2991" s="2" t="s">
        <v>1449</v>
      </c>
      <c r="I2991" s="2" t="s">
        <v>1444</v>
      </c>
      <c r="J2991" s="2" t="s">
        <v>1450</v>
      </c>
    </row>
    <row r="2992" spans="6:10" ht="15" customHeight="1" x14ac:dyDescent="0.25">
      <c r="F2992" s="3" t="s">
        <v>4853</v>
      </c>
      <c r="G2992" s="2">
        <v>1311</v>
      </c>
      <c r="H2992" s="2" t="s">
        <v>481</v>
      </c>
      <c r="I2992" s="2" t="s">
        <v>522</v>
      </c>
      <c r="J2992" s="2" t="s">
        <v>523</v>
      </c>
    </row>
    <row r="2993" spans="6:10" ht="15" customHeight="1" x14ac:dyDescent="0.25">
      <c r="F2993" s="3" t="s">
        <v>4854</v>
      </c>
      <c r="G2993" s="2">
        <v>1310</v>
      </c>
      <c r="H2993" s="2" t="s">
        <v>481</v>
      </c>
      <c r="I2993" s="2" t="s">
        <v>524</v>
      </c>
      <c r="J2993" s="2" t="s">
        <v>525</v>
      </c>
    </row>
    <row r="2994" spans="6:10" ht="15" customHeight="1" x14ac:dyDescent="0.25">
      <c r="F2994" s="3" t="s">
        <v>4855</v>
      </c>
      <c r="G2994" s="2">
        <v>1314</v>
      </c>
      <c r="H2994" s="2" t="s">
        <v>481</v>
      </c>
      <c r="I2994" s="2" t="s">
        <v>526</v>
      </c>
      <c r="J2994" s="2" t="s">
        <v>527</v>
      </c>
    </row>
    <row r="2995" spans="6:10" ht="15" customHeight="1" x14ac:dyDescent="0.25">
      <c r="F2995" s="3" t="s">
        <v>4856</v>
      </c>
      <c r="G2995" s="2">
        <v>517</v>
      </c>
      <c r="H2995" s="2" t="s">
        <v>140</v>
      </c>
      <c r="I2995" s="2" t="s">
        <v>150</v>
      </c>
      <c r="J2995" s="2" t="s">
        <v>151</v>
      </c>
    </row>
    <row r="2996" spans="6:10" ht="15" customHeight="1" x14ac:dyDescent="0.25">
      <c r="F2996" s="3" t="s">
        <v>4857</v>
      </c>
      <c r="G2996" s="2">
        <v>518</v>
      </c>
      <c r="H2996" s="2" t="s">
        <v>140</v>
      </c>
      <c r="I2996" s="2" t="s">
        <v>153</v>
      </c>
      <c r="J2996" s="2" t="s">
        <v>154</v>
      </c>
    </row>
    <row r="2997" spans="6:10" ht="15" customHeight="1" x14ac:dyDescent="0.25">
      <c r="F2997" s="3" t="s">
        <v>4858</v>
      </c>
      <c r="G2997" s="2">
        <v>516</v>
      </c>
      <c r="H2997" s="2" t="s">
        <v>140</v>
      </c>
      <c r="I2997" s="2" t="s">
        <v>156</v>
      </c>
      <c r="J2997" s="2" t="s">
        <v>157</v>
      </c>
    </row>
    <row r="2998" spans="6:10" ht="15" customHeight="1" x14ac:dyDescent="0.25">
      <c r="F2998" s="3" t="s">
        <v>4859</v>
      </c>
      <c r="G2998" s="2">
        <v>521</v>
      </c>
      <c r="H2998" s="2" t="s">
        <v>140</v>
      </c>
      <c r="I2998" s="2" t="s">
        <v>159</v>
      </c>
      <c r="J2998" s="2" t="s">
        <v>160</v>
      </c>
    </row>
    <row r="2999" spans="6:10" ht="15" customHeight="1" x14ac:dyDescent="0.25">
      <c r="F2999" s="3" t="s">
        <v>4860</v>
      </c>
      <c r="G2999" s="2">
        <v>522</v>
      </c>
      <c r="H2999" s="2" t="s">
        <v>140</v>
      </c>
      <c r="I2999" s="2" t="s">
        <v>162</v>
      </c>
      <c r="J2999" s="2" t="s">
        <v>163</v>
      </c>
    </row>
    <row r="3000" spans="6:10" ht="15" customHeight="1" x14ac:dyDescent="0.25">
      <c r="F3000" s="3" t="s">
        <v>4861</v>
      </c>
      <c r="G3000" s="2">
        <v>520</v>
      </c>
      <c r="H3000" s="2" t="s">
        <v>140</v>
      </c>
      <c r="I3000" s="2" t="s">
        <v>165</v>
      </c>
      <c r="J3000" s="2" t="s">
        <v>166</v>
      </c>
    </row>
    <row r="3001" spans="6:10" ht="15" customHeight="1" x14ac:dyDescent="0.25">
      <c r="F3001" s="3" t="s">
        <v>4862</v>
      </c>
      <c r="G3001" s="2">
        <v>527</v>
      </c>
      <c r="H3001" s="2" t="s">
        <v>140</v>
      </c>
      <c r="I3001" s="2" t="s">
        <v>174</v>
      </c>
      <c r="J3001" s="2" t="s">
        <v>175</v>
      </c>
    </row>
    <row r="3002" spans="6:10" ht="15" customHeight="1" x14ac:dyDescent="0.25">
      <c r="F3002" s="3" t="s">
        <v>4863</v>
      </c>
      <c r="G3002" s="2">
        <v>532</v>
      </c>
      <c r="H3002" s="2" t="s">
        <v>140</v>
      </c>
      <c r="I3002" s="2" t="s">
        <v>177</v>
      </c>
      <c r="J3002" s="2" t="s">
        <v>178</v>
      </c>
    </row>
    <row r="3003" spans="6:10" ht="15" customHeight="1" x14ac:dyDescent="0.25">
      <c r="F3003" s="3" t="s">
        <v>4864</v>
      </c>
      <c r="G3003" s="2">
        <v>533</v>
      </c>
      <c r="H3003" s="2" t="s">
        <v>140</v>
      </c>
      <c r="I3003" s="2" t="s">
        <v>180</v>
      </c>
      <c r="J3003" s="2" t="s">
        <v>181</v>
      </c>
    </row>
    <row r="3004" spans="6:10" ht="15" customHeight="1" x14ac:dyDescent="0.25">
      <c r="F3004" s="3" t="s">
        <v>4865</v>
      </c>
      <c r="G3004" s="2">
        <v>534</v>
      </c>
      <c r="H3004" s="2" t="s">
        <v>140</v>
      </c>
      <c r="I3004" s="2" t="s">
        <v>183</v>
      </c>
      <c r="J3004" s="2" t="s">
        <v>184</v>
      </c>
    </row>
    <row r="3005" spans="6:10" ht="15" customHeight="1" x14ac:dyDescent="0.25">
      <c r="F3005" s="3" t="s">
        <v>4866</v>
      </c>
      <c r="G3005" s="2">
        <v>564</v>
      </c>
      <c r="H3005" s="2" t="s">
        <v>214</v>
      </c>
      <c r="I3005" s="2" t="s">
        <v>159</v>
      </c>
      <c r="J3005" s="2" t="s">
        <v>226</v>
      </c>
    </row>
    <row r="3006" spans="6:10" ht="15" customHeight="1" x14ac:dyDescent="0.25">
      <c r="F3006" s="3" t="s">
        <v>4867</v>
      </c>
      <c r="G3006" s="2">
        <v>760</v>
      </c>
      <c r="H3006" s="2" t="s">
        <v>254</v>
      </c>
      <c r="I3006" s="2" t="s">
        <v>258</v>
      </c>
      <c r="J3006" s="2" t="s">
        <v>259</v>
      </c>
    </row>
    <row r="3007" spans="6:10" ht="15" customHeight="1" x14ac:dyDescent="0.25">
      <c r="F3007" s="3" t="s">
        <v>4868</v>
      </c>
      <c r="G3007" s="2">
        <v>763</v>
      </c>
      <c r="H3007" s="2" t="s">
        <v>254</v>
      </c>
      <c r="I3007" s="2" t="s">
        <v>261</v>
      </c>
      <c r="J3007" s="2" t="s">
        <v>262</v>
      </c>
    </row>
    <row r="3008" spans="6:10" ht="15" customHeight="1" x14ac:dyDescent="0.25">
      <c r="F3008" s="3" t="s">
        <v>4869</v>
      </c>
      <c r="G3008" s="2">
        <v>12458</v>
      </c>
      <c r="H3008" s="2" t="s">
        <v>254</v>
      </c>
      <c r="I3008" s="2" t="s">
        <v>1526</v>
      </c>
      <c r="J3008" s="2" t="s">
        <v>1527</v>
      </c>
    </row>
    <row r="3009" spans="6:10" ht="15" customHeight="1" x14ac:dyDescent="0.25">
      <c r="F3009" s="3" t="s">
        <v>4870</v>
      </c>
      <c r="G3009" s="2">
        <v>766</v>
      </c>
      <c r="H3009" s="2" t="s">
        <v>254</v>
      </c>
      <c r="I3009" s="2" t="s">
        <v>616</v>
      </c>
      <c r="J3009" s="2" t="s">
        <v>617</v>
      </c>
    </row>
    <row r="3010" spans="6:10" ht="15" customHeight="1" x14ac:dyDescent="0.25">
      <c r="F3010" s="3" t="s">
        <v>4871</v>
      </c>
      <c r="G3010" s="2">
        <v>21451</v>
      </c>
      <c r="H3010" s="2" t="s">
        <v>254</v>
      </c>
      <c r="I3010" s="2" t="s">
        <v>1141</v>
      </c>
      <c r="J3010" s="2" t="s">
        <v>1142</v>
      </c>
    </row>
    <row r="3011" spans="6:10" ht="15" customHeight="1" x14ac:dyDescent="0.25">
      <c r="F3011" s="3" t="s">
        <v>4872</v>
      </c>
      <c r="G3011" s="2">
        <v>775</v>
      </c>
      <c r="H3011" s="2" t="s">
        <v>254</v>
      </c>
      <c r="I3011" s="2" t="s">
        <v>270</v>
      </c>
      <c r="J3011" s="2" t="s">
        <v>271</v>
      </c>
    </row>
    <row r="3012" spans="6:10" ht="15" customHeight="1" x14ac:dyDescent="0.25">
      <c r="F3012" s="3" t="s">
        <v>4873</v>
      </c>
      <c r="G3012" s="2">
        <v>776</v>
      </c>
      <c r="H3012" s="2" t="s">
        <v>254</v>
      </c>
      <c r="I3012" s="2" t="s">
        <v>273</v>
      </c>
      <c r="J3012" s="2" t="s">
        <v>274</v>
      </c>
    </row>
    <row r="3013" spans="6:10" ht="15" customHeight="1" x14ac:dyDescent="0.25">
      <c r="F3013" s="3" t="s">
        <v>4874</v>
      </c>
      <c r="G3013" s="2">
        <v>5219</v>
      </c>
      <c r="H3013" s="2" t="s">
        <v>276</v>
      </c>
      <c r="I3013" s="2" t="s">
        <v>280</v>
      </c>
      <c r="J3013" s="2" t="s">
        <v>281</v>
      </c>
    </row>
    <row r="3014" spans="6:10" ht="15" customHeight="1" x14ac:dyDescent="0.25">
      <c r="F3014" s="3" t="s">
        <v>4875</v>
      </c>
      <c r="G3014" s="2">
        <v>5152</v>
      </c>
      <c r="H3014" s="2" t="s">
        <v>276</v>
      </c>
      <c r="I3014" s="2" t="s">
        <v>283</v>
      </c>
      <c r="J3014" s="2" t="s">
        <v>284</v>
      </c>
    </row>
    <row r="3015" spans="6:10" ht="15" customHeight="1" x14ac:dyDescent="0.25">
      <c r="F3015" s="3" t="s">
        <v>4876</v>
      </c>
      <c r="G3015" s="2">
        <v>4986</v>
      </c>
      <c r="H3015" s="2" t="s">
        <v>276</v>
      </c>
      <c r="I3015" s="2" t="s">
        <v>331</v>
      </c>
      <c r="J3015" s="2" t="s">
        <v>332</v>
      </c>
    </row>
    <row r="3016" spans="6:10" ht="15" customHeight="1" x14ac:dyDescent="0.25">
      <c r="F3016" s="3" t="s">
        <v>4877</v>
      </c>
      <c r="G3016" s="2">
        <v>11582</v>
      </c>
      <c r="H3016" s="2" t="s">
        <v>864</v>
      </c>
      <c r="I3016" s="2" t="s">
        <v>867</v>
      </c>
      <c r="J3016" s="2" t="s">
        <v>868</v>
      </c>
    </row>
    <row r="3017" spans="6:10" ht="15" customHeight="1" x14ac:dyDescent="0.25">
      <c r="F3017" s="3" t="s">
        <v>4878</v>
      </c>
      <c r="G3017" s="2">
        <v>10801</v>
      </c>
      <c r="H3017" s="2" t="s">
        <v>864</v>
      </c>
      <c r="I3017" s="2" t="s">
        <v>869</v>
      </c>
      <c r="J3017" s="2" t="s">
        <v>870</v>
      </c>
    </row>
    <row r="3018" spans="6:10" ht="15" customHeight="1" x14ac:dyDescent="0.25">
      <c r="F3018" s="3" t="s">
        <v>4879</v>
      </c>
      <c r="G3018" s="2">
        <v>11166</v>
      </c>
      <c r="H3018" s="2" t="s">
        <v>864</v>
      </c>
      <c r="I3018" s="2" t="s">
        <v>1641</v>
      </c>
      <c r="J3018" s="2" t="s">
        <v>1642</v>
      </c>
    </row>
    <row r="3019" spans="6:10" ht="15" customHeight="1" x14ac:dyDescent="0.25">
      <c r="F3019" s="3" t="s">
        <v>4880</v>
      </c>
      <c r="G3019" s="2">
        <v>43708</v>
      </c>
      <c r="H3019" s="2" t="s">
        <v>864</v>
      </c>
      <c r="I3019" s="2" t="s">
        <v>873</v>
      </c>
      <c r="J3019" s="2" t="s">
        <v>874</v>
      </c>
    </row>
    <row r="3020" spans="6:10" ht="15" customHeight="1" x14ac:dyDescent="0.25">
      <c r="F3020" s="3" t="s">
        <v>4881</v>
      </c>
      <c r="G3020" s="2">
        <v>10905</v>
      </c>
      <c r="H3020" s="2" t="s">
        <v>864</v>
      </c>
      <c r="I3020" s="2" t="s">
        <v>879</v>
      </c>
      <c r="J3020" s="2" t="s">
        <v>880</v>
      </c>
    </row>
    <row r="3021" spans="6:10" ht="15" customHeight="1" x14ac:dyDescent="0.25">
      <c r="F3021" s="3" t="s">
        <v>4882</v>
      </c>
      <c r="G3021" s="2">
        <v>10808</v>
      </c>
      <c r="H3021" s="2" t="s">
        <v>864</v>
      </c>
      <c r="I3021" s="2" t="s">
        <v>895</v>
      </c>
      <c r="J3021" s="2" t="s">
        <v>896</v>
      </c>
    </row>
    <row r="3022" spans="6:10" ht="15" customHeight="1" x14ac:dyDescent="0.25">
      <c r="F3022" s="3" t="s">
        <v>4883</v>
      </c>
      <c r="G3022" s="2">
        <v>11084</v>
      </c>
      <c r="H3022" s="2" t="s">
        <v>864</v>
      </c>
      <c r="I3022" s="2" t="s">
        <v>897</v>
      </c>
      <c r="J3022" s="2" t="s">
        <v>898</v>
      </c>
    </row>
    <row r="3023" spans="6:10" ht="15" customHeight="1" x14ac:dyDescent="0.25">
      <c r="F3023" s="3" t="s">
        <v>4884</v>
      </c>
      <c r="G3023" s="2">
        <v>10648</v>
      </c>
      <c r="H3023" s="2" t="s">
        <v>864</v>
      </c>
      <c r="I3023" s="2" t="s">
        <v>901</v>
      </c>
      <c r="J3023" s="2" t="s">
        <v>902</v>
      </c>
    </row>
    <row r="3024" spans="6:10" ht="15" customHeight="1" x14ac:dyDescent="0.25">
      <c r="F3024" s="3" t="s">
        <v>4885</v>
      </c>
      <c r="G3024" s="2">
        <v>10645</v>
      </c>
      <c r="H3024" s="2" t="s">
        <v>864</v>
      </c>
      <c r="I3024" s="2" t="s">
        <v>905</v>
      </c>
      <c r="J3024" s="2" t="s">
        <v>906</v>
      </c>
    </row>
    <row r="3025" spans="6:10" ht="15" customHeight="1" x14ac:dyDescent="0.25">
      <c r="F3025" s="3" t="s">
        <v>4886</v>
      </c>
      <c r="G3025" s="2">
        <v>10768</v>
      </c>
      <c r="H3025" s="2" t="s">
        <v>864</v>
      </c>
      <c r="I3025" s="2" t="s">
        <v>907</v>
      </c>
      <c r="J3025" s="2" t="s">
        <v>908</v>
      </c>
    </row>
    <row r="3026" spans="6:10" ht="15" customHeight="1" x14ac:dyDescent="0.25">
      <c r="F3026" s="3" t="s">
        <v>4887</v>
      </c>
      <c r="G3026" s="2">
        <v>10889</v>
      </c>
      <c r="H3026" s="2" t="s">
        <v>864</v>
      </c>
      <c r="I3026" s="2" t="s">
        <v>909</v>
      </c>
      <c r="J3026" s="2" t="s">
        <v>910</v>
      </c>
    </row>
    <row r="3027" spans="6:10" ht="15" customHeight="1" x14ac:dyDescent="0.25">
      <c r="F3027" s="3" t="s">
        <v>4888</v>
      </c>
      <c r="G3027" s="2">
        <v>10742</v>
      </c>
      <c r="H3027" s="2" t="s">
        <v>864</v>
      </c>
      <c r="I3027" s="2" t="s">
        <v>915</v>
      </c>
      <c r="J3027" s="2" t="s">
        <v>916</v>
      </c>
    </row>
    <row r="3028" spans="6:10" ht="15" customHeight="1" x14ac:dyDescent="0.25">
      <c r="F3028" s="3" t="s">
        <v>4889</v>
      </c>
      <c r="G3028" s="2">
        <v>11066</v>
      </c>
      <c r="H3028" s="2" t="s">
        <v>864</v>
      </c>
      <c r="I3028" s="2" t="s">
        <v>917</v>
      </c>
      <c r="J3028" s="2" t="s">
        <v>918</v>
      </c>
    </row>
    <row r="3029" spans="6:10" ht="15" customHeight="1" x14ac:dyDescent="0.25">
      <c r="F3029" s="3" t="s">
        <v>4890</v>
      </c>
      <c r="G3029" s="2">
        <v>44571</v>
      </c>
      <c r="H3029" s="2" t="s">
        <v>864</v>
      </c>
      <c r="I3029" s="2" t="s">
        <v>1153</v>
      </c>
      <c r="J3029" s="2" t="s">
        <v>1154</v>
      </c>
    </row>
    <row r="3030" spans="6:10" ht="15" customHeight="1" x14ac:dyDescent="0.25">
      <c r="F3030" s="3" t="s">
        <v>4891</v>
      </c>
      <c r="G3030" s="2">
        <v>10647</v>
      </c>
      <c r="H3030" s="2" t="s">
        <v>864</v>
      </c>
      <c r="I3030" s="2" t="s">
        <v>871</v>
      </c>
      <c r="J3030" s="2" t="s">
        <v>872</v>
      </c>
    </row>
    <row r="3031" spans="6:10" ht="15" customHeight="1" x14ac:dyDescent="0.25">
      <c r="F3031" s="3" t="s">
        <v>4892</v>
      </c>
      <c r="G3031" s="2">
        <v>11089</v>
      </c>
      <c r="H3031" s="2" t="s">
        <v>864</v>
      </c>
      <c r="I3031" s="2" t="s">
        <v>919</v>
      </c>
      <c r="J3031" s="2" t="s">
        <v>920</v>
      </c>
    </row>
    <row r="3032" spans="6:10" ht="15" customHeight="1" x14ac:dyDescent="0.25">
      <c r="F3032" s="3" t="s">
        <v>4893</v>
      </c>
      <c r="G3032" s="2">
        <v>10705</v>
      </c>
      <c r="H3032" s="2" t="s">
        <v>864</v>
      </c>
      <c r="I3032" s="2" t="s">
        <v>921</v>
      </c>
      <c r="J3032" s="2" t="s">
        <v>922</v>
      </c>
    </row>
    <row r="3033" spans="6:10" ht="15" customHeight="1" x14ac:dyDescent="0.25">
      <c r="F3033" s="3" t="s">
        <v>4894</v>
      </c>
      <c r="G3033" s="2">
        <v>43947</v>
      </c>
      <c r="H3033" s="2" t="s">
        <v>864</v>
      </c>
      <c r="I3033" s="2" t="s">
        <v>923</v>
      </c>
      <c r="J3033" s="2" t="s">
        <v>924</v>
      </c>
    </row>
    <row r="3034" spans="6:10" ht="15" customHeight="1" x14ac:dyDescent="0.25">
      <c r="F3034" s="3" t="s">
        <v>4895</v>
      </c>
      <c r="G3034" s="2">
        <v>10654</v>
      </c>
      <c r="H3034" s="2" t="s">
        <v>864</v>
      </c>
      <c r="I3034" s="2" t="s">
        <v>925</v>
      </c>
      <c r="J3034" s="2" t="s">
        <v>926</v>
      </c>
    </row>
    <row r="3035" spans="6:10" ht="15" customHeight="1" x14ac:dyDescent="0.25">
      <c r="F3035" s="3" t="s">
        <v>4896</v>
      </c>
      <c r="G3035" s="2">
        <v>43650</v>
      </c>
      <c r="H3035" s="2" t="s">
        <v>864</v>
      </c>
      <c r="I3035" s="2" t="s">
        <v>1608</v>
      </c>
      <c r="J3035" s="2" t="s">
        <v>1609</v>
      </c>
    </row>
    <row r="3036" spans="6:10" ht="15" customHeight="1" x14ac:dyDescent="0.25">
      <c r="F3036" s="3" t="s">
        <v>4897</v>
      </c>
      <c r="G3036" s="2">
        <v>43687</v>
      </c>
      <c r="H3036" s="2" t="s">
        <v>864</v>
      </c>
      <c r="I3036" s="2" t="s">
        <v>927</v>
      </c>
      <c r="J3036" s="2" t="s">
        <v>928</v>
      </c>
    </row>
    <row r="3037" spans="6:10" ht="15" customHeight="1" x14ac:dyDescent="0.25">
      <c r="F3037" s="3" t="s">
        <v>4898</v>
      </c>
      <c r="G3037" s="2">
        <v>10667</v>
      </c>
      <c r="H3037" s="2" t="s">
        <v>864</v>
      </c>
      <c r="I3037" s="2" t="s">
        <v>929</v>
      </c>
      <c r="J3037" s="2" t="s">
        <v>930</v>
      </c>
    </row>
    <row r="3038" spans="6:10" ht="15" customHeight="1" x14ac:dyDescent="0.25">
      <c r="F3038" s="3" t="s">
        <v>4899</v>
      </c>
      <c r="G3038" s="2">
        <v>10758</v>
      </c>
      <c r="H3038" s="2" t="s">
        <v>864</v>
      </c>
      <c r="I3038" s="2" t="s">
        <v>931</v>
      </c>
      <c r="J3038" s="2" t="s">
        <v>932</v>
      </c>
    </row>
    <row r="3039" spans="6:10" ht="15" customHeight="1" x14ac:dyDescent="0.25">
      <c r="F3039" s="3" t="s">
        <v>4900</v>
      </c>
      <c r="G3039" s="2">
        <v>10725</v>
      </c>
      <c r="H3039" s="2" t="s">
        <v>864</v>
      </c>
      <c r="I3039" s="2" t="s">
        <v>933</v>
      </c>
      <c r="J3039" s="2" t="s">
        <v>934</v>
      </c>
    </row>
    <row r="3040" spans="6:10" ht="15" customHeight="1" x14ac:dyDescent="0.25">
      <c r="F3040" s="3" t="s">
        <v>4901</v>
      </c>
      <c r="G3040" s="2">
        <v>10731</v>
      </c>
      <c r="H3040" s="2" t="s">
        <v>864</v>
      </c>
      <c r="I3040" s="2" t="s">
        <v>935</v>
      </c>
      <c r="J3040" s="2" t="s">
        <v>936</v>
      </c>
    </row>
    <row r="3041" spans="6:10" ht="15" customHeight="1" x14ac:dyDescent="0.25">
      <c r="F3041" s="3" t="s">
        <v>4902</v>
      </c>
      <c r="G3041" s="2">
        <v>10834</v>
      </c>
      <c r="H3041" s="2" t="s">
        <v>864</v>
      </c>
      <c r="I3041" s="2" t="s">
        <v>937</v>
      </c>
      <c r="J3041" s="2" t="s">
        <v>938</v>
      </c>
    </row>
    <row r="3042" spans="6:10" ht="15" customHeight="1" x14ac:dyDescent="0.25">
      <c r="F3042" s="3" t="s">
        <v>4903</v>
      </c>
      <c r="G3042" s="2">
        <v>11063</v>
      </c>
      <c r="H3042" s="2" t="s">
        <v>864</v>
      </c>
      <c r="I3042" s="2" t="s">
        <v>1309</v>
      </c>
      <c r="J3042" s="2" t="s">
        <v>1310</v>
      </c>
    </row>
    <row r="3043" spans="6:10" ht="15" customHeight="1" x14ac:dyDescent="0.25">
      <c r="F3043" s="3" t="s">
        <v>4904</v>
      </c>
      <c r="G3043" s="2">
        <v>11059</v>
      </c>
      <c r="H3043" s="2" t="s">
        <v>864</v>
      </c>
      <c r="I3043" s="2" t="s">
        <v>939</v>
      </c>
      <c r="J3043" s="2" t="s">
        <v>940</v>
      </c>
    </row>
    <row r="3044" spans="6:10" ht="15" customHeight="1" x14ac:dyDescent="0.25">
      <c r="F3044" s="3" t="s">
        <v>4905</v>
      </c>
      <c r="G3044" s="2">
        <v>10812</v>
      </c>
      <c r="H3044" s="2" t="s">
        <v>864</v>
      </c>
      <c r="I3044" s="2" t="s">
        <v>943</v>
      </c>
      <c r="J3044" s="2" t="s">
        <v>944</v>
      </c>
    </row>
    <row r="3045" spans="6:10" ht="15" customHeight="1" x14ac:dyDescent="0.25">
      <c r="F3045" s="3" t="s">
        <v>4906</v>
      </c>
      <c r="G3045" s="2">
        <v>10646</v>
      </c>
      <c r="H3045" s="2" t="s">
        <v>864</v>
      </c>
      <c r="I3045" s="2" t="s">
        <v>945</v>
      </c>
      <c r="J3045" s="2" t="s">
        <v>946</v>
      </c>
    </row>
    <row r="3046" spans="6:10" ht="15" customHeight="1" x14ac:dyDescent="0.25">
      <c r="F3046" s="3" t="s">
        <v>4907</v>
      </c>
      <c r="G3046" s="2">
        <v>10810</v>
      </c>
      <c r="H3046" s="2" t="s">
        <v>864</v>
      </c>
      <c r="I3046" s="2" t="s">
        <v>947</v>
      </c>
      <c r="J3046" s="2" t="s">
        <v>948</v>
      </c>
    </row>
    <row r="3047" spans="6:10" ht="15" customHeight="1" x14ac:dyDescent="0.25">
      <c r="F3047" s="3" t="s">
        <v>4908</v>
      </c>
      <c r="G3047" s="2">
        <v>6932</v>
      </c>
      <c r="H3047" s="2" t="s">
        <v>864</v>
      </c>
      <c r="I3047" s="2" t="s">
        <v>955</v>
      </c>
      <c r="J3047" s="2" t="s">
        <v>956</v>
      </c>
    </row>
    <row r="3048" spans="6:10" ht="15" customHeight="1" x14ac:dyDescent="0.25">
      <c r="F3048" s="3" t="s">
        <v>4909</v>
      </c>
      <c r="G3048" s="2">
        <v>43606</v>
      </c>
      <c r="H3048" s="2" t="s">
        <v>864</v>
      </c>
      <c r="I3048" s="2" t="s">
        <v>959</v>
      </c>
      <c r="J3048" s="2" t="s">
        <v>960</v>
      </c>
    </row>
    <row r="3049" spans="6:10" ht="15" customHeight="1" x14ac:dyDescent="0.25">
      <c r="F3049" s="3" t="s">
        <v>4910</v>
      </c>
      <c r="G3049" s="2">
        <v>11196</v>
      </c>
      <c r="H3049" s="2" t="s">
        <v>864</v>
      </c>
      <c r="I3049" s="2" t="s">
        <v>961</v>
      </c>
      <c r="J3049" s="2" t="s">
        <v>962</v>
      </c>
    </row>
    <row r="3050" spans="6:10" ht="15" customHeight="1" x14ac:dyDescent="0.25">
      <c r="F3050" s="3" t="s">
        <v>4911</v>
      </c>
      <c r="G3050" s="2">
        <v>10727</v>
      </c>
      <c r="H3050" s="2" t="s">
        <v>864</v>
      </c>
      <c r="I3050" s="2" t="s">
        <v>877</v>
      </c>
      <c r="J3050" s="2" t="s">
        <v>878</v>
      </c>
    </row>
    <row r="3051" spans="6:10" ht="15" customHeight="1" x14ac:dyDescent="0.25">
      <c r="F3051" s="3" t="s">
        <v>4912</v>
      </c>
      <c r="G3051" s="2">
        <v>10656</v>
      </c>
      <c r="H3051" s="2" t="s">
        <v>864</v>
      </c>
      <c r="I3051" s="2" t="s">
        <v>456</v>
      </c>
      <c r="J3051" s="2" t="s">
        <v>963</v>
      </c>
    </row>
    <row r="3052" spans="6:10" ht="15" customHeight="1" x14ac:dyDescent="0.25">
      <c r="F3052" s="3" t="s">
        <v>4913</v>
      </c>
      <c r="G3052" s="2">
        <v>10662</v>
      </c>
      <c r="H3052" s="2" t="s">
        <v>864</v>
      </c>
      <c r="I3052" s="2" t="s">
        <v>964</v>
      </c>
      <c r="J3052" s="2" t="s">
        <v>965</v>
      </c>
    </row>
    <row r="3053" spans="6:10" ht="15" customHeight="1" x14ac:dyDescent="0.25">
      <c r="F3053" s="3" t="s">
        <v>4914</v>
      </c>
      <c r="G3053" s="2">
        <v>10817</v>
      </c>
      <c r="H3053" s="2" t="s">
        <v>864</v>
      </c>
      <c r="I3053" s="2" t="s">
        <v>968</v>
      </c>
      <c r="J3053" s="2" t="s">
        <v>969</v>
      </c>
    </row>
    <row r="3054" spans="6:10" ht="15" customHeight="1" x14ac:dyDescent="0.25">
      <c r="F3054" s="3" t="s">
        <v>4915</v>
      </c>
      <c r="G3054" s="2">
        <v>11073</v>
      </c>
      <c r="H3054" s="2" t="s">
        <v>864</v>
      </c>
      <c r="I3054" s="2" t="s">
        <v>865</v>
      </c>
      <c r="J3054" s="2" t="s">
        <v>866</v>
      </c>
    </row>
    <row r="3055" spans="6:10" ht="15" customHeight="1" x14ac:dyDescent="0.25">
      <c r="F3055" s="3" t="s">
        <v>4916</v>
      </c>
      <c r="G3055" s="2">
        <v>10891</v>
      </c>
      <c r="H3055" s="2" t="s">
        <v>864</v>
      </c>
      <c r="I3055" s="2" t="s">
        <v>976</v>
      </c>
      <c r="J3055" s="2" t="s">
        <v>977</v>
      </c>
    </row>
    <row r="3056" spans="6:10" ht="15" customHeight="1" x14ac:dyDescent="0.25">
      <c r="F3056" s="3" t="s">
        <v>4917</v>
      </c>
      <c r="G3056" s="2">
        <v>10659</v>
      </c>
      <c r="H3056" s="2" t="s">
        <v>864</v>
      </c>
      <c r="I3056" s="2" t="s">
        <v>978</v>
      </c>
      <c r="J3056" s="2" t="s">
        <v>979</v>
      </c>
    </row>
    <row r="3057" spans="6:10" ht="15" customHeight="1" x14ac:dyDescent="0.25">
      <c r="F3057" s="3" t="s">
        <v>4918</v>
      </c>
      <c r="G3057" s="2">
        <v>10660</v>
      </c>
      <c r="H3057" s="2" t="s">
        <v>864</v>
      </c>
      <c r="I3057" s="2" t="s">
        <v>980</v>
      </c>
      <c r="J3057" s="2" t="s">
        <v>981</v>
      </c>
    </row>
    <row r="3058" spans="6:10" ht="15" customHeight="1" x14ac:dyDescent="0.25">
      <c r="F3058" s="3" t="s">
        <v>4919</v>
      </c>
      <c r="G3058" s="2">
        <v>10779</v>
      </c>
      <c r="H3058" s="2" t="s">
        <v>864</v>
      </c>
      <c r="I3058" s="2" t="s">
        <v>982</v>
      </c>
      <c r="J3058" s="2" t="s">
        <v>983</v>
      </c>
    </row>
    <row r="3059" spans="6:10" ht="15" customHeight="1" x14ac:dyDescent="0.25">
      <c r="F3059" s="3" t="s">
        <v>4920</v>
      </c>
      <c r="G3059" s="2">
        <v>10704</v>
      </c>
      <c r="H3059" s="2" t="s">
        <v>864</v>
      </c>
      <c r="I3059" s="2" t="s">
        <v>998</v>
      </c>
      <c r="J3059" s="2" t="s">
        <v>999</v>
      </c>
    </row>
    <row r="3060" spans="6:10" ht="15" customHeight="1" x14ac:dyDescent="0.25">
      <c r="F3060" s="3" t="s">
        <v>4921</v>
      </c>
      <c r="G3060" s="2">
        <v>10856</v>
      </c>
      <c r="H3060" s="2" t="s">
        <v>864</v>
      </c>
      <c r="I3060" s="2" t="s">
        <v>1004</v>
      </c>
      <c r="J3060" s="2" t="s">
        <v>1005</v>
      </c>
    </row>
    <row r="3061" spans="6:10" ht="15" customHeight="1" x14ac:dyDescent="0.25">
      <c r="F3061" s="3" t="s">
        <v>4922</v>
      </c>
      <c r="G3061" s="2">
        <v>99000006</v>
      </c>
      <c r="H3061" s="2" t="s">
        <v>54</v>
      </c>
      <c r="I3061" s="2" t="s">
        <v>295</v>
      </c>
      <c r="J3061" s="2" t="s">
        <v>298</v>
      </c>
    </row>
    <row r="3062" spans="6:10" ht="15" customHeight="1" x14ac:dyDescent="0.25">
      <c r="F3062" s="3" t="s">
        <v>4923</v>
      </c>
      <c r="G3062" s="2">
        <v>99000042</v>
      </c>
      <c r="H3062" s="2" t="s">
        <v>751</v>
      </c>
      <c r="I3062" s="2" t="s">
        <v>295</v>
      </c>
      <c r="J3062" s="2" t="s">
        <v>824</v>
      </c>
    </row>
    <row r="3063" spans="6:10" ht="15" customHeight="1" x14ac:dyDescent="0.25">
      <c r="F3063" s="3" t="s">
        <v>4924</v>
      </c>
      <c r="G3063" s="2">
        <v>99000016</v>
      </c>
      <c r="H3063" s="2" t="s">
        <v>335</v>
      </c>
      <c r="I3063" s="2" t="s">
        <v>295</v>
      </c>
      <c r="J3063" s="2" t="s">
        <v>358</v>
      </c>
    </row>
    <row r="3064" spans="6:10" ht="15" customHeight="1" x14ac:dyDescent="0.25">
      <c r="F3064" s="3" t="s">
        <v>4925</v>
      </c>
      <c r="G3064" s="2">
        <v>99000061</v>
      </c>
      <c r="H3064" s="2" t="s">
        <v>1645</v>
      </c>
      <c r="I3064" s="2" t="s">
        <v>295</v>
      </c>
      <c r="J3064" s="2" t="s">
        <v>1648</v>
      </c>
    </row>
    <row r="3065" spans="6:10" ht="15" customHeight="1" x14ac:dyDescent="0.25">
      <c r="F3065" s="3" t="s">
        <v>4926</v>
      </c>
      <c r="G3065" s="2">
        <v>99000039</v>
      </c>
      <c r="H3065" s="2" t="s">
        <v>1449</v>
      </c>
      <c r="I3065" s="2" t="s">
        <v>295</v>
      </c>
      <c r="J3065" s="2" t="s">
        <v>1507</v>
      </c>
    </row>
    <row r="3066" spans="6:10" ht="15" customHeight="1" x14ac:dyDescent="0.25">
      <c r="F3066" s="3" t="s">
        <v>4927</v>
      </c>
      <c r="G3066" s="2">
        <v>99000021</v>
      </c>
      <c r="H3066" s="2" t="s">
        <v>481</v>
      </c>
      <c r="I3066" s="2" t="s">
        <v>295</v>
      </c>
      <c r="J3066" s="2" t="s">
        <v>536</v>
      </c>
    </row>
    <row r="3067" spans="6:10" ht="15" customHeight="1" x14ac:dyDescent="0.25">
      <c r="F3067" s="3" t="s">
        <v>4928</v>
      </c>
      <c r="G3067" s="2">
        <v>99000008</v>
      </c>
      <c r="H3067" s="2" t="s">
        <v>140</v>
      </c>
      <c r="I3067" s="2" t="s">
        <v>295</v>
      </c>
      <c r="J3067" s="2" t="s">
        <v>302</v>
      </c>
    </row>
    <row r="3068" spans="6:10" ht="15" customHeight="1" x14ac:dyDescent="0.25">
      <c r="F3068" s="3" t="s">
        <v>4929</v>
      </c>
      <c r="G3068" s="2">
        <v>99000010</v>
      </c>
      <c r="H3068" s="2" t="s">
        <v>214</v>
      </c>
      <c r="I3068" s="2" t="s">
        <v>295</v>
      </c>
      <c r="J3068" s="2" t="s">
        <v>306</v>
      </c>
    </row>
    <row r="3069" spans="6:10" ht="15" customHeight="1" x14ac:dyDescent="0.25">
      <c r="F3069" s="3" t="s">
        <v>4930</v>
      </c>
      <c r="G3069" s="2">
        <v>99000012</v>
      </c>
      <c r="H3069" s="2" t="s">
        <v>254</v>
      </c>
      <c r="I3069" s="2" t="s">
        <v>295</v>
      </c>
      <c r="J3069" s="2" t="s">
        <v>310</v>
      </c>
    </row>
    <row r="3070" spans="6:10" ht="15" customHeight="1" x14ac:dyDescent="0.25">
      <c r="F3070" s="3" t="s">
        <v>4931</v>
      </c>
      <c r="G3070" s="2">
        <v>99000013</v>
      </c>
      <c r="H3070" s="2" t="s">
        <v>276</v>
      </c>
      <c r="I3070" s="2" t="s">
        <v>295</v>
      </c>
      <c r="J3070" s="2" t="s">
        <v>312</v>
      </c>
    </row>
    <row r="3071" spans="6:10" ht="15" customHeight="1" x14ac:dyDescent="0.25">
      <c r="F3071" s="3" t="s">
        <v>4932</v>
      </c>
      <c r="G3071" s="2">
        <v>99000041</v>
      </c>
      <c r="H3071" s="2" t="s">
        <v>864</v>
      </c>
      <c r="I3071" s="2" t="s">
        <v>295</v>
      </c>
      <c r="J3071" s="2" t="s">
        <v>1011</v>
      </c>
    </row>
    <row r="3072" spans="6:10" ht="15" customHeight="1" x14ac:dyDescent="0.25">
      <c r="F3072" s="3" t="s">
        <v>4933</v>
      </c>
      <c r="G3072" s="2">
        <v>99000017</v>
      </c>
      <c r="H3072" s="2" t="s">
        <v>314</v>
      </c>
      <c r="I3072" s="2" t="s">
        <v>315</v>
      </c>
      <c r="J3072" s="2" t="s">
        <v>316</v>
      </c>
    </row>
    <row r="3073" spans="6:10" ht="15" customHeight="1" x14ac:dyDescent="0.25">
      <c r="F3073" s="3" t="s">
        <v>4934</v>
      </c>
      <c r="G3073" s="2">
        <v>99000017</v>
      </c>
      <c r="H3073" s="2" t="s">
        <v>314</v>
      </c>
      <c r="I3073" s="2" t="s">
        <v>315</v>
      </c>
      <c r="J3073" s="2" t="s">
        <v>316</v>
      </c>
    </row>
    <row r="3074" spans="6:10" ht="15" customHeight="1" x14ac:dyDescent="0.25">
      <c r="F3074" s="3" t="s">
        <v>4935</v>
      </c>
      <c r="G3074" s="2">
        <v>13113</v>
      </c>
      <c r="H3074" s="2" t="s">
        <v>637</v>
      </c>
      <c r="I3074" s="2" t="s">
        <v>658</v>
      </c>
      <c r="J3074" s="2" t="s">
        <v>659</v>
      </c>
    </row>
    <row r="3075" spans="6:10" ht="15" customHeight="1" x14ac:dyDescent="0.25">
      <c r="F3075" s="3" t="s">
        <v>4936</v>
      </c>
      <c r="G3075" s="2">
        <v>13127</v>
      </c>
      <c r="H3075" s="2" t="s">
        <v>637</v>
      </c>
      <c r="I3075" s="2" t="s">
        <v>716</v>
      </c>
      <c r="J3075" s="2" t="s">
        <v>717</v>
      </c>
    </row>
    <row r="3076" spans="6:10" ht="15" customHeight="1" x14ac:dyDescent="0.25">
      <c r="F3076" s="3" t="s">
        <v>4937</v>
      </c>
      <c r="G3076" s="2">
        <v>18838</v>
      </c>
      <c r="H3076" s="2" t="s">
        <v>637</v>
      </c>
      <c r="I3076" s="2" t="s">
        <v>722</v>
      </c>
      <c r="J3076" s="2" t="s">
        <v>723</v>
      </c>
    </row>
    <row r="3077" spans="6:10" ht="15" customHeight="1" x14ac:dyDescent="0.25">
      <c r="F3077" s="3" t="s">
        <v>4938</v>
      </c>
      <c r="G3077" s="2">
        <v>18561</v>
      </c>
      <c r="H3077" s="2" t="s">
        <v>637</v>
      </c>
      <c r="I3077" s="2" t="s">
        <v>1167</v>
      </c>
      <c r="J3077" s="2" t="s">
        <v>1168</v>
      </c>
    </row>
    <row r="3078" spans="6:10" ht="15" customHeight="1" x14ac:dyDescent="0.25">
      <c r="F3078" s="3" t="s">
        <v>4939</v>
      </c>
      <c r="G3078" s="2">
        <v>1130</v>
      </c>
      <c r="H3078" s="2" t="s">
        <v>54</v>
      </c>
      <c r="I3078" s="2" t="s">
        <v>67</v>
      </c>
      <c r="J3078" s="2" t="s">
        <v>68</v>
      </c>
    </row>
    <row r="3079" spans="6:10" ht="15" customHeight="1" x14ac:dyDescent="0.25">
      <c r="F3079" s="3" t="s">
        <v>4940</v>
      </c>
      <c r="G3079" s="2">
        <v>476</v>
      </c>
      <c r="H3079" s="2" t="s">
        <v>54</v>
      </c>
      <c r="I3079" s="2" t="s">
        <v>70</v>
      </c>
      <c r="J3079" s="2" t="s">
        <v>71</v>
      </c>
    </row>
    <row r="3080" spans="6:10" ht="15" customHeight="1" x14ac:dyDescent="0.25">
      <c r="F3080" s="3" t="s">
        <v>4941</v>
      </c>
      <c r="G3080" s="2">
        <v>19748</v>
      </c>
      <c r="H3080" s="2" t="s">
        <v>742</v>
      </c>
      <c r="I3080" s="2" t="s">
        <v>743</v>
      </c>
      <c r="J3080" s="2" t="s">
        <v>744</v>
      </c>
    </row>
    <row r="3081" spans="6:10" ht="15" customHeight="1" x14ac:dyDescent="0.25">
      <c r="F3081" s="3" t="s">
        <v>4942</v>
      </c>
      <c r="G3081" s="2">
        <v>12475</v>
      </c>
      <c r="H3081" s="2" t="s">
        <v>838</v>
      </c>
      <c r="I3081" s="2" t="s">
        <v>1325</v>
      </c>
      <c r="J3081" s="2" t="s">
        <v>1326</v>
      </c>
    </row>
    <row r="3082" spans="6:10" ht="15" customHeight="1" x14ac:dyDescent="0.25">
      <c r="F3082" s="3" t="s">
        <v>4943</v>
      </c>
      <c r="G3082" s="2">
        <v>5671</v>
      </c>
      <c r="H3082" s="2" t="s">
        <v>751</v>
      </c>
      <c r="I3082" s="2" t="s">
        <v>756</v>
      </c>
      <c r="J3082" s="2" t="s">
        <v>757</v>
      </c>
    </row>
    <row r="3083" spans="6:10" ht="15" customHeight="1" x14ac:dyDescent="0.25">
      <c r="F3083" s="3" t="s">
        <v>4944</v>
      </c>
      <c r="G3083" s="2">
        <v>5670</v>
      </c>
      <c r="H3083" s="2" t="s">
        <v>751</v>
      </c>
      <c r="I3083" s="2" t="s">
        <v>758</v>
      </c>
      <c r="J3083" s="2" t="s">
        <v>759</v>
      </c>
    </row>
    <row r="3084" spans="6:10" ht="15" customHeight="1" x14ac:dyDescent="0.25">
      <c r="F3084" s="3" t="s">
        <v>4945</v>
      </c>
      <c r="G3084" s="2">
        <v>5703</v>
      </c>
      <c r="H3084" s="2" t="s">
        <v>751</v>
      </c>
      <c r="I3084" s="2" t="s">
        <v>1649</v>
      </c>
      <c r="J3084" s="2" t="s">
        <v>1650</v>
      </c>
    </row>
    <row r="3085" spans="6:10" ht="15" customHeight="1" x14ac:dyDescent="0.25">
      <c r="F3085" s="3" t="s">
        <v>4946</v>
      </c>
      <c r="G3085" s="2">
        <v>5675</v>
      </c>
      <c r="H3085" s="2" t="s">
        <v>751</v>
      </c>
      <c r="I3085" s="2" t="s">
        <v>766</v>
      </c>
      <c r="J3085" s="2" t="s">
        <v>767</v>
      </c>
    </row>
    <row r="3086" spans="6:10" ht="15" customHeight="1" x14ac:dyDescent="0.25">
      <c r="F3086" s="3" t="s">
        <v>4947</v>
      </c>
      <c r="G3086" s="2">
        <v>5666</v>
      </c>
      <c r="H3086" s="2" t="s">
        <v>751</v>
      </c>
      <c r="I3086" s="2" t="s">
        <v>768</v>
      </c>
      <c r="J3086" s="2" t="s">
        <v>769</v>
      </c>
    </row>
    <row r="3087" spans="6:10" ht="15" customHeight="1" x14ac:dyDescent="0.25">
      <c r="F3087" s="3" t="s">
        <v>4948</v>
      </c>
      <c r="G3087" s="2">
        <v>5679</v>
      </c>
      <c r="H3087" s="2" t="s">
        <v>751</v>
      </c>
      <c r="I3087" s="2" t="s">
        <v>770</v>
      </c>
      <c r="J3087" s="2" t="s">
        <v>771</v>
      </c>
    </row>
    <row r="3088" spans="6:10" ht="15" customHeight="1" x14ac:dyDescent="0.25">
      <c r="F3088" s="3" t="s">
        <v>4949</v>
      </c>
      <c r="G3088" s="2">
        <v>5662</v>
      </c>
      <c r="H3088" s="2" t="s">
        <v>751</v>
      </c>
      <c r="I3088" s="2" t="s">
        <v>772</v>
      </c>
      <c r="J3088" s="2" t="s">
        <v>773</v>
      </c>
    </row>
    <row r="3089" spans="6:10" ht="15" customHeight="1" x14ac:dyDescent="0.25">
      <c r="F3089" s="3" t="s">
        <v>4950</v>
      </c>
      <c r="G3089" s="2">
        <v>24746</v>
      </c>
      <c r="H3089" s="2" t="s">
        <v>751</v>
      </c>
      <c r="I3089" s="2" t="s">
        <v>1651</v>
      </c>
      <c r="J3089" s="2" t="s">
        <v>1652</v>
      </c>
    </row>
    <row r="3090" spans="6:10" ht="15" customHeight="1" x14ac:dyDescent="0.25">
      <c r="F3090" s="3" t="s">
        <v>4951</v>
      </c>
      <c r="G3090" s="2">
        <v>5733</v>
      </c>
      <c r="H3090" s="2" t="s">
        <v>751</v>
      </c>
      <c r="I3090" s="2" t="s">
        <v>794</v>
      </c>
      <c r="J3090" s="2" t="s">
        <v>795</v>
      </c>
    </row>
    <row r="3091" spans="6:10" ht="15" customHeight="1" x14ac:dyDescent="0.25">
      <c r="F3091" s="3" t="s">
        <v>4952</v>
      </c>
      <c r="G3091" s="2">
        <v>17661</v>
      </c>
      <c r="H3091" s="2" t="s">
        <v>751</v>
      </c>
      <c r="I3091" s="2" t="s">
        <v>1541</v>
      </c>
      <c r="J3091" s="2" t="s">
        <v>1542</v>
      </c>
    </row>
    <row r="3092" spans="6:10" ht="15" customHeight="1" x14ac:dyDescent="0.25">
      <c r="F3092" s="3" t="s">
        <v>4953</v>
      </c>
      <c r="G3092" s="2">
        <v>5694</v>
      </c>
      <c r="H3092" s="2" t="s">
        <v>751</v>
      </c>
      <c r="I3092" s="2" t="s">
        <v>1653</v>
      </c>
      <c r="J3092" s="2" t="s">
        <v>1654</v>
      </c>
    </row>
    <row r="3093" spans="6:10" ht="15" customHeight="1" x14ac:dyDescent="0.25">
      <c r="F3093" s="3" t="s">
        <v>4954</v>
      </c>
      <c r="G3093" s="2">
        <v>5672</v>
      </c>
      <c r="H3093" s="2" t="s">
        <v>751</v>
      </c>
      <c r="I3093" s="2" t="s">
        <v>800</v>
      </c>
      <c r="J3093" s="2" t="s">
        <v>801</v>
      </c>
    </row>
    <row r="3094" spans="6:10" ht="15" customHeight="1" x14ac:dyDescent="0.25">
      <c r="F3094" s="3" t="s">
        <v>4955</v>
      </c>
      <c r="G3094" s="2">
        <v>5668</v>
      </c>
      <c r="H3094" s="2" t="s">
        <v>751</v>
      </c>
      <c r="I3094" s="2" t="s">
        <v>802</v>
      </c>
      <c r="J3094" s="2" t="s">
        <v>803</v>
      </c>
    </row>
    <row r="3095" spans="6:10" ht="15" customHeight="1" x14ac:dyDescent="0.25">
      <c r="F3095" s="3" t="s">
        <v>4956</v>
      </c>
      <c r="G3095" s="2">
        <v>5661</v>
      </c>
      <c r="H3095" s="2" t="s">
        <v>751</v>
      </c>
      <c r="I3095" s="2" t="s">
        <v>804</v>
      </c>
      <c r="J3095" s="2" t="s">
        <v>805</v>
      </c>
    </row>
    <row r="3096" spans="6:10" ht="15" customHeight="1" x14ac:dyDescent="0.25">
      <c r="F3096" s="3" t="s">
        <v>4957</v>
      </c>
      <c r="G3096" s="2">
        <v>5681</v>
      </c>
      <c r="H3096" s="2" t="s">
        <v>751</v>
      </c>
      <c r="I3096" s="2" t="s">
        <v>808</v>
      </c>
      <c r="J3096" s="2" t="s">
        <v>809</v>
      </c>
    </row>
    <row r="3097" spans="6:10" ht="15" customHeight="1" x14ac:dyDescent="0.25">
      <c r="F3097" s="3" t="s">
        <v>4958</v>
      </c>
      <c r="G3097" s="2">
        <v>5673</v>
      </c>
      <c r="H3097" s="2" t="s">
        <v>751</v>
      </c>
      <c r="I3097" s="2" t="s">
        <v>816</v>
      </c>
      <c r="J3097" s="2" t="s">
        <v>817</v>
      </c>
    </row>
    <row r="3098" spans="6:10" ht="15" customHeight="1" x14ac:dyDescent="0.25">
      <c r="F3098" s="3" t="s">
        <v>4959</v>
      </c>
      <c r="G3098" s="2">
        <v>5677</v>
      </c>
      <c r="H3098" s="2" t="s">
        <v>751</v>
      </c>
      <c r="I3098" s="2" t="s">
        <v>818</v>
      </c>
      <c r="J3098" s="2" t="s">
        <v>819</v>
      </c>
    </row>
    <row r="3099" spans="6:10" ht="15" customHeight="1" x14ac:dyDescent="0.25">
      <c r="F3099" s="3" t="s">
        <v>4960</v>
      </c>
      <c r="G3099" s="2">
        <v>5669</v>
      </c>
      <c r="H3099" s="2" t="s">
        <v>751</v>
      </c>
      <c r="I3099" s="2" t="s">
        <v>820</v>
      </c>
      <c r="J3099" s="2" t="s">
        <v>821</v>
      </c>
    </row>
    <row r="3100" spans="6:10" ht="15" customHeight="1" x14ac:dyDescent="0.25">
      <c r="F3100" s="3" t="s">
        <v>4961</v>
      </c>
      <c r="G3100" s="2">
        <v>685</v>
      </c>
      <c r="H3100" s="2" t="s">
        <v>335</v>
      </c>
      <c r="I3100" s="2" t="s">
        <v>344</v>
      </c>
      <c r="J3100" s="2" t="s">
        <v>345</v>
      </c>
    </row>
    <row r="3101" spans="6:10" ht="15" customHeight="1" x14ac:dyDescent="0.25">
      <c r="F3101" s="3" t="s">
        <v>4962</v>
      </c>
      <c r="G3101" s="2">
        <v>14062</v>
      </c>
      <c r="H3101" s="2" t="s">
        <v>335</v>
      </c>
      <c r="I3101" s="2" t="s">
        <v>348</v>
      </c>
      <c r="J3101" s="2" t="s">
        <v>349</v>
      </c>
    </row>
    <row r="3102" spans="6:10" ht="15" customHeight="1" x14ac:dyDescent="0.25">
      <c r="F3102" s="3" t="s">
        <v>4963</v>
      </c>
      <c r="G3102" s="2">
        <v>22932</v>
      </c>
      <c r="H3102" s="2" t="s">
        <v>1171</v>
      </c>
      <c r="I3102" s="2" t="s">
        <v>1172</v>
      </c>
      <c r="J3102" s="2" t="s">
        <v>1173</v>
      </c>
    </row>
    <row r="3103" spans="6:10" ht="15" customHeight="1" x14ac:dyDescent="0.25">
      <c r="F3103" s="3" t="s">
        <v>4964</v>
      </c>
      <c r="G3103" s="2">
        <v>483</v>
      </c>
      <c r="H3103" s="2" t="s">
        <v>189</v>
      </c>
      <c r="I3103" s="2" t="s">
        <v>165</v>
      </c>
      <c r="J3103" s="2" t="s">
        <v>208</v>
      </c>
    </row>
    <row r="3104" spans="6:10" ht="15" customHeight="1" x14ac:dyDescent="0.25">
      <c r="F3104" s="3" t="s">
        <v>4965</v>
      </c>
      <c r="G3104" s="2">
        <v>546</v>
      </c>
      <c r="H3104" s="2" t="s">
        <v>140</v>
      </c>
      <c r="I3104" s="2" t="s">
        <v>1655</v>
      </c>
      <c r="J3104" s="2" t="s">
        <v>1656</v>
      </c>
    </row>
    <row r="3105" spans="6:10" ht="15" customHeight="1" x14ac:dyDescent="0.25">
      <c r="F3105" s="3" t="s">
        <v>4966</v>
      </c>
      <c r="G3105" s="2">
        <v>552</v>
      </c>
      <c r="H3105" s="2" t="s">
        <v>140</v>
      </c>
      <c r="I3105" s="2" t="s">
        <v>141</v>
      </c>
      <c r="J3105" s="2" t="s">
        <v>142</v>
      </c>
    </row>
    <row r="3106" spans="6:10" ht="15" customHeight="1" x14ac:dyDescent="0.25">
      <c r="F3106" s="3" t="s">
        <v>4967</v>
      </c>
      <c r="G3106" s="2">
        <v>517</v>
      </c>
      <c r="H3106" s="2" t="s">
        <v>140</v>
      </c>
      <c r="I3106" s="2" t="s">
        <v>150</v>
      </c>
      <c r="J3106" s="2" t="s">
        <v>151</v>
      </c>
    </row>
    <row r="3107" spans="6:10" ht="15" customHeight="1" x14ac:dyDescent="0.25">
      <c r="F3107" s="3" t="s">
        <v>4968</v>
      </c>
      <c r="G3107" s="2">
        <v>516</v>
      </c>
      <c r="H3107" s="2" t="s">
        <v>140</v>
      </c>
      <c r="I3107" s="2" t="s">
        <v>156</v>
      </c>
      <c r="J3107" s="2" t="s">
        <v>157</v>
      </c>
    </row>
    <row r="3108" spans="6:10" ht="15" customHeight="1" x14ac:dyDescent="0.25">
      <c r="F3108" s="3" t="s">
        <v>4969</v>
      </c>
      <c r="G3108" s="2">
        <v>521</v>
      </c>
      <c r="H3108" s="2" t="s">
        <v>140</v>
      </c>
      <c r="I3108" s="2" t="s">
        <v>159</v>
      </c>
      <c r="J3108" s="2" t="s">
        <v>160</v>
      </c>
    </row>
    <row r="3109" spans="6:10" ht="15" customHeight="1" x14ac:dyDescent="0.25">
      <c r="F3109" s="3" t="s">
        <v>4970</v>
      </c>
      <c r="G3109" s="2">
        <v>522</v>
      </c>
      <c r="H3109" s="2" t="s">
        <v>140</v>
      </c>
      <c r="I3109" s="2" t="s">
        <v>162</v>
      </c>
      <c r="J3109" s="2" t="s">
        <v>163</v>
      </c>
    </row>
    <row r="3110" spans="6:10" ht="15" customHeight="1" x14ac:dyDescent="0.25">
      <c r="F3110" s="3" t="s">
        <v>4971</v>
      </c>
      <c r="G3110" s="2">
        <v>520</v>
      </c>
      <c r="H3110" s="2" t="s">
        <v>140</v>
      </c>
      <c r="I3110" s="2" t="s">
        <v>165</v>
      </c>
      <c r="J3110" s="2" t="s">
        <v>166</v>
      </c>
    </row>
    <row r="3111" spans="6:10" ht="15" customHeight="1" x14ac:dyDescent="0.25">
      <c r="F3111" s="3" t="s">
        <v>4972</v>
      </c>
      <c r="G3111" s="2">
        <v>528</v>
      </c>
      <c r="H3111" s="2" t="s">
        <v>140</v>
      </c>
      <c r="I3111" s="2" t="s">
        <v>168</v>
      </c>
      <c r="J3111" s="2" t="s">
        <v>169</v>
      </c>
    </row>
    <row r="3112" spans="6:10" ht="15" customHeight="1" x14ac:dyDescent="0.25">
      <c r="F3112" s="3" t="s">
        <v>4973</v>
      </c>
      <c r="G3112" s="2">
        <v>527</v>
      </c>
      <c r="H3112" s="2" t="s">
        <v>140</v>
      </c>
      <c r="I3112" s="2" t="s">
        <v>174</v>
      </c>
      <c r="J3112" s="2" t="s">
        <v>175</v>
      </c>
    </row>
    <row r="3113" spans="6:10" ht="15" customHeight="1" x14ac:dyDescent="0.25">
      <c r="F3113" s="3" t="s">
        <v>4974</v>
      </c>
      <c r="G3113" s="2">
        <v>532</v>
      </c>
      <c r="H3113" s="2" t="s">
        <v>140</v>
      </c>
      <c r="I3113" s="2" t="s">
        <v>177</v>
      </c>
      <c r="J3113" s="2" t="s">
        <v>178</v>
      </c>
    </row>
    <row r="3114" spans="6:10" ht="15" customHeight="1" x14ac:dyDescent="0.25">
      <c r="F3114" s="3" t="s">
        <v>4975</v>
      </c>
      <c r="G3114" s="2">
        <v>569</v>
      </c>
      <c r="H3114" s="2" t="s">
        <v>214</v>
      </c>
      <c r="I3114" s="2" t="s">
        <v>171</v>
      </c>
      <c r="J3114" s="2" t="s">
        <v>230</v>
      </c>
    </row>
    <row r="3115" spans="6:10" ht="15" customHeight="1" x14ac:dyDescent="0.25">
      <c r="F3115" s="3" t="s">
        <v>4976</v>
      </c>
      <c r="G3115" s="2">
        <v>12418</v>
      </c>
      <c r="H3115" s="2" t="s">
        <v>399</v>
      </c>
      <c r="I3115" s="2" t="s">
        <v>412</v>
      </c>
      <c r="J3115" s="2" t="s">
        <v>413</v>
      </c>
    </row>
    <row r="3116" spans="6:10" ht="15" customHeight="1" x14ac:dyDescent="0.25">
      <c r="F3116" s="3" t="s">
        <v>4977</v>
      </c>
      <c r="G3116" s="2">
        <v>760</v>
      </c>
      <c r="H3116" s="2" t="s">
        <v>254</v>
      </c>
      <c r="I3116" s="2" t="s">
        <v>258</v>
      </c>
      <c r="J3116" s="2" t="s">
        <v>259</v>
      </c>
    </row>
    <row r="3117" spans="6:10" ht="15" customHeight="1" x14ac:dyDescent="0.25">
      <c r="F3117" s="3" t="s">
        <v>4978</v>
      </c>
      <c r="G3117" s="2">
        <v>763</v>
      </c>
      <c r="H3117" s="2" t="s">
        <v>254</v>
      </c>
      <c r="I3117" s="2" t="s">
        <v>261</v>
      </c>
      <c r="J3117" s="2" t="s">
        <v>262</v>
      </c>
    </row>
    <row r="3118" spans="6:10" ht="15" customHeight="1" x14ac:dyDescent="0.25">
      <c r="F3118" s="3" t="s">
        <v>4979</v>
      </c>
      <c r="G3118" s="2">
        <v>12461</v>
      </c>
      <c r="H3118" s="2" t="s">
        <v>254</v>
      </c>
      <c r="I3118" s="2" t="s">
        <v>1039</v>
      </c>
      <c r="J3118" s="2" t="s">
        <v>1040</v>
      </c>
    </row>
    <row r="3119" spans="6:10" ht="15" customHeight="1" x14ac:dyDescent="0.25">
      <c r="F3119" s="3" t="s">
        <v>4980</v>
      </c>
      <c r="G3119" s="2">
        <v>775</v>
      </c>
      <c r="H3119" s="2" t="s">
        <v>254</v>
      </c>
      <c r="I3119" s="2" t="s">
        <v>270</v>
      </c>
      <c r="J3119" s="2" t="s">
        <v>271</v>
      </c>
    </row>
    <row r="3120" spans="6:10" ht="15" customHeight="1" x14ac:dyDescent="0.25">
      <c r="F3120" s="3" t="s">
        <v>4981</v>
      </c>
      <c r="G3120" s="2">
        <v>10647</v>
      </c>
      <c r="H3120" s="2" t="s">
        <v>864</v>
      </c>
      <c r="I3120" s="2" t="s">
        <v>871</v>
      </c>
      <c r="J3120" s="2" t="s">
        <v>872</v>
      </c>
    </row>
    <row r="3121" spans="6:10" ht="15" customHeight="1" x14ac:dyDescent="0.25">
      <c r="F3121" s="3" t="s">
        <v>4982</v>
      </c>
      <c r="G3121" s="2">
        <v>43708</v>
      </c>
      <c r="H3121" s="2" t="s">
        <v>864</v>
      </c>
      <c r="I3121" s="2" t="s">
        <v>873</v>
      </c>
      <c r="J3121" s="2" t="s">
        <v>874</v>
      </c>
    </row>
    <row r="3122" spans="6:10" ht="15" customHeight="1" x14ac:dyDescent="0.25">
      <c r="F3122" s="3" t="s">
        <v>4983</v>
      </c>
      <c r="G3122" s="2">
        <v>10905</v>
      </c>
      <c r="H3122" s="2" t="s">
        <v>864</v>
      </c>
      <c r="I3122" s="2" t="s">
        <v>879</v>
      </c>
      <c r="J3122" s="2" t="s">
        <v>880</v>
      </c>
    </row>
    <row r="3123" spans="6:10" ht="15" customHeight="1" x14ac:dyDescent="0.25">
      <c r="F3123" s="3" t="s">
        <v>4984</v>
      </c>
      <c r="G3123" s="2">
        <v>6815</v>
      </c>
      <c r="H3123" s="2" t="s">
        <v>864</v>
      </c>
      <c r="I3123" s="2" t="s">
        <v>883</v>
      </c>
      <c r="J3123" s="2" t="s">
        <v>884</v>
      </c>
    </row>
    <row r="3124" spans="6:10" ht="15" customHeight="1" x14ac:dyDescent="0.25">
      <c r="F3124" s="3" t="s">
        <v>4985</v>
      </c>
      <c r="G3124" s="2">
        <v>10670</v>
      </c>
      <c r="H3124" s="2" t="s">
        <v>864</v>
      </c>
      <c r="I3124" s="2" t="s">
        <v>885</v>
      </c>
      <c r="J3124" s="2" t="s">
        <v>886</v>
      </c>
    </row>
    <row r="3125" spans="6:10" ht="15" customHeight="1" x14ac:dyDescent="0.25">
      <c r="F3125" s="3" t="s">
        <v>4986</v>
      </c>
      <c r="G3125" s="2">
        <v>10690</v>
      </c>
      <c r="H3125" s="2" t="s">
        <v>864</v>
      </c>
      <c r="I3125" s="2" t="s">
        <v>887</v>
      </c>
      <c r="J3125" s="2" t="s">
        <v>888</v>
      </c>
    </row>
    <row r="3126" spans="6:10" ht="15" customHeight="1" x14ac:dyDescent="0.25">
      <c r="F3126" s="3" t="s">
        <v>4987</v>
      </c>
      <c r="G3126" s="2">
        <v>11148</v>
      </c>
      <c r="H3126" s="2" t="s">
        <v>864</v>
      </c>
      <c r="I3126" s="2" t="s">
        <v>891</v>
      </c>
      <c r="J3126" s="2" t="s">
        <v>892</v>
      </c>
    </row>
    <row r="3127" spans="6:10" ht="15" customHeight="1" x14ac:dyDescent="0.25">
      <c r="F3127" s="3" t="s">
        <v>4988</v>
      </c>
      <c r="G3127" s="2">
        <v>10739</v>
      </c>
      <c r="H3127" s="2" t="s">
        <v>864</v>
      </c>
      <c r="I3127" s="2" t="s">
        <v>893</v>
      </c>
      <c r="J3127" s="2" t="s">
        <v>894</v>
      </c>
    </row>
    <row r="3128" spans="6:10" ht="15" customHeight="1" x14ac:dyDescent="0.25">
      <c r="F3128" s="3" t="s">
        <v>4989</v>
      </c>
      <c r="G3128" s="2">
        <v>10808</v>
      </c>
      <c r="H3128" s="2" t="s">
        <v>864</v>
      </c>
      <c r="I3128" s="2" t="s">
        <v>895</v>
      </c>
      <c r="J3128" s="2" t="s">
        <v>896</v>
      </c>
    </row>
    <row r="3129" spans="6:10" ht="15" customHeight="1" x14ac:dyDescent="0.25">
      <c r="F3129" s="3" t="s">
        <v>4990</v>
      </c>
      <c r="G3129" s="2">
        <v>43559</v>
      </c>
      <c r="H3129" s="2" t="s">
        <v>864</v>
      </c>
      <c r="I3129" s="2" t="s">
        <v>899</v>
      </c>
      <c r="J3129" s="2" t="s">
        <v>900</v>
      </c>
    </row>
    <row r="3130" spans="6:10" ht="15" customHeight="1" x14ac:dyDescent="0.25">
      <c r="F3130" s="3" t="s">
        <v>4991</v>
      </c>
      <c r="G3130" s="2">
        <v>10648</v>
      </c>
      <c r="H3130" s="2" t="s">
        <v>864</v>
      </c>
      <c r="I3130" s="2" t="s">
        <v>901</v>
      </c>
      <c r="J3130" s="2" t="s">
        <v>902</v>
      </c>
    </row>
    <row r="3131" spans="6:10" ht="15" customHeight="1" x14ac:dyDescent="0.25">
      <c r="F3131" s="3" t="s">
        <v>4992</v>
      </c>
      <c r="G3131" s="2">
        <v>10645</v>
      </c>
      <c r="H3131" s="2" t="s">
        <v>864</v>
      </c>
      <c r="I3131" s="2" t="s">
        <v>905</v>
      </c>
      <c r="J3131" s="2" t="s">
        <v>906</v>
      </c>
    </row>
    <row r="3132" spans="6:10" ht="15" customHeight="1" x14ac:dyDescent="0.25">
      <c r="F3132" s="3" t="s">
        <v>4993</v>
      </c>
      <c r="G3132" s="2">
        <v>10733</v>
      </c>
      <c r="H3132" s="2" t="s">
        <v>864</v>
      </c>
      <c r="I3132" s="2" t="s">
        <v>913</v>
      </c>
      <c r="J3132" s="2" t="s">
        <v>914</v>
      </c>
    </row>
    <row r="3133" spans="6:10" ht="15" customHeight="1" x14ac:dyDescent="0.25">
      <c r="F3133" s="3" t="s">
        <v>4994</v>
      </c>
      <c r="G3133" s="2">
        <v>10742</v>
      </c>
      <c r="H3133" s="2" t="s">
        <v>864</v>
      </c>
      <c r="I3133" s="2" t="s">
        <v>915</v>
      </c>
      <c r="J3133" s="2" t="s">
        <v>916</v>
      </c>
    </row>
    <row r="3134" spans="6:10" ht="15" customHeight="1" x14ac:dyDescent="0.25">
      <c r="F3134" s="3" t="s">
        <v>4995</v>
      </c>
      <c r="G3134" s="2">
        <v>10705</v>
      </c>
      <c r="H3134" s="2" t="s">
        <v>864</v>
      </c>
      <c r="I3134" s="2" t="s">
        <v>921</v>
      </c>
      <c r="J3134" s="2" t="s">
        <v>922</v>
      </c>
    </row>
    <row r="3135" spans="6:10" ht="15" customHeight="1" x14ac:dyDescent="0.25">
      <c r="F3135" s="3" t="s">
        <v>4996</v>
      </c>
      <c r="G3135" s="2">
        <v>10654</v>
      </c>
      <c r="H3135" s="2" t="s">
        <v>864</v>
      </c>
      <c r="I3135" s="2" t="s">
        <v>925</v>
      </c>
      <c r="J3135" s="2" t="s">
        <v>926</v>
      </c>
    </row>
    <row r="3136" spans="6:10" ht="15" customHeight="1" x14ac:dyDescent="0.25">
      <c r="F3136" s="3" t="s">
        <v>4997</v>
      </c>
      <c r="G3136" s="2">
        <v>10758</v>
      </c>
      <c r="H3136" s="2" t="s">
        <v>864</v>
      </c>
      <c r="I3136" s="2" t="s">
        <v>931</v>
      </c>
      <c r="J3136" s="2" t="s">
        <v>932</v>
      </c>
    </row>
    <row r="3137" spans="6:10" ht="15" customHeight="1" x14ac:dyDescent="0.25">
      <c r="F3137" s="3" t="s">
        <v>4998</v>
      </c>
      <c r="G3137" s="2">
        <v>10731</v>
      </c>
      <c r="H3137" s="2" t="s">
        <v>864</v>
      </c>
      <c r="I3137" s="2" t="s">
        <v>935</v>
      </c>
      <c r="J3137" s="2" t="s">
        <v>936</v>
      </c>
    </row>
    <row r="3138" spans="6:10" ht="15" customHeight="1" x14ac:dyDescent="0.25">
      <c r="F3138" s="3" t="s">
        <v>4999</v>
      </c>
      <c r="G3138" s="2">
        <v>10834</v>
      </c>
      <c r="H3138" s="2" t="s">
        <v>864</v>
      </c>
      <c r="I3138" s="2" t="s">
        <v>937</v>
      </c>
      <c r="J3138" s="2" t="s">
        <v>938</v>
      </c>
    </row>
    <row r="3139" spans="6:10" ht="15" customHeight="1" x14ac:dyDescent="0.25">
      <c r="F3139" s="3" t="s">
        <v>5000</v>
      </c>
      <c r="G3139" s="2">
        <v>10941</v>
      </c>
      <c r="H3139" s="2" t="s">
        <v>864</v>
      </c>
      <c r="I3139" s="2" t="s">
        <v>949</v>
      </c>
      <c r="J3139" s="2" t="s">
        <v>950</v>
      </c>
    </row>
    <row r="3140" spans="6:10" ht="15" customHeight="1" x14ac:dyDescent="0.25">
      <c r="F3140" s="3" t="s">
        <v>5001</v>
      </c>
      <c r="G3140" s="2">
        <v>6932</v>
      </c>
      <c r="H3140" s="2" t="s">
        <v>864</v>
      </c>
      <c r="I3140" s="2" t="s">
        <v>955</v>
      </c>
      <c r="J3140" s="2" t="s">
        <v>956</v>
      </c>
    </row>
    <row r="3141" spans="6:10" ht="15" customHeight="1" x14ac:dyDescent="0.25">
      <c r="F3141" s="3" t="s">
        <v>5002</v>
      </c>
      <c r="G3141" s="2">
        <v>43606</v>
      </c>
      <c r="H3141" s="2" t="s">
        <v>864</v>
      </c>
      <c r="I3141" s="2" t="s">
        <v>959</v>
      </c>
      <c r="J3141" s="2" t="s">
        <v>960</v>
      </c>
    </row>
    <row r="3142" spans="6:10" ht="15" customHeight="1" x14ac:dyDescent="0.25">
      <c r="F3142" s="3" t="s">
        <v>5003</v>
      </c>
      <c r="G3142" s="2">
        <v>10656</v>
      </c>
      <c r="H3142" s="2" t="s">
        <v>864</v>
      </c>
      <c r="I3142" s="2" t="s">
        <v>456</v>
      </c>
      <c r="J3142" s="2" t="s">
        <v>963</v>
      </c>
    </row>
    <row r="3143" spans="6:10" ht="15" customHeight="1" x14ac:dyDescent="0.25">
      <c r="F3143" s="3" t="s">
        <v>5004</v>
      </c>
      <c r="G3143" s="2">
        <v>10662</v>
      </c>
      <c r="H3143" s="2" t="s">
        <v>864</v>
      </c>
      <c r="I3143" s="2" t="s">
        <v>964</v>
      </c>
      <c r="J3143" s="2" t="s">
        <v>965</v>
      </c>
    </row>
    <row r="3144" spans="6:10" ht="15" customHeight="1" x14ac:dyDescent="0.25">
      <c r="F3144" s="3" t="s">
        <v>5005</v>
      </c>
      <c r="G3144" s="2">
        <v>43871</v>
      </c>
      <c r="H3144" s="2" t="s">
        <v>864</v>
      </c>
      <c r="I3144" s="2" t="s">
        <v>1311</v>
      </c>
      <c r="J3144" s="2" t="s">
        <v>1312</v>
      </c>
    </row>
    <row r="3145" spans="6:10" ht="15" customHeight="1" x14ac:dyDescent="0.25">
      <c r="F3145" s="3" t="s">
        <v>5006</v>
      </c>
      <c r="G3145" s="2">
        <v>10867</v>
      </c>
      <c r="H3145" s="2" t="s">
        <v>864</v>
      </c>
      <c r="I3145" s="2" t="s">
        <v>974</v>
      </c>
      <c r="J3145" s="2" t="s">
        <v>975</v>
      </c>
    </row>
    <row r="3146" spans="6:10" ht="15" customHeight="1" x14ac:dyDescent="0.25">
      <c r="F3146" s="3" t="s">
        <v>5007</v>
      </c>
      <c r="G3146" s="2">
        <v>44262</v>
      </c>
      <c r="H3146" s="2" t="s">
        <v>864</v>
      </c>
      <c r="I3146" s="2" t="s">
        <v>1657</v>
      </c>
      <c r="J3146" s="2" t="s">
        <v>1658</v>
      </c>
    </row>
    <row r="3147" spans="6:10" ht="15" customHeight="1" x14ac:dyDescent="0.25">
      <c r="F3147" s="3" t="s">
        <v>5008</v>
      </c>
      <c r="G3147" s="2">
        <v>10659</v>
      </c>
      <c r="H3147" s="2" t="s">
        <v>864</v>
      </c>
      <c r="I3147" s="2" t="s">
        <v>978</v>
      </c>
      <c r="J3147" s="2" t="s">
        <v>979</v>
      </c>
    </row>
    <row r="3148" spans="6:10" ht="15" customHeight="1" x14ac:dyDescent="0.25">
      <c r="F3148" s="3" t="s">
        <v>5009</v>
      </c>
      <c r="G3148" s="2">
        <v>10660</v>
      </c>
      <c r="H3148" s="2" t="s">
        <v>864</v>
      </c>
      <c r="I3148" s="2" t="s">
        <v>980</v>
      </c>
      <c r="J3148" s="2" t="s">
        <v>981</v>
      </c>
    </row>
    <row r="3149" spans="6:10" ht="15" customHeight="1" x14ac:dyDescent="0.25">
      <c r="F3149" s="3" t="s">
        <v>5010</v>
      </c>
      <c r="G3149" s="2">
        <v>10893</v>
      </c>
      <c r="H3149" s="2" t="s">
        <v>864</v>
      </c>
      <c r="I3149" s="2" t="s">
        <v>984</v>
      </c>
      <c r="J3149" s="2" t="s">
        <v>985</v>
      </c>
    </row>
    <row r="3150" spans="6:10" ht="15" customHeight="1" x14ac:dyDescent="0.25">
      <c r="F3150" s="3" t="s">
        <v>5011</v>
      </c>
      <c r="G3150" s="2">
        <v>10939</v>
      </c>
      <c r="H3150" s="2" t="s">
        <v>864</v>
      </c>
      <c r="I3150" s="2" t="s">
        <v>988</v>
      </c>
      <c r="J3150" s="2" t="s">
        <v>989</v>
      </c>
    </row>
    <row r="3151" spans="6:10" ht="15" customHeight="1" x14ac:dyDescent="0.25">
      <c r="F3151" s="3" t="s">
        <v>5012</v>
      </c>
      <c r="G3151" s="2">
        <v>10887</v>
      </c>
      <c r="H3151" s="2" t="s">
        <v>864</v>
      </c>
      <c r="I3151" s="2" t="s">
        <v>1161</v>
      </c>
      <c r="J3151" s="2" t="s">
        <v>1162</v>
      </c>
    </row>
    <row r="3152" spans="6:10" ht="15" customHeight="1" x14ac:dyDescent="0.25">
      <c r="F3152" s="3" t="s">
        <v>5013</v>
      </c>
      <c r="G3152" s="2">
        <v>10992</v>
      </c>
      <c r="H3152" s="2" t="s">
        <v>864</v>
      </c>
      <c r="I3152" s="2" t="s">
        <v>1163</v>
      </c>
      <c r="J3152" s="2" t="s">
        <v>1164</v>
      </c>
    </row>
    <row r="3153" spans="6:10" ht="15" customHeight="1" x14ac:dyDescent="0.25">
      <c r="F3153" s="3" t="s">
        <v>5014</v>
      </c>
      <c r="G3153" s="2">
        <v>10704</v>
      </c>
      <c r="H3153" s="2" t="s">
        <v>864</v>
      </c>
      <c r="I3153" s="2" t="s">
        <v>998</v>
      </c>
      <c r="J3153" s="2" t="s">
        <v>999</v>
      </c>
    </row>
    <row r="3154" spans="6:10" ht="15" customHeight="1" x14ac:dyDescent="0.25">
      <c r="F3154" s="3" t="s">
        <v>5015</v>
      </c>
      <c r="G3154" s="2">
        <v>10722</v>
      </c>
      <c r="H3154" s="2" t="s">
        <v>864</v>
      </c>
      <c r="I3154" s="2" t="s">
        <v>1000</v>
      </c>
      <c r="J3154" s="2" t="s">
        <v>1001</v>
      </c>
    </row>
    <row r="3155" spans="6:10" ht="15" customHeight="1" x14ac:dyDescent="0.25">
      <c r="F3155" s="3" t="s">
        <v>5016</v>
      </c>
      <c r="G3155" s="2">
        <v>99000030</v>
      </c>
      <c r="H3155" s="2" t="s">
        <v>637</v>
      </c>
      <c r="I3155" s="2" t="s">
        <v>295</v>
      </c>
      <c r="J3155" s="2" t="s">
        <v>822</v>
      </c>
    </row>
    <row r="3156" spans="6:10" ht="15" customHeight="1" x14ac:dyDescent="0.25">
      <c r="F3156" s="3" t="s">
        <v>5017</v>
      </c>
      <c r="G3156" s="2">
        <v>99000006</v>
      </c>
      <c r="H3156" s="2" t="s">
        <v>54</v>
      </c>
      <c r="I3156" s="2" t="s">
        <v>295</v>
      </c>
      <c r="J3156" s="2" t="s">
        <v>298</v>
      </c>
    </row>
    <row r="3157" spans="6:10" ht="15" customHeight="1" x14ac:dyDescent="0.25">
      <c r="F3157" s="3" t="s">
        <v>5018</v>
      </c>
      <c r="G3157" s="2">
        <v>99000048</v>
      </c>
      <c r="H3157" s="2" t="s">
        <v>742</v>
      </c>
      <c r="I3157" s="2" t="s">
        <v>295</v>
      </c>
      <c r="J3157" s="2" t="s">
        <v>823</v>
      </c>
    </row>
    <row r="3158" spans="6:10" ht="15" customHeight="1" x14ac:dyDescent="0.25">
      <c r="F3158" s="3" t="s">
        <v>5019</v>
      </c>
      <c r="G3158" s="2">
        <v>99000032</v>
      </c>
      <c r="H3158" s="2" t="s">
        <v>838</v>
      </c>
      <c r="I3158" s="2" t="s">
        <v>295</v>
      </c>
      <c r="J3158" s="2" t="s">
        <v>1009</v>
      </c>
    </row>
    <row r="3159" spans="6:10" ht="15" customHeight="1" x14ac:dyDescent="0.25">
      <c r="F3159" s="3" t="s">
        <v>5020</v>
      </c>
      <c r="G3159" s="2">
        <v>99000042</v>
      </c>
      <c r="H3159" s="2" t="s">
        <v>751</v>
      </c>
      <c r="I3159" s="2" t="s">
        <v>295</v>
      </c>
      <c r="J3159" s="2" t="s">
        <v>824</v>
      </c>
    </row>
    <row r="3160" spans="6:10" ht="15" customHeight="1" x14ac:dyDescent="0.25">
      <c r="F3160" s="3" t="s">
        <v>5021</v>
      </c>
      <c r="G3160" s="2">
        <v>99000016</v>
      </c>
      <c r="H3160" s="2" t="s">
        <v>335</v>
      </c>
      <c r="I3160" s="2" t="s">
        <v>295</v>
      </c>
      <c r="J3160" s="2" t="s">
        <v>358</v>
      </c>
    </row>
    <row r="3161" spans="6:10" ht="15" customHeight="1" x14ac:dyDescent="0.25">
      <c r="F3161" s="3" t="s">
        <v>5022</v>
      </c>
      <c r="G3161" s="2">
        <v>99000063</v>
      </c>
      <c r="H3161" s="2" t="s">
        <v>1171</v>
      </c>
      <c r="I3161" s="2" t="s">
        <v>295</v>
      </c>
      <c r="J3161" s="2" t="s">
        <v>1183</v>
      </c>
    </row>
    <row r="3162" spans="6:10" ht="15" customHeight="1" x14ac:dyDescent="0.25">
      <c r="F3162" s="3" t="s">
        <v>5023</v>
      </c>
      <c r="G3162" s="2">
        <v>99000009</v>
      </c>
      <c r="H3162" s="2" t="s">
        <v>189</v>
      </c>
      <c r="I3162" s="2" t="s">
        <v>295</v>
      </c>
      <c r="J3162" s="2" t="s">
        <v>304</v>
      </c>
    </row>
    <row r="3163" spans="6:10" ht="15" customHeight="1" x14ac:dyDescent="0.25">
      <c r="F3163" s="3" t="s">
        <v>5024</v>
      </c>
      <c r="G3163" s="2">
        <v>99000008</v>
      </c>
      <c r="H3163" s="2" t="s">
        <v>140</v>
      </c>
      <c r="I3163" s="2" t="s">
        <v>295</v>
      </c>
      <c r="J3163" s="2" t="s">
        <v>302</v>
      </c>
    </row>
    <row r="3164" spans="6:10" ht="15" customHeight="1" x14ac:dyDescent="0.25">
      <c r="F3164" s="3" t="s">
        <v>5025</v>
      </c>
      <c r="G3164" s="2">
        <v>99000010</v>
      </c>
      <c r="H3164" s="2" t="s">
        <v>214</v>
      </c>
      <c r="I3164" s="2" t="s">
        <v>295</v>
      </c>
      <c r="J3164" s="2" t="s">
        <v>306</v>
      </c>
    </row>
    <row r="3165" spans="6:10" ht="15" customHeight="1" x14ac:dyDescent="0.25">
      <c r="F3165" s="3" t="s">
        <v>5026</v>
      </c>
      <c r="G3165" s="2">
        <v>99000014</v>
      </c>
      <c r="H3165" s="2" t="s">
        <v>399</v>
      </c>
      <c r="I3165" s="2" t="s">
        <v>295</v>
      </c>
      <c r="J3165" s="2" t="s">
        <v>444</v>
      </c>
    </row>
    <row r="3166" spans="6:10" ht="15" customHeight="1" x14ac:dyDescent="0.25">
      <c r="F3166" s="3" t="s">
        <v>5027</v>
      </c>
      <c r="G3166" s="2">
        <v>99000012</v>
      </c>
      <c r="H3166" s="2" t="s">
        <v>254</v>
      </c>
      <c r="I3166" s="2" t="s">
        <v>295</v>
      </c>
      <c r="J3166" s="2" t="s">
        <v>310</v>
      </c>
    </row>
    <row r="3167" spans="6:10" ht="15" customHeight="1" x14ac:dyDescent="0.25">
      <c r="F3167" s="3" t="s">
        <v>5028</v>
      </c>
      <c r="G3167" s="2">
        <v>99000041</v>
      </c>
      <c r="H3167" s="2" t="s">
        <v>864</v>
      </c>
      <c r="I3167" s="2" t="s">
        <v>295</v>
      </c>
      <c r="J3167" s="2" t="s">
        <v>1011</v>
      </c>
    </row>
    <row r="3168" spans="6:10" ht="15" customHeight="1" x14ac:dyDescent="0.25">
      <c r="F3168" s="3" t="s">
        <v>5029</v>
      </c>
      <c r="G3168" s="2">
        <v>99000017</v>
      </c>
      <c r="H3168" s="2" t="s">
        <v>314</v>
      </c>
      <c r="I3168" s="2" t="s">
        <v>315</v>
      </c>
      <c r="J3168" s="2" t="s">
        <v>316</v>
      </c>
    </row>
    <row r="3169" spans="6:10" ht="15" customHeight="1" x14ac:dyDescent="0.25">
      <c r="F3169" s="3" t="s">
        <v>5030</v>
      </c>
      <c r="G3169" s="2">
        <v>99000017</v>
      </c>
      <c r="H3169" s="2" t="s">
        <v>314</v>
      </c>
      <c r="I3169" s="2" t="s">
        <v>315</v>
      </c>
      <c r="J3169" s="2" t="s">
        <v>316</v>
      </c>
    </row>
    <row r="3170" spans="6:10" ht="15" customHeight="1" x14ac:dyDescent="0.25">
      <c r="F3170" s="3" t="s">
        <v>5031</v>
      </c>
      <c r="G3170" s="2">
        <v>36166</v>
      </c>
      <c r="H3170" s="2" t="s">
        <v>1659</v>
      </c>
      <c r="I3170" s="2" t="s">
        <v>1660</v>
      </c>
      <c r="J3170" s="2" t="s">
        <v>1661</v>
      </c>
    </row>
    <row r="3171" spans="6:10" ht="15" customHeight="1" x14ac:dyDescent="0.25">
      <c r="F3171" s="3" t="s">
        <v>5032</v>
      </c>
      <c r="G3171" s="2">
        <v>41716</v>
      </c>
      <c r="H3171" s="2" t="s">
        <v>1659</v>
      </c>
      <c r="I3171" s="2" t="s">
        <v>1662</v>
      </c>
      <c r="J3171" s="2" t="s">
        <v>1663</v>
      </c>
    </row>
    <row r="3172" spans="6:10" ht="15" customHeight="1" x14ac:dyDescent="0.25">
      <c r="F3172" s="3" t="s">
        <v>5033</v>
      </c>
      <c r="G3172" s="2">
        <v>41717</v>
      </c>
      <c r="H3172" s="2" t="s">
        <v>1659</v>
      </c>
      <c r="I3172" s="2" t="s">
        <v>1664</v>
      </c>
      <c r="J3172" s="2" t="s">
        <v>1665</v>
      </c>
    </row>
    <row r="3173" spans="6:10" ht="15" customHeight="1" x14ac:dyDescent="0.25">
      <c r="F3173" s="3" t="s">
        <v>5034</v>
      </c>
      <c r="G3173" s="2">
        <v>52930</v>
      </c>
      <c r="H3173" s="2" t="s">
        <v>1659</v>
      </c>
      <c r="I3173" s="2" t="s">
        <v>1666</v>
      </c>
      <c r="J3173" s="2" t="s">
        <v>1667</v>
      </c>
    </row>
    <row r="3174" spans="6:10" ht="15" customHeight="1" x14ac:dyDescent="0.25">
      <c r="F3174" s="3" t="s">
        <v>5035</v>
      </c>
      <c r="G3174" s="2">
        <v>41715</v>
      </c>
      <c r="H3174" s="2" t="s">
        <v>1659</v>
      </c>
      <c r="I3174" s="2" t="s">
        <v>1668</v>
      </c>
      <c r="J3174" s="2" t="s">
        <v>1669</v>
      </c>
    </row>
    <row r="3175" spans="6:10" ht="15" customHeight="1" x14ac:dyDescent="0.25">
      <c r="F3175" s="3" t="s">
        <v>5036</v>
      </c>
      <c r="G3175" s="2">
        <v>53042</v>
      </c>
      <c r="H3175" s="2" t="s">
        <v>1670</v>
      </c>
      <c r="I3175" s="2" t="s">
        <v>1671</v>
      </c>
      <c r="J3175" s="2" t="s">
        <v>1672</v>
      </c>
    </row>
    <row r="3176" spans="6:10" ht="15" customHeight="1" x14ac:dyDescent="0.25">
      <c r="F3176" s="3" t="s">
        <v>5037</v>
      </c>
      <c r="G3176" s="2">
        <v>87007</v>
      </c>
      <c r="H3176" s="2" t="s">
        <v>1670</v>
      </c>
      <c r="I3176" s="2" t="s">
        <v>1673</v>
      </c>
      <c r="J3176" s="2" t="s">
        <v>1674</v>
      </c>
    </row>
    <row r="3177" spans="6:10" ht="15" customHeight="1" x14ac:dyDescent="0.25">
      <c r="F3177" s="3" t="s">
        <v>5038</v>
      </c>
      <c r="G3177" s="2">
        <v>19737</v>
      </c>
      <c r="H3177" s="2" t="s">
        <v>359</v>
      </c>
      <c r="I3177" s="2" t="s">
        <v>370</v>
      </c>
      <c r="J3177" s="2" t="s">
        <v>371</v>
      </c>
    </row>
    <row r="3178" spans="6:10" ht="15" customHeight="1" x14ac:dyDescent="0.25">
      <c r="F3178" s="3" t="s">
        <v>5039</v>
      </c>
      <c r="G3178" s="2">
        <v>785</v>
      </c>
      <c r="H3178" s="2" t="s">
        <v>359</v>
      </c>
      <c r="I3178" s="2" t="s">
        <v>1212</v>
      </c>
      <c r="J3178" s="2" t="s">
        <v>1213</v>
      </c>
    </row>
    <row r="3179" spans="6:10" ht="15" customHeight="1" x14ac:dyDescent="0.25">
      <c r="F3179" s="3" t="s">
        <v>5040</v>
      </c>
      <c r="G3179" s="2">
        <v>783</v>
      </c>
      <c r="H3179" s="2" t="s">
        <v>359</v>
      </c>
      <c r="I3179" s="2" t="s">
        <v>384</v>
      </c>
      <c r="J3179" s="2" t="s">
        <v>385</v>
      </c>
    </row>
    <row r="3180" spans="6:10" ht="15" customHeight="1" x14ac:dyDescent="0.25">
      <c r="F3180" s="3" t="s">
        <v>5041</v>
      </c>
      <c r="G3180" s="2">
        <v>788</v>
      </c>
      <c r="H3180" s="2" t="s">
        <v>359</v>
      </c>
      <c r="I3180" s="2" t="s">
        <v>388</v>
      </c>
      <c r="J3180" s="2" t="s">
        <v>389</v>
      </c>
    </row>
    <row r="3181" spans="6:10" ht="15" customHeight="1" x14ac:dyDescent="0.25">
      <c r="F3181" s="3" t="s">
        <v>5042</v>
      </c>
      <c r="G3181" s="2">
        <v>19836</v>
      </c>
      <c r="H3181" s="2" t="s">
        <v>359</v>
      </c>
      <c r="I3181" s="2" t="s">
        <v>390</v>
      </c>
      <c r="J3181" s="2" t="s">
        <v>391</v>
      </c>
    </row>
    <row r="3182" spans="6:10" ht="15" customHeight="1" x14ac:dyDescent="0.25">
      <c r="F3182" s="3" t="s">
        <v>5043</v>
      </c>
      <c r="G3182" s="2">
        <v>28748</v>
      </c>
      <c r="H3182" s="2" t="s">
        <v>1224</v>
      </c>
      <c r="I3182" s="2" t="s">
        <v>1225</v>
      </c>
      <c r="J3182" s="2" t="s">
        <v>1226</v>
      </c>
    </row>
    <row r="3183" spans="6:10" ht="15" customHeight="1" x14ac:dyDescent="0.25">
      <c r="F3183" s="3" t="s">
        <v>5044</v>
      </c>
      <c r="G3183" s="2">
        <v>28749</v>
      </c>
      <c r="H3183" s="2" t="s">
        <v>1224</v>
      </c>
      <c r="I3183" s="2" t="s">
        <v>1227</v>
      </c>
      <c r="J3183" s="2" t="s">
        <v>1228</v>
      </c>
    </row>
    <row r="3184" spans="6:10" ht="15" customHeight="1" x14ac:dyDescent="0.25">
      <c r="F3184" s="3" t="s">
        <v>5045</v>
      </c>
      <c r="G3184" s="2">
        <v>28747</v>
      </c>
      <c r="H3184" s="2" t="s">
        <v>1224</v>
      </c>
      <c r="I3184" s="2" t="s">
        <v>1229</v>
      </c>
      <c r="J3184" s="2" t="s">
        <v>1230</v>
      </c>
    </row>
    <row r="3185" spans="6:10" ht="15" customHeight="1" x14ac:dyDescent="0.25">
      <c r="F3185" s="3" t="s">
        <v>5046</v>
      </c>
      <c r="G3185" s="2">
        <v>28746</v>
      </c>
      <c r="H3185" s="2" t="s">
        <v>1224</v>
      </c>
      <c r="I3185" s="2" t="s">
        <v>1231</v>
      </c>
      <c r="J3185" s="2" t="s">
        <v>1232</v>
      </c>
    </row>
    <row r="3186" spans="6:10" ht="15" customHeight="1" x14ac:dyDescent="0.25">
      <c r="F3186" s="3" t="s">
        <v>5047</v>
      </c>
      <c r="G3186" s="2">
        <v>28750</v>
      </c>
      <c r="H3186" s="2" t="s">
        <v>1224</v>
      </c>
      <c r="I3186" s="2" t="s">
        <v>1355</v>
      </c>
      <c r="J3186" s="2" t="s">
        <v>1356</v>
      </c>
    </row>
    <row r="3187" spans="6:10" ht="15" customHeight="1" x14ac:dyDescent="0.25">
      <c r="F3187" s="3" t="s">
        <v>5048</v>
      </c>
      <c r="G3187" s="2">
        <v>41877</v>
      </c>
      <c r="H3187" s="2" t="s">
        <v>1233</v>
      </c>
      <c r="I3187" s="2" t="s">
        <v>1675</v>
      </c>
      <c r="J3187" s="2" t="s">
        <v>1676</v>
      </c>
    </row>
    <row r="3188" spans="6:10" ht="15" customHeight="1" x14ac:dyDescent="0.25">
      <c r="F3188" s="3" t="s">
        <v>5049</v>
      </c>
      <c r="G3188" s="2">
        <v>41590</v>
      </c>
      <c r="H3188" s="2" t="s">
        <v>1233</v>
      </c>
      <c r="I3188" s="2" t="s">
        <v>1234</v>
      </c>
      <c r="J3188" s="2" t="s">
        <v>1235</v>
      </c>
    </row>
    <row r="3189" spans="6:10" ht="15" customHeight="1" x14ac:dyDescent="0.25">
      <c r="F3189" s="3" t="s">
        <v>5050</v>
      </c>
      <c r="G3189" s="2">
        <v>41875</v>
      </c>
      <c r="H3189" s="2" t="s">
        <v>1233</v>
      </c>
      <c r="I3189" s="2" t="s">
        <v>1677</v>
      </c>
      <c r="J3189" s="2" t="s">
        <v>1678</v>
      </c>
    </row>
    <row r="3190" spans="6:10" ht="15" customHeight="1" x14ac:dyDescent="0.25">
      <c r="F3190" s="3" t="s">
        <v>5051</v>
      </c>
      <c r="G3190" s="2">
        <v>34039</v>
      </c>
      <c r="H3190" s="2" t="s">
        <v>1233</v>
      </c>
      <c r="I3190" s="2" t="s">
        <v>1357</v>
      </c>
      <c r="J3190" s="2" t="s">
        <v>1358</v>
      </c>
    </row>
    <row r="3191" spans="6:10" ht="15" customHeight="1" x14ac:dyDescent="0.25">
      <c r="F3191" s="3" t="s">
        <v>5052</v>
      </c>
      <c r="G3191" s="2">
        <v>33733</v>
      </c>
      <c r="H3191" s="2" t="s">
        <v>1233</v>
      </c>
      <c r="I3191" s="2" t="s">
        <v>1236</v>
      </c>
      <c r="J3191" s="2" t="s">
        <v>1237</v>
      </c>
    </row>
    <row r="3192" spans="6:10" ht="15" customHeight="1" x14ac:dyDescent="0.25">
      <c r="F3192" s="3" t="s">
        <v>5053</v>
      </c>
      <c r="G3192" s="2">
        <v>33732</v>
      </c>
      <c r="H3192" s="2" t="s">
        <v>1233</v>
      </c>
      <c r="I3192" s="2" t="s">
        <v>1359</v>
      </c>
      <c r="J3192" s="2" t="s">
        <v>1360</v>
      </c>
    </row>
    <row r="3193" spans="6:10" ht="15" customHeight="1" x14ac:dyDescent="0.25">
      <c r="F3193" s="3" t="s">
        <v>5054</v>
      </c>
      <c r="G3193" s="2">
        <v>34090</v>
      </c>
      <c r="H3193" s="2" t="s">
        <v>1233</v>
      </c>
      <c r="I3193" s="2" t="s">
        <v>1679</v>
      </c>
      <c r="J3193" s="2" t="s">
        <v>1680</v>
      </c>
    </row>
    <row r="3194" spans="6:10" ht="15" customHeight="1" x14ac:dyDescent="0.25">
      <c r="F3194" s="3" t="s">
        <v>5055</v>
      </c>
      <c r="G3194" s="2">
        <v>1326</v>
      </c>
      <c r="H3194" s="2" t="s">
        <v>481</v>
      </c>
      <c r="I3194" s="2" t="s">
        <v>482</v>
      </c>
      <c r="J3194" s="2" t="s">
        <v>483</v>
      </c>
    </row>
    <row r="3195" spans="6:10" ht="15" customHeight="1" x14ac:dyDescent="0.25">
      <c r="F3195" s="3" t="s">
        <v>5056</v>
      </c>
      <c r="G3195" s="2">
        <v>28026</v>
      </c>
      <c r="H3195" s="2" t="s">
        <v>481</v>
      </c>
      <c r="I3195" s="2" t="s">
        <v>486</v>
      </c>
      <c r="J3195" s="2" t="s">
        <v>487</v>
      </c>
    </row>
    <row r="3196" spans="6:10" ht="15" customHeight="1" x14ac:dyDescent="0.25">
      <c r="F3196" s="3" t="s">
        <v>5057</v>
      </c>
      <c r="G3196" s="2">
        <v>27909</v>
      </c>
      <c r="H3196" s="2" t="s">
        <v>481</v>
      </c>
      <c r="I3196" s="2" t="s">
        <v>490</v>
      </c>
      <c r="J3196" s="2" t="s">
        <v>491</v>
      </c>
    </row>
    <row r="3197" spans="6:10" ht="15" customHeight="1" x14ac:dyDescent="0.25">
      <c r="F3197" s="3" t="s">
        <v>5058</v>
      </c>
      <c r="G3197" s="2">
        <v>1210</v>
      </c>
      <c r="H3197" s="2" t="s">
        <v>481</v>
      </c>
      <c r="I3197" s="2" t="s">
        <v>492</v>
      </c>
      <c r="J3197" s="2" t="s">
        <v>493</v>
      </c>
    </row>
    <row r="3198" spans="6:10" ht="15" customHeight="1" x14ac:dyDescent="0.25">
      <c r="F3198" s="3" t="s">
        <v>5059</v>
      </c>
      <c r="G3198" s="2">
        <v>1332</v>
      </c>
      <c r="H3198" s="2" t="s">
        <v>481</v>
      </c>
      <c r="I3198" s="2" t="s">
        <v>494</v>
      </c>
      <c r="J3198" s="2" t="s">
        <v>495</v>
      </c>
    </row>
    <row r="3199" spans="6:10" ht="15" customHeight="1" x14ac:dyDescent="0.25">
      <c r="F3199" s="3" t="s">
        <v>5060</v>
      </c>
      <c r="G3199" s="2">
        <v>1216</v>
      </c>
      <c r="H3199" s="2" t="s">
        <v>481</v>
      </c>
      <c r="I3199" s="2" t="s">
        <v>496</v>
      </c>
      <c r="J3199" s="2" t="s">
        <v>497</v>
      </c>
    </row>
    <row r="3200" spans="6:10" ht="15" customHeight="1" x14ac:dyDescent="0.25">
      <c r="F3200" s="3" t="s">
        <v>5061</v>
      </c>
      <c r="G3200" s="2">
        <v>1219</v>
      </c>
      <c r="H3200" s="2" t="s">
        <v>481</v>
      </c>
      <c r="I3200" s="2" t="s">
        <v>498</v>
      </c>
      <c r="J3200" s="2" t="s">
        <v>499</v>
      </c>
    </row>
    <row r="3201" spans="6:10" ht="15" customHeight="1" x14ac:dyDescent="0.25">
      <c r="F3201" s="3" t="s">
        <v>5062</v>
      </c>
      <c r="G3201" s="2">
        <v>1226</v>
      </c>
      <c r="H3201" s="2" t="s">
        <v>481</v>
      </c>
      <c r="I3201" s="2" t="s">
        <v>1417</v>
      </c>
      <c r="J3201" s="2" t="s">
        <v>1418</v>
      </c>
    </row>
    <row r="3202" spans="6:10" ht="15" customHeight="1" x14ac:dyDescent="0.25">
      <c r="F3202" s="3" t="s">
        <v>5063</v>
      </c>
      <c r="G3202" s="2">
        <v>1247</v>
      </c>
      <c r="H3202" s="2" t="s">
        <v>481</v>
      </c>
      <c r="I3202" s="2" t="s">
        <v>502</v>
      </c>
      <c r="J3202" s="2" t="s">
        <v>503</v>
      </c>
    </row>
    <row r="3203" spans="6:10" ht="15" customHeight="1" x14ac:dyDescent="0.25">
      <c r="F3203" s="3" t="s">
        <v>5064</v>
      </c>
      <c r="G3203" s="2">
        <v>1252</v>
      </c>
      <c r="H3203" s="2" t="s">
        <v>481</v>
      </c>
      <c r="I3203" s="2" t="s">
        <v>504</v>
      </c>
      <c r="J3203" s="2" t="s">
        <v>505</v>
      </c>
    </row>
    <row r="3204" spans="6:10" ht="15" customHeight="1" x14ac:dyDescent="0.25">
      <c r="F3204" s="3" t="s">
        <v>5065</v>
      </c>
      <c r="G3204" s="2">
        <v>1255</v>
      </c>
      <c r="H3204" s="2" t="s">
        <v>481</v>
      </c>
      <c r="I3204" s="2" t="s">
        <v>1421</v>
      </c>
      <c r="J3204" s="2" t="s">
        <v>1422</v>
      </c>
    </row>
    <row r="3205" spans="6:10" ht="15" customHeight="1" x14ac:dyDescent="0.25">
      <c r="F3205" s="3" t="s">
        <v>5066</v>
      </c>
      <c r="G3205" s="2">
        <v>1253</v>
      </c>
      <c r="H3205" s="2" t="s">
        <v>481</v>
      </c>
      <c r="I3205" s="2" t="s">
        <v>506</v>
      </c>
      <c r="J3205" s="2" t="s">
        <v>507</v>
      </c>
    </row>
    <row r="3206" spans="6:10" ht="15" customHeight="1" x14ac:dyDescent="0.25">
      <c r="F3206" s="3" t="s">
        <v>5067</v>
      </c>
      <c r="G3206" s="2">
        <v>1257</v>
      </c>
      <c r="H3206" s="2" t="s">
        <v>481</v>
      </c>
      <c r="I3206" s="2" t="s">
        <v>508</v>
      </c>
      <c r="J3206" s="2" t="s">
        <v>509</v>
      </c>
    </row>
    <row r="3207" spans="6:10" ht="15" customHeight="1" x14ac:dyDescent="0.25">
      <c r="F3207" s="3" t="s">
        <v>5068</v>
      </c>
      <c r="G3207" s="2">
        <v>1285</v>
      </c>
      <c r="H3207" s="2" t="s">
        <v>481</v>
      </c>
      <c r="I3207" s="2" t="s">
        <v>1423</v>
      </c>
      <c r="J3207" s="2" t="s">
        <v>1424</v>
      </c>
    </row>
    <row r="3208" spans="6:10" ht="15" customHeight="1" x14ac:dyDescent="0.25">
      <c r="F3208" s="3" t="s">
        <v>5069</v>
      </c>
      <c r="G3208" s="2">
        <v>1294</v>
      </c>
      <c r="H3208" s="2" t="s">
        <v>481</v>
      </c>
      <c r="I3208" s="2" t="s">
        <v>512</v>
      </c>
      <c r="J3208" s="2" t="s">
        <v>513</v>
      </c>
    </row>
    <row r="3209" spans="6:10" ht="15" customHeight="1" x14ac:dyDescent="0.25">
      <c r="F3209" s="3" t="s">
        <v>5070</v>
      </c>
      <c r="G3209" s="2">
        <v>1304</v>
      </c>
      <c r="H3209" s="2" t="s">
        <v>481</v>
      </c>
      <c r="I3209" s="2" t="s">
        <v>514</v>
      </c>
      <c r="J3209" s="2" t="s">
        <v>515</v>
      </c>
    </row>
    <row r="3210" spans="6:10" ht="15" customHeight="1" x14ac:dyDescent="0.25">
      <c r="F3210" s="3" t="s">
        <v>5071</v>
      </c>
      <c r="G3210" s="2">
        <v>12706</v>
      </c>
      <c r="H3210" s="2" t="s">
        <v>481</v>
      </c>
      <c r="I3210" s="2" t="s">
        <v>516</v>
      </c>
      <c r="J3210" s="2" t="s">
        <v>517</v>
      </c>
    </row>
    <row r="3211" spans="6:10" ht="15" customHeight="1" x14ac:dyDescent="0.25">
      <c r="F3211" s="3" t="s">
        <v>5072</v>
      </c>
      <c r="G3211" s="2">
        <v>1311</v>
      </c>
      <c r="H3211" s="2" t="s">
        <v>481</v>
      </c>
      <c r="I3211" s="2" t="s">
        <v>522</v>
      </c>
      <c r="J3211" s="2" t="s">
        <v>523</v>
      </c>
    </row>
    <row r="3212" spans="6:10" ht="15" customHeight="1" x14ac:dyDescent="0.25">
      <c r="F3212" s="3" t="s">
        <v>5073</v>
      </c>
      <c r="G3212" s="2">
        <v>1310</v>
      </c>
      <c r="H3212" s="2" t="s">
        <v>481</v>
      </c>
      <c r="I3212" s="2" t="s">
        <v>524</v>
      </c>
      <c r="J3212" s="2" t="s">
        <v>525</v>
      </c>
    </row>
    <row r="3213" spans="6:10" ht="15" customHeight="1" x14ac:dyDescent="0.25">
      <c r="F3213" s="3" t="s">
        <v>5074</v>
      </c>
      <c r="G3213" s="2">
        <v>1314</v>
      </c>
      <c r="H3213" s="2" t="s">
        <v>481</v>
      </c>
      <c r="I3213" s="2" t="s">
        <v>526</v>
      </c>
      <c r="J3213" s="2" t="s">
        <v>527</v>
      </c>
    </row>
    <row r="3214" spans="6:10" ht="15" customHeight="1" x14ac:dyDescent="0.25">
      <c r="F3214" s="3" t="s">
        <v>5075</v>
      </c>
      <c r="G3214" s="2">
        <v>1321</v>
      </c>
      <c r="H3214" s="2" t="s">
        <v>481</v>
      </c>
      <c r="I3214" s="2" t="s">
        <v>528</v>
      </c>
      <c r="J3214" s="2" t="s">
        <v>529</v>
      </c>
    </row>
    <row r="3215" spans="6:10" ht="15" customHeight="1" x14ac:dyDescent="0.25">
      <c r="F3215" s="3" t="s">
        <v>5076</v>
      </c>
      <c r="G3215" s="2">
        <v>1322</v>
      </c>
      <c r="H3215" s="2" t="s">
        <v>481</v>
      </c>
      <c r="I3215" s="2" t="s">
        <v>530</v>
      </c>
      <c r="J3215" s="2" t="s">
        <v>531</v>
      </c>
    </row>
    <row r="3216" spans="6:10" ht="15" customHeight="1" x14ac:dyDescent="0.25">
      <c r="F3216" s="3" t="s">
        <v>5077</v>
      </c>
      <c r="G3216" s="2">
        <v>18681</v>
      </c>
      <c r="H3216" s="2" t="s">
        <v>481</v>
      </c>
      <c r="I3216" s="2" t="s">
        <v>532</v>
      </c>
      <c r="J3216" s="2" t="s">
        <v>533</v>
      </c>
    </row>
    <row r="3217" spans="6:10" ht="15" customHeight="1" x14ac:dyDescent="0.25">
      <c r="F3217" s="3" t="s">
        <v>5078</v>
      </c>
      <c r="G3217" s="2">
        <v>1323</v>
      </c>
      <c r="H3217" s="2" t="s">
        <v>481</v>
      </c>
      <c r="I3217" s="2" t="s">
        <v>534</v>
      </c>
      <c r="J3217" s="2" t="s">
        <v>535</v>
      </c>
    </row>
    <row r="3218" spans="6:10" ht="15" customHeight="1" x14ac:dyDescent="0.25">
      <c r="F3218" s="3" t="s">
        <v>5079</v>
      </c>
      <c r="G3218" s="2">
        <v>17571</v>
      </c>
      <c r="H3218" s="2" t="s">
        <v>1252</v>
      </c>
      <c r="I3218" s="2" t="s">
        <v>1253</v>
      </c>
      <c r="J3218" s="2" t="s">
        <v>1254</v>
      </c>
    </row>
    <row r="3219" spans="6:10" ht="15" customHeight="1" x14ac:dyDescent="0.25">
      <c r="F3219" s="3" t="s">
        <v>5080</v>
      </c>
      <c r="G3219" s="2">
        <v>20806</v>
      </c>
      <c r="H3219" s="2" t="s">
        <v>1252</v>
      </c>
      <c r="I3219" s="2" t="s">
        <v>1255</v>
      </c>
      <c r="J3219" s="2" t="s">
        <v>1256</v>
      </c>
    </row>
    <row r="3220" spans="6:10" ht="15" customHeight="1" x14ac:dyDescent="0.25">
      <c r="F3220" s="3" t="s">
        <v>5081</v>
      </c>
      <c r="G3220" s="2">
        <v>17573</v>
      </c>
      <c r="H3220" s="2" t="s">
        <v>1252</v>
      </c>
      <c r="I3220" s="2" t="s">
        <v>1257</v>
      </c>
      <c r="J3220" s="2" t="s">
        <v>1258</v>
      </c>
    </row>
    <row r="3221" spans="6:10" ht="15" customHeight="1" x14ac:dyDescent="0.25">
      <c r="F3221" s="3" t="s">
        <v>5082</v>
      </c>
      <c r="G3221" s="2">
        <v>20815</v>
      </c>
      <c r="H3221" s="2" t="s">
        <v>1252</v>
      </c>
      <c r="I3221" s="2" t="s">
        <v>1259</v>
      </c>
      <c r="J3221" s="2" t="s">
        <v>1260</v>
      </c>
    </row>
    <row r="3222" spans="6:10" ht="15" customHeight="1" x14ac:dyDescent="0.25">
      <c r="F3222" s="3" t="s">
        <v>5083</v>
      </c>
      <c r="G3222" s="2">
        <v>17559</v>
      </c>
      <c r="H3222" s="2" t="s">
        <v>1252</v>
      </c>
      <c r="I3222" s="2" t="s">
        <v>1261</v>
      </c>
      <c r="J3222" s="2" t="s">
        <v>1262</v>
      </c>
    </row>
    <row r="3223" spans="6:10" ht="15" customHeight="1" x14ac:dyDescent="0.25">
      <c r="F3223" s="3" t="s">
        <v>5084</v>
      </c>
      <c r="G3223" s="2">
        <v>580</v>
      </c>
      <c r="H3223" s="2" t="s">
        <v>214</v>
      </c>
      <c r="I3223" s="2" t="s">
        <v>190</v>
      </c>
      <c r="J3223" s="2" t="s">
        <v>215</v>
      </c>
    </row>
    <row r="3224" spans="6:10" ht="15" customHeight="1" x14ac:dyDescent="0.25">
      <c r="F3224" s="3" t="s">
        <v>5085</v>
      </c>
      <c r="G3224" s="2">
        <v>582</v>
      </c>
      <c r="H3224" s="2" t="s">
        <v>214</v>
      </c>
      <c r="I3224" s="2" t="s">
        <v>217</v>
      </c>
      <c r="J3224" s="2" t="s">
        <v>218</v>
      </c>
    </row>
    <row r="3225" spans="6:10" ht="15" customHeight="1" x14ac:dyDescent="0.25">
      <c r="F3225" s="3" t="s">
        <v>5086</v>
      </c>
      <c r="G3225" s="2">
        <v>584</v>
      </c>
      <c r="H3225" s="2" t="s">
        <v>214</v>
      </c>
      <c r="I3225" s="2" t="s">
        <v>141</v>
      </c>
      <c r="J3225" s="2" t="s">
        <v>220</v>
      </c>
    </row>
    <row r="3226" spans="6:10" ht="15" customHeight="1" x14ac:dyDescent="0.25">
      <c r="F3226" s="3" t="s">
        <v>5087</v>
      </c>
      <c r="G3226" s="2">
        <v>583</v>
      </c>
      <c r="H3226" s="2" t="s">
        <v>214</v>
      </c>
      <c r="I3226" s="2" t="s">
        <v>144</v>
      </c>
      <c r="J3226" s="2" t="s">
        <v>222</v>
      </c>
    </row>
    <row r="3227" spans="6:10" ht="15" customHeight="1" x14ac:dyDescent="0.25">
      <c r="F3227" s="3" t="s">
        <v>5088</v>
      </c>
      <c r="G3227" s="2">
        <v>586</v>
      </c>
      <c r="H3227" s="2" t="s">
        <v>214</v>
      </c>
      <c r="I3227" s="2" t="s">
        <v>1174</v>
      </c>
      <c r="J3227" s="2" t="s">
        <v>1263</v>
      </c>
    </row>
    <row r="3228" spans="6:10" ht="15" customHeight="1" x14ac:dyDescent="0.25">
      <c r="F3228" s="3" t="s">
        <v>5089</v>
      </c>
      <c r="G3228" s="2">
        <v>585</v>
      </c>
      <c r="H3228" s="2" t="s">
        <v>214</v>
      </c>
      <c r="I3228" s="2" t="s">
        <v>147</v>
      </c>
      <c r="J3228" s="2" t="s">
        <v>1264</v>
      </c>
    </row>
    <row r="3229" spans="6:10" ht="15" customHeight="1" x14ac:dyDescent="0.25">
      <c r="F3229" s="3" t="s">
        <v>5090</v>
      </c>
      <c r="G3229" s="2">
        <v>563</v>
      </c>
      <c r="H3229" s="2" t="s">
        <v>214</v>
      </c>
      <c r="I3229" s="2" t="s">
        <v>150</v>
      </c>
      <c r="J3229" s="2" t="s">
        <v>224</v>
      </c>
    </row>
    <row r="3230" spans="6:10" ht="15" customHeight="1" x14ac:dyDescent="0.25">
      <c r="F3230" s="3" t="s">
        <v>5091</v>
      </c>
      <c r="G3230" s="2">
        <v>562</v>
      </c>
      <c r="H3230" s="2" t="s">
        <v>214</v>
      </c>
      <c r="I3230" s="2" t="s">
        <v>156</v>
      </c>
      <c r="J3230" s="2" t="s">
        <v>634</v>
      </c>
    </row>
    <row r="3231" spans="6:10" ht="15" customHeight="1" x14ac:dyDescent="0.25">
      <c r="F3231" s="3" t="s">
        <v>5092</v>
      </c>
      <c r="G3231" s="2">
        <v>564</v>
      </c>
      <c r="H3231" s="2" t="s">
        <v>214</v>
      </c>
      <c r="I3231" s="2" t="s">
        <v>159</v>
      </c>
      <c r="J3231" s="2" t="s">
        <v>226</v>
      </c>
    </row>
    <row r="3232" spans="6:10" ht="15" customHeight="1" x14ac:dyDescent="0.25">
      <c r="F3232" s="3" t="s">
        <v>5093</v>
      </c>
      <c r="G3232" s="2">
        <v>565</v>
      </c>
      <c r="H3232" s="2" t="s">
        <v>214</v>
      </c>
      <c r="I3232" s="2" t="s">
        <v>162</v>
      </c>
      <c r="J3232" s="2" t="s">
        <v>228</v>
      </c>
    </row>
    <row r="3233" spans="6:10" ht="15" customHeight="1" x14ac:dyDescent="0.25">
      <c r="F3233" s="3" t="s">
        <v>5094</v>
      </c>
      <c r="G3233" s="2">
        <v>566</v>
      </c>
      <c r="H3233" s="2" t="s">
        <v>214</v>
      </c>
      <c r="I3233" s="2" t="s">
        <v>165</v>
      </c>
      <c r="J3233" s="2" t="s">
        <v>1265</v>
      </c>
    </row>
    <row r="3234" spans="6:10" ht="15" customHeight="1" x14ac:dyDescent="0.25">
      <c r="F3234" s="3" t="s">
        <v>5095</v>
      </c>
      <c r="G3234" s="2">
        <v>569</v>
      </c>
      <c r="H3234" s="2" t="s">
        <v>214</v>
      </c>
      <c r="I3234" s="2" t="s">
        <v>171</v>
      </c>
      <c r="J3234" s="2" t="s">
        <v>230</v>
      </c>
    </row>
    <row r="3235" spans="6:10" ht="15" customHeight="1" x14ac:dyDescent="0.25">
      <c r="F3235" s="3" t="s">
        <v>5096</v>
      </c>
      <c r="G3235" s="2">
        <v>570</v>
      </c>
      <c r="H3235" s="2" t="s">
        <v>214</v>
      </c>
      <c r="I3235" s="2" t="s">
        <v>174</v>
      </c>
      <c r="J3235" s="2" t="s">
        <v>1266</v>
      </c>
    </row>
    <row r="3236" spans="6:10" ht="15" customHeight="1" x14ac:dyDescent="0.25">
      <c r="F3236" s="3" t="s">
        <v>5097</v>
      </c>
      <c r="G3236" s="2">
        <v>573</v>
      </c>
      <c r="H3236" s="2" t="s">
        <v>214</v>
      </c>
      <c r="I3236" s="2" t="s">
        <v>177</v>
      </c>
      <c r="J3236" s="2" t="s">
        <v>232</v>
      </c>
    </row>
    <row r="3237" spans="6:10" ht="15" customHeight="1" x14ac:dyDescent="0.25">
      <c r="F3237" s="3" t="s">
        <v>5098</v>
      </c>
      <c r="G3237" s="2">
        <v>575</v>
      </c>
      <c r="H3237" s="2" t="s">
        <v>214</v>
      </c>
      <c r="I3237" s="2" t="s">
        <v>180</v>
      </c>
      <c r="J3237" s="2" t="s">
        <v>234</v>
      </c>
    </row>
    <row r="3238" spans="6:10" ht="15" customHeight="1" x14ac:dyDescent="0.25">
      <c r="F3238" s="3" t="s">
        <v>5099</v>
      </c>
      <c r="G3238" s="2">
        <v>574</v>
      </c>
      <c r="H3238" s="2" t="s">
        <v>214</v>
      </c>
      <c r="I3238" s="2" t="s">
        <v>183</v>
      </c>
      <c r="J3238" s="2" t="s">
        <v>236</v>
      </c>
    </row>
    <row r="3239" spans="6:10" ht="15" customHeight="1" x14ac:dyDescent="0.25">
      <c r="F3239" s="3" t="s">
        <v>5100</v>
      </c>
      <c r="G3239" s="2">
        <v>577</v>
      </c>
      <c r="H3239" s="2" t="s">
        <v>214</v>
      </c>
      <c r="I3239" s="2" t="s">
        <v>238</v>
      </c>
      <c r="J3239" s="2" t="s">
        <v>239</v>
      </c>
    </row>
    <row r="3240" spans="6:10" ht="15" customHeight="1" x14ac:dyDescent="0.25">
      <c r="F3240" s="3" t="s">
        <v>5101</v>
      </c>
      <c r="G3240" s="2">
        <v>24756</v>
      </c>
      <c r="H3240" s="2" t="s">
        <v>1269</v>
      </c>
      <c r="I3240" s="2" t="s">
        <v>1681</v>
      </c>
      <c r="J3240" s="2" t="s">
        <v>1682</v>
      </c>
    </row>
    <row r="3241" spans="6:10" ht="15" customHeight="1" x14ac:dyDescent="0.25">
      <c r="F3241" s="3" t="s">
        <v>5102</v>
      </c>
      <c r="G3241" s="2">
        <v>24736</v>
      </c>
      <c r="H3241" s="2" t="s">
        <v>1269</v>
      </c>
      <c r="I3241" s="2" t="s">
        <v>1270</v>
      </c>
      <c r="J3241" s="2" t="s">
        <v>1271</v>
      </c>
    </row>
    <row r="3242" spans="6:10" ht="15" customHeight="1" x14ac:dyDescent="0.25">
      <c r="F3242" s="3" t="s">
        <v>5103</v>
      </c>
      <c r="G3242" s="2">
        <v>24769</v>
      </c>
      <c r="H3242" s="2" t="s">
        <v>1269</v>
      </c>
      <c r="I3242" s="2" t="s">
        <v>1683</v>
      </c>
      <c r="J3242" s="2" t="s">
        <v>1684</v>
      </c>
    </row>
    <row r="3243" spans="6:10" ht="15" customHeight="1" x14ac:dyDescent="0.25">
      <c r="F3243" s="3" t="s">
        <v>5104</v>
      </c>
      <c r="G3243" s="2">
        <v>24721</v>
      </c>
      <c r="H3243" s="2" t="s">
        <v>1269</v>
      </c>
      <c r="I3243" s="2" t="s">
        <v>1272</v>
      </c>
      <c r="J3243" s="2" t="s">
        <v>1273</v>
      </c>
    </row>
    <row r="3244" spans="6:10" ht="15" customHeight="1" x14ac:dyDescent="0.25">
      <c r="F3244" s="3" t="s">
        <v>5105</v>
      </c>
      <c r="G3244" s="2">
        <v>24799</v>
      </c>
      <c r="H3244" s="2" t="s">
        <v>1269</v>
      </c>
      <c r="I3244" s="2" t="s">
        <v>1685</v>
      </c>
      <c r="J3244" s="2" t="s">
        <v>1686</v>
      </c>
    </row>
    <row r="3245" spans="6:10" ht="15" customHeight="1" x14ac:dyDescent="0.25">
      <c r="F3245" s="3" t="s">
        <v>5106</v>
      </c>
      <c r="G3245" s="2">
        <v>24805</v>
      </c>
      <c r="H3245" s="2" t="s">
        <v>1269</v>
      </c>
      <c r="I3245" s="2" t="s">
        <v>1451</v>
      </c>
      <c r="J3245" s="2" t="s">
        <v>1687</v>
      </c>
    </row>
    <row r="3246" spans="6:10" ht="15" customHeight="1" x14ac:dyDescent="0.25">
      <c r="F3246" s="3" t="s">
        <v>5107</v>
      </c>
      <c r="G3246" s="2">
        <v>24731</v>
      </c>
      <c r="H3246" s="2" t="s">
        <v>1269</v>
      </c>
      <c r="I3246" s="2" t="s">
        <v>1688</v>
      </c>
      <c r="J3246" s="2" t="s">
        <v>1689</v>
      </c>
    </row>
    <row r="3247" spans="6:10" ht="15" customHeight="1" x14ac:dyDescent="0.25">
      <c r="F3247" s="3" t="s">
        <v>5108</v>
      </c>
      <c r="G3247" s="2">
        <v>41644</v>
      </c>
      <c r="H3247" s="2" t="s">
        <v>1690</v>
      </c>
      <c r="I3247" s="2" t="s">
        <v>1691</v>
      </c>
      <c r="J3247" s="2" t="s">
        <v>1692</v>
      </c>
    </row>
    <row r="3248" spans="6:10" ht="15" customHeight="1" x14ac:dyDescent="0.25">
      <c r="F3248" s="3" t="s">
        <v>5109</v>
      </c>
      <c r="G3248" s="2">
        <v>43417</v>
      </c>
      <c r="H3248" s="2" t="s">
        <v>1690</v>
      </c>
      <c r="I3248" s="2" t="s">
        <v>1693</v>
      </c>
      <c r="J3248" s="2" t="s">
        <v>1694</v>
      </c>
    </row>
    <row r="3249" spans="6:10" ht="15" customHeight="1" x14ac:dyDescent="0.25">
      <c r="F3249" s="3" t="s">
        <v>5110</v>
      </c>
      <c r="G3249" s="2">
        <v>21397</v>
      </c>
      <c r="H3249" s="2" t="s">
        <v>1274</v>
      </c>
      <c r="I3249" s="2" t="s">
        <v>1592</v>
      </c>
      <c r="J3249" s="2" t="s">
        <v>1593</v>
      </c>
    </row>
    <row r="3250" spans="6:10" ht="15" customHeight="1" x14ac:dyDescent="0.25">
      <c r="F3250" s="3" t="s">
        <v>5111</v>
      </c>
      <c r="G3250" s="2">
        <v>21418</v>
      </c>
      <c r="H3250" s="2" t="s">
        <v>1274</v>
      </c>
      <c r="I3250" s="2" t="s">
        <v>1695</v>
      </c>
      <c r="J3250" s="2" t="s">
        <v>1696</v>
      </c>
    </row>
    <row r="3251" spans="6:10" ht="15" customHeight="1" x14ac:dyDescent="0.25">
      <c r="F3251" s="3" t="s">
        <v>5112</v>
      </c>
      <c r="G3251" s="2">
        <v>27307</v>
      </c>
      <c r="H3251" s="2" t="s">
        <v>1274</v>
      </c>
      <c r="I3251" s="2" t="s">
        <v>1275</v>
      </c>
      <c r="J3251" s="2" t="s">
        <v>1276</v>
      </c>
    </row>
    <row r="3252" spans="6:10" ht="15" customHeight="1" x14ac:dyDescent="0.25">
      <c r="F3252" s="3" t="s">
        <v>5113</v>
      </c>
      <c r="G3252" s="2">
        <v>21392</v>
      </c>
      <c r="H3252" s="2" t="s">
        <v>1274</v>
      </c>
      <c r="I3252" s="2" t="s">
        <v>1277</v>
      </c>
      <c r="J3252" s="2" t="s">
        <v>1278</v>
      </c>
    </row>
    <row r="3253" spans="6:10" ht="15" customHeight="1" x14ac:dyDescent="0.25">
      <c r="F3253" s="3" t="s">
        <v>5114</v>
      </c>
      <c r="G3253" s="2">
        <v>99000028</v>
      </c>
      <c r="H3253" s="2" t="s">
        <v>1659</v>
      </c>
      <c r="I3253" s="2" t="s">
        <v>295</v>
      </c>
      <c r="J3253" s="2" t="s">
        <v>1697</v>
      </c>
    </row>
    <row r="3254" spans="6:10" ht="15" customHeight="1" x14ac:dyDescent="0.25">
      <c r="F3254" s="3" t="s">
        <v>5115</v>
      </c>
      <c r="G3254" s="2">
        <v>99000100</v>
      </c>
      <c r="H3254" s="2" t="s">
        <v>1670</v>
      </c>
      <c r="I3254" s="2" t="s">
        <v>295</v>
      </c>
      <c r="J3254" s="2" t="s">
        <v>1698</v>
      </c>
    </row>
    <row r="3255" spans="6:10" ht="15" customHeight="1" x14ac:dyDescent="0.25">
      <c r="F3255" s="3" t="s">
        <v>5116</v>
      </c>
      <c r="G3255" s="2">
        <v>99000015</v>
      </c>
      <c r="H3255" s="2" t="s">
        <v>359</v>
      </c>
      <c r="I3255" s="2" t="s">
        <v>295</v>
      </c>
      <c r="J3255" s="2" t="s">
        <v>398</v>
      </c>
    </row>
    <row r="3256" spans="6:10" ht="15" customHeight="1" x14ac:dyDescent="0.25">
      <c r="F3256" s="3" t="s">
        <v>5117</v>
      </c>
      <c r="G3256" s="2">
        <v>99000056</v>
      </c>
      <c r="H3256" s="2" t="s">
        <v>1224</v>
      </c>
      <c r="I3256" s="2" t="s">
        <v>295</v>
      </c>
      <c r="J3256" s="2" t="s">
        <v>1284</v>
      </c>
    </row>
    <row r="3257" spans="6:10" ht="15" customHeight="1" x14ac:dyDescent="0.25">
      <c r="F3257" s="3" t="s">
        <v>5118</v>
      </c>
      <c r="G3257" s="2">
        <v>99000045</v>
      </c>
      <c r="H3257" s="2" t="s">
        <v>1233</v>
      </c>
      <c r="I3257" s="2" t="s">
        <v>295</v>
      </c>
      <c r="J3257" s="2" t="s">
        <v>1285</v>
      </c>
    </row>
    <row r="3258" spans="6:10" ht="15" customHeight="1" x14ac:dyDescent="0.25">
      <c r="F3258" s="3" t="s">
        <v>5119</v>
      </c>
      <c r="G3258" s="2">
        <v>99000021</v>
      </c>
      <c r="H3258" s="2" t="s">
        <v>481</v>
      </c>
      <c r="I3258" s="2" t="s">
        <v>295</v>
      </c>
      <c r="J3258" s="2" t="s">
        <v>536</v>
      </c>
    </row>
    <row r="3259" spans="6:10" ht="15" customHeight="1" x14ac:dyDescent="0.25">
      <c r="F3259" s="3" t="s">
        <v>5120</v>
      </c>
      <c r="G3259" s="2">
        <v>99000070</v>
      </c>
      <c r="H3259" s="2" t="s">
        <v>1252</v>
      </c>
      <c r="I3259" s="2" t="s">
        <v>295</v>
      </c>
      <c r="J3259" s="2" t="s">
        <v>1288</v>
      </c>
    </row>
    <row r="3260" spans="6:10" ht="15" customHeight="1" x14ac:dyDescent="0.25">
      <c r="F3260" s="3" t="s">
        <v>5121</v>
      </c>
      <c r="G3260" s="2">
        <v>99000010</v>
      </c>
      <c r="H3260" s="2" t="s">
        <v>214</v>
      </c>
      <c r="I3260" s="2" t="s">
        <v>295</v>
      </c>
      <c r="J3260" s="2" t="s">
        <v>306</v>
      </c>
    </row>
    <row r="3261" spans="6:10" ht="15" customHeight="1" x14ac:dyDescent="0.25">
      <c r="F3261" s="3" t="s">
        <v>5122</v>
      </c>
      <c r="G3261" s="2">
        <v>99000026</v>
      </c>
      <c r="H3261" s="2" t="s">
        <v>1269</v>
      </c>
      <c r="I3261" s="2" t="s">
        <v>295</v>
      </c>
      <c r="J3261" s="2" t="s">
        <v>1289</v>
      </c>
    </row>
    <row r="3262" spans="6:10" ht="15" customHeight="1" x14ac:dyDescent="0.25">
      <c r="F3262" s="3" t="s">
        <v>5123</v>
      </c>
      <c r="G3262" s="2">
        <v>99000069</v>
      </c>
      <c r="H3262" s="2" t="s">
        <v>1690</v>
      </c>
      <c r="I3262" s="2" t="s">
        <v>295</v>
      </c>
      <c r="J3262" s="2" t="s">
        <v>1699</v>
      </c>
    </row>
    <row r="3263" spans="6:10" ht="15" customHeight="1" x14ac:dyDescent="0.25">
      <c r="F3263" s="3" t="s">
        <v>5124</v>
      </c>
      <c r="G3263" s="2">
        <v>99000062</v>
      </c>
      <c r="H3263" s="2" t="s">
        <v>1274</v>
      </c>
      <c r="I3263" s="2" t="s">
        <v>295</v>
      </c>
      <c r="J3263" s="2" t="s">
        <v>1290</v>
      </c>
    </row>
    <row r="3264" spans="6:10" ht="15" customHeight="1" x14ac:dyDescent="0.25">
      <c r="F3264" s="3" t="s">
        <v>5125</v>
      </c>
      <c r="G3264" s="2">
        <v>99000017</v>
      </c>
      <c r="H3264" s="2" t="s">
        <v>314</v>
      </c>
      <c r="I3264" s="2" t="s">
        <v>315</v>
      </c>
      <c r="J3264" s="2" t="s">
        <v>316</v>
      </c>
    </row>
    <row r="3265" spans="6:10" ht="15" customHeight="1" x14ac:dyDescent="0.25">
      <c r="F3265" s="3" t="s">
        <v>5126</v>
      </c>
      <c r="G3265" s="2">
        <v>99000017</v>
      </c>
      <c r="H3265" s="2" t="s">
        <v>314</v>
      </c>
      <c r="I3265" s="2" t="s">
        <v>315</v>
      </c>
      <c r="J3265" s="2" t="s">
        <v>316</v>
      </c>
    </row>
    <row r="3266" spans="6:10" ht="15" customHeight="1" x14ac:dyDescent="0.25">
      <c r="F3266" s="3" t="s">
        <v>5127</v>
      </c>
      <c r="G3266" s="2">
        <v>36166</v>
      </c>
      <c r="H3266" s="2" t="s">
        <v>1659</v>
      </c>
      <c r="I3266" s="2" t="s">
        <v>1660</v>
      </c>
      <c r="J3266" s="2" t="s">
        <v>1661</v>
      </c>
    </row>
    <row r="3267" spans="6:10" ht="15" customHeight="1" x14ac:dyDescent="0.25">
      <c r="F3267" s="3" t="s">
        <v>5128</v>
      </c>
      <c r="G3267" s="2">
        <v>41716</v>
      </c>
      <c r="H3267" s="2" t="s">
        <v>1659</v>
      </c>
      <c r="I3267" s="2" t="s">
        <v>1662</v>
      </c>
      <c r="J3267" s="2" t="s">
        <v>1663</v>
      </c>
    </row>
    <row r="3268" spans="6:10" ht="15" customHeight="1" x14ac:dyDescent="0.25">
      <c r="F3268" s="3" t="s">
        <v>5129</v>
      </c>
      <c r="G3268" s="2">
        <v>41717</v>
      </c>
      <c r="H3268" s="2" t="s">
        <v>1659</v>
      </c>
      <c r="I3268" s="2" t="s">
        <v>1664</v>
      </c>
      <c r="J3268" s="2" t="s">
        <v>1665</v>
      </c>
    </row>
    <row r="3269" spans="6:10" ht="15" customHeight="1" x14ac:dyDescent="0.25">
      <c r="F3269" s="3" t="s">
        <v>5130</v>
      </c>
      <c r="G3269" s="2">
        <v>52930</v>
      </c>
      <c r="H3269" s="2" t="s">
        <v>1659</v>
      </c>
      <c r="I3269" s="2" t="s">
        <v>1666</v>
      </c>
      <c r="J3269" s="2" t="s">
        <v>1667</v>
      </c>
    </row>
    <row r="3270" spans="6:10" ht="15" customHeight="1" x14ac:dyDescent="0.25">
      <c r="F3270" s="3" t="s">
        <v>5131</v>
      </c>
      <c r="G3270" s="2">
        <v>41715</v>
      </c>
      <c r="H3270" s="2" t="s">
        <v>1659</v>
      </c>
      <c r="I3270" s="2" t="s">
        <v>1668</v>
      </c>
      <c r="J3270" s="2" t="s">
        <v>1669</v>
      </c>
    </row>
    <row r="3271" spans="6:10" ht="15" customHeight="1" x14ac:dyDescent="0.25">
      <c r="F3271" s="3" t="s">
        <v>5132</v>
      </c>
      <c r="G3271" s="2">
        <v>34052</v>
      </c>
      <c r="H3271" s="2" t="s">
        <v>1700</v>
      </c>
      <c r="I3271" s="2" t="s">
        <v>1701</v>
      </c>
      <c r="J3271" s="2" t="s">
        <v>1702</v>
      </c>
    </row>
    <row r="3272" spans="6:10" ht="15" customHeight="1" x14ac:dyDescent="0.25">
      <c r="F3272" s="3" t="s">
        <v>5133</v>
      </c>
      <c r="G3272" s="2">
        <v>34055</v>
      </c>
      <c r="H3272" s="2" t="s">
        <v>1700</v>
      </c>
      <c r="I3272" s="2" t="s">
        <v>1703</v>
      </c>
      <c r="J3272" s="2" t="s">
        <v>1704</v>
      </c>
    </row>
    <row r="3273" spans="6:10" ht="15" customHeight="1" x14ac:dyDescent="0.25">
      <c r="F3273" s="3" t="s">
        <v>5134</v>
      </c>
      <c r="G3273" s="2">
        <v>34057</v>
      </c>
      <c r="H3273" s="2" t="s">
        <v>1700</v>
      </c>
      <c r="I3273" s="2" t="s">
        <v>1705</v>
      </c>
      <c r="J3273" s="2" t="s">
        <v>1706</v>
      </c>
    </row>
    <row r="3274" spans="6:10" ht="15" customHeight="1" x14ac:dyDescent="0.25">
      <c r="F3274" s="3" t="s">
        <v>5135</v>
      </c>
      <c r="G3274" s="2">
        <v>34077</v>
      </c>
      <c r="H3274" s="2" t="s">
        <v>1700</v>
      </c>
      <c r="I3274" s="2" t="s">
        <v>1707</v>
      </c>
      <c r="J3274" s="2" t="s">
        <v>1708</v>
      </c>
    </row>
    <row r="3275" spans="6:10" ht="15" customHeight="1" x14ac:dyDescent="0.25">
      <c r="F3275" s="3" t="s">
        <v>5136</v>
      </c>
      <c r="G3275" s="2">
        <v>53042</v>
      </c>
      <c r="H3275" s="2" t="s">
        <v>1670</v>
      </c>
      <c r="I3275" s="2" t="s">
        <v>1671</v>
      </c>
      <c r="J3275" s="2" t="s">
        <v>1672</v>
      </c>
    </row>
    <row r="3276" spans="6:10" ht="15" customHeight="1" x14ac:dyDescent="0.25">
      <c r="F3276" s="3" t="s">
        <v>5137</v>
      </c>
      <c r="G3276" s="2">
        <v>87007</v>
      </c>
      <c r="H3276" s="2" t="s">
        <v>1670</v>
      </c>
      <c r="I3276" s="2" t="s">
        <v>1673</v>
      </c>
      <c r="J3276" s="2" t="s">
        <v>1674</v>
      </c>
    </row>
    <row r="3277" spans="6:10" ht="15" customHeight="1" x14ac:dyDescent="0.25">
      <c r="F3277" s="3" t="s">
        <v>5138</v>
      </c>
      <c r="G3277" s="2">
        <v>37031</v>
      </c>
      <c r="H3277" s="2" t="s">
        <v>1378</v>
      </c>
      <c r="I3277" s="2" t="s">
        <v>1379</v>
      </c>
      <c r="J3277" s="2" t="s">
        <v>1380</v>
      </c>
    </row>
    <row r="3278" spans="6:10" ht="15" customHeight="1" x14ac:dyDescent="0.25">
      <c r="F3278" s="3" t="s">
        <v>5139</v>
      </c>
      <c r="G3278" s="2">
        <v>37029</v>
      </c>
      <c r="H3278" s="2" t="s">
        <v>1378</v>
      </c>
      <c r="I3278" s="2" t="s">
        <v>1381</v>
      </c>
      <c r="J3278" s="2" t="s">
        <v>1382</v>
      </c>
    </row>
    <row r="3279" spans="6:10" ht="15" customHeight="1" x14ac:dyDescent="0.25">
      <c r="F3279" s="3" t="s">
        <v>5140</v>
      </c>
      <c r="G3279" s="2">
        <v>37028</v>
      </c>
      <c r="H3279" s="2" t="s">
        <v>1378</v>
      </c>
      <c r="I3279" s="2" t="s">
        <v>1383</v>
      </c>
      <c r="J3279" s="2" t="s">
        <v>1384</v>
      </c>
    </row>
    <row r="3280" spans="6:10" ht="15" customHeight="1" x14ac:dyDescent="0.25">
      <c r="F3280" s="3" t="s">
        <v>5141</v>
      </c>
      <c r="G3280" s="2">
        <v>28748</v>
      </c>
      <c r="H3280" s="2" t="s">
        <v>1224</v>
      </c>
      <c r="I3280" s="2" t="s">
        <v>1225</v>
      </c>
      <c r="J3280" s="2" t="s">
        <v>1226</v>
      </c>
    </row>
    <row r="3281" spans="6:10" ht="15" customHeight="1" x14ac:dyDescent="0.25">
      <c r="F3281" s="3" t="s">
        <v>5142</v>
      </c>
      <c r="G3281" s="2">
        <v>28749</v>
      </c>
      <c r="H3281" s="2" t="s">
        <v>1224</v>
      </c>
      <c r="I3281" s="2" t="s">
        <v>1227</v>
      </c>
      <c r="J3281" s="2" t="s">
        <v>1228</v>
      </c>
    </row>
    <row r="3282" spans="6:10" ht="15" customHeight="1" x14ac:dyDescent="0.25">
      <c r="F3282" s="3" t="s">
        <v>5143</v>
      </c>
      <c r="G3282" s="2">
        <v>28747</v>
      </c>
      <c r="H3282" s="2" t="s">
        <v>1224</v>
      </c>
      <c r="I3282" s="2" t="s">
        <v>1229</v>
      </c>
      <c r="J3282" s="2" t="s">
        <v>1230</v>
      </c>
    </row>
    <row r="3283" spans="6:10" ht="15" customHeight="1" x14ac:dyDescent="0.25">
      <c r="F3283" s="3" t="s">
        <v>5144</v>
      </c>
      <c r="G3283" s="2">
        <v>28746</v>
      </c>
      <c r="H3283" s="2" t="s">
        <v>1224</v>
      </c>
      <c r="I3283" s="2" t="s">
        <v>1231</v>
      </c>
      <c r="J3283" s="2" t="s">
        <v>1232</v>
      </c>
    </row>
    <row r="3284" spans="6:10" ht="15" customHeight="1" x14ac:dyDescent="0.25">
      <c r="F3284" s="3" t="s">
        <v>5145</v>
      </c>
      <c r="G3284" s="2">
        <v>28750</v>
      </c>
      <c r="H3284" s="2" t="s">
        <v>1224</v>
      </c>
      <c r="I3284" s="2" t="s">
        <v>1355</v>
      </c>
      <c r="J3284" s="2" t="s">
        <v>1356</v>
      </c>
    </row>
    <row r="3285" spans="6:10" ht="15" customHeight="1" x14ac:dyDescent="0.25">
      <c r="F3285" s="3" t="s">
        <v>5146</v>
      </c>
      <c r="G3285" s="2">
        <v>41877</v>
      </c>
      <c r="H3285" s="2" t="s">
        <v>1233</v>
      </c>
      <c r="I3285" s="2" t="s">
        <v>1675</v>
      </c>
      <c r="J3285" s="2" t="s">
        <v>1676</v>
      </c>
    </row>
    <row r="3286" spans="6:10" ht="15" customHeight="1" x14ac:dyDescent="0.25">
      <c r="F3286" s="3" t="s">
        <v>5147</v>
      </c>
      <c r="G3286" s="2">
        <v>41590</v>
      </c>
      <c r="H3286" s="2" t="s">
        <v>1233</v>
      </c>
      <c r="I3286" s="2" t="s">
        <v>1234</v>
      </c>
      <c r="J3286" s="2" t="s">
        <v>1235</v>
      </c>
    </row>
    <row r="3287" spans="6:10" ht="15" customHeight="1" x14ac:dyDescent="0.25">
      <c r="F3287" s="3" t="s">
        <v>5148</v>
      </c>
      <c r="G3287" s="2">
        <v>41875</v>
      </c>
      <c r="H3287" s="2" t="s">
        <v>1233</v>
      </c>
      <c r="I3287" s="2" t="s">
        <v>1677</v>
      </c>
      <c r="J3287" s="2" t="s">
        <v>1678</v>
      </c>
    </row>
    <row r="3288" spans="6:10" ht="15" customHeight="1" x14ac:dyDescent="0.25">
      <c r="F3288" s="3" t="s">
        <v>5149</v>
      </c>
      <c r="G3288" s="2">
        <v>34039</v>
      </c>
      <c r="H3288" s="2" t="s">
        <v>1233</v>
      </c>
      <c r="I3288" s="2" t="s">
        <v>1357</v>
      </c>
      <c r="J3288" s="2" t="s">
        <v>1358</v>
      </c>
    </row>
    <row r="3289" spans="6:10" ht="15" customHeight="1" x14ac:dyDescent="0.25">
      <c r="F3289" s="3" t="s">
        <v>5150</v>
      </c>
      <c r="G3289" s="2">
        <v>33733</v>
      </c>
      <c r="H3289" s="2" t="s">
        <v>1233</v>
      </c>
      <c r="I3289" s="2" t="s">
        <v>1236</v>
      </c>
      <c r="J3289" s="2" t="s">
        <v>1237</v>
      </c>
    </row>
    <row r="3290" spans="6:10" ht="15" customHeight="1" x14ac:dyDescent="0.25">
      <c r="F3290" s="3" t="s">
        <v>5151</v>
      </c>
      <c r="G3290" s="2">
        <v>33732</v>
      </c>
      <c r="H3290" s="2" t="s">
        <v>1233</v>
      </c>
      <c r="I3290" s="2" t="s">
        <v>1359</v>
      </c>
      <c r="J3290" s="2" t="s">
        <v>1360</v>
      </c>
    </row>
    <row r="3291" spans="6:10" ht="15" customHeight="1" x14ac:dyDescent="0.25">
      <c r="F3291" s="3" t="s">
        <v>5152</v>
      </c>
      <c r="G3291" s="2">
        <v>34090</v>
      </c>
      <c r="H3291" s="2" t="s">
        <v>1233</v>
      </c>
      <c r="I3291" s="2" t="s">
        <v>1679</v>
      </c>
      <c r="J3291" s="2" t="s">
        <v>1680</v>
      </c>
    </row>
    <row r="3292" spans="6:10" ht="15" customHeight="1" x14ac:dyDescent="0.25">
      <c r="F3292" s="3" t="s">
        <v>5153</v>
      </c>
      <c r="G3292" s="2">
        <v>580</v>
      </c>
      <c r="H3292" s="2" t="s">
        <v>214</v>
      </c>
      <c r="I3292" s="2" t="s">
        <v>190</v>
      </c>
      <c r="J3292" s="2" t="s">
        <v>215</v>
      </c>
    </row>
    <row r="3293" spans="6:10" ht="15" customHeight="1" x14ac:dyDescent="0.25">
      <c r="F3293" s="3" t="s">
        <v>5154</v>
      </c>
      <c r="G3293" s="2">
        <v>584</v>
      </c>
      <c r="H3293" s="2" t="s">
        <v>214</v>
      </c>
      <c r="I3293" s="2" t="s">
        <v>141</v>
      </c>
      <c r="J3293" s="2" t="s">
        <v>220</v>
      </c>
    </row>
    <row r="3294" spans="6:10" ht="15" customHeight="1" x14ac:dyDescent="0.25">
      <c r="F3294" s="3" t="s">
        <v>5155</v>
      </c>
      <c r="G3294" s="2">
        <v>583</v>
      </c>
      <c r="H3294" s="2" t="s">
        <v>214</v>
      </c>
      <c r="I3294" s="2" t="s">
        <v>144</v>
      </c>
      <c r="J3294" s="2" t="s">
        <v>222</v>
      </c>
    </row>
    <row r="3295" spans="6:10" ht="15" customHeight="1" x14ac:dyDescent="0.25">
      <c r="F3295" s="3" t="s">
        <v>5156</v>
      </c>
      <c r="G3295" s="2">
        <v>586</v>
      </c>
      <c r="H3295" s="2" t="s">
        <v>214</v>
      </c>
      <c r="I3295" s="2" t="s">
        <v>1174</v>
      </c>
      <c r="J3295" s="2" t="s">
        <v>1263</v>
      </c>
    </row>
    <row r="3296" spans="6:10" ht="15" customHeight="1" x14ac:dyDescent="0.25">
      <c r="F3296" s="3" t="s">
        <v>5157</v>
      </c>
      <c r="G3296" s="2">
        <v>585</v>
      </c>
      <c r="H3296" s="2" t="s">
        <v>214</v>
      </c>
      <c r="I3296" s="2" t="s">
        <v>147</v>
      </c>
      <c r="J3296" s="2" t="s">
        <v>1264</v>
      </c>
    </row>
    <row r="3297" spans="6:10" ht="15" customHeight="1" x14ac:dyDescent="0.25">
      <c r="F3297" s="3" t="s">
        <v>5158</v>
      </c>
      <c r="G3297" s="2">
        <v>563</v>
      </c>
      <c r="H3297" s="2" t="s">
        <v>214</v>
      </c>
      <c r="I3297" s="2" t="s">
        <v>150</v>
      </c>
      <c r="J3297" s="2" t="s">
        <v>224</v>
      </c>
    </row>
    <row r="3298" spans="6:10" ht="15" customHeight="1" x14ac:dyDescent="0.25">
      <c r="F3298" s="3" t="s">
        <v>5159</v>
      </c>
      <c r="G3298" s="2">
        <v>562</v>
      </c>
      <c r="H3298" s="2" t="s">
        <v>214</v>
      </c>
      <c r="I3298" s="2" t="s">
        <v>156</v>
      </c>
      <c r="J3298" s="2" t="s">
        <v>634</v>
      </c>
    </row>
    <row r="3299" spans="6:10" ht="15" customHeight="1" x14ac:dyDescent="0.25">
      <c r="F3299" s="3" t="s">
        <v>5160</v>
      </c>
      <c r="G3299" s="2">
        <v>564</v>
      </c>
      <c r="H3299" s="2" t="s">
        <v>214</v>
      </c>
      <c r="I3299" s="2" t="s">
        <v>159</v>
      </c>
      <c r="J3299" s="2" t="s">
        <v>226</v>
      </c>
    </row>
    <row r="3300" spans="6:10" ht="15" customHeight="1" x14ac:dyDescent="0.25">
      <c r="F3300" s="3" t="s">
        <v>5161</v>
      </c>
      <c r="G3300" s="2">
        <v>565</v>
      </c>
      <c r="H3300" s="2" t="s">
        <v>214</v>
      </c>
      <c r="I3300" s="2" t="s">
        <v>162</v>
      </c>
      <c r="J3300" s="2" t="s">
        <v>228</v>
      </c>
    </row>
    <row r="3301" spans="6:10" ht="15" customHeight="1" x14ac:dyDescent="0.25">
      <c r="F3301" s="3" t="s">
        <v>5162</v>
      </c>
      <c r="G3301" s="2">
        <v>566</v>
      </c>
      <c r="H3301" s="2" t="s">
        <v>214</v>
      </c>
      <c r="I3301" s="2" t="s">
        <v>165</v>
      </c>
      <c r="J3301" s="2" t="s">
        <v>1265</v>
      </c>
    </row>
    <row r="3302" spans="6:10" ht="15" customHeight="1" x14ac:dyDescent="0.25">
      <c r="F3302" s="3" t="s">
        <v>5163</v>
      </c>
      <c r="G3302" s="2">
        <v>569</v>
      </c>
      <c r="H3302" s="2" t="s">
        <v>214</v>
      </c>
      <c r="I3302" s="2" t="s">
        <v>171</v>
      </c>
      <c r="J3302" s="2" t="s">
        <v>230</v>
      </c>
    </row>
    <row r="3303" spans="6:10" ht="15" customHeight="1" x14ac:dyDescent="0.25">
      <c r="F3303" s="3" t="s">
        <v>5164</v>
      </c>
      <c r="G3303" s="2">
        <v>570</v>
      </c>
      <c r="H3303" s="2" t="s">
        <v>214</v>
      </c>
      <c r="I3303" s="2" t="s">
        <v>174</v>
      </c>
      <c r="J3303" s="2" t="s">
        <v>1266</v>
      </c>
    </row>
    <row r="3304" spans="6:10" ht="15" customHeight="1" x14ac:dyDescent="0.25">
      <c r="F3304" s="3" t="s">
        <v>5165</v>
      </c>
      <c r="G3304" s="2">
        <v>573</v>
      </c>
      <c r="H3304" s="2" t="s">
        <v>214</v>
      </c>
      <c r="I3304" s="2" t="s">
        <v>177</v>
      </c>
      <c r="J3304" s="2" t="s">
        <v>232</v>
      </c>
    </row>
    <row r="3305" spans="6:10" ht="15" customHeight="1" x14ac:dyDescent="0.25">
      <c r="F3305" s="3" t="s">
        <v>5166</v>
      </c>
      <c r="G3305" s="2">
        <v>574</v>
      </c>
      <c r="H3305" s="2" t="s">
        <v>214</v>
      </c>
      <c r="I3305" s="2" t="s">
        <v>183</v>
      </c>
      <c r="J3305" s="2" t="s">
        <v>236</v>
      </c>
    </row>
    <row r="3306" spans="6:10" ht="15" customHeight="1" x14ac:dyDescent="0.25">
      <c r="F3306" s="3" t="s">
        <v>5167</v>
      </c>
      <c r="G3306" s="2">
        <v>24756</v>
      </c>
      <c r="H3306" s="2" t="s">
        <v>1269</v>
      </c>
      <c r="I3306" s="2" t="s">
        <v>1681</v>
      </c>
      <c r="J3306" s="2" t="s">
        <v>1682</v>
      </c>
    </row>
    <row r="3307" spans="6:10" ht="15" customHeight="1" x14ac:dyDescent="0.25">
      <c r="F3307" s="3" t="s">
        <v>5168</v>
      </c>
      <c r="G3307" s="2">
        <v>24736</v>
      </c>
      <c r="H3307" s="2" t="s">
        <v>1269</v>
      </c>
      <c r="I3307" s="2" t="s">
        <v>1270</v>
      </c>
      <c r="J3307" s="2" t="s">
        <v>1271</v>
      </c>
    </row>
    <row r="3308" spans="6:10" ht="15" customHeight="1" x14ac:dyDescent="0.25">
      <c r="F3308" s="3" t="s">
        <v>5169</v>
      </c>
      <c r="G3308" s="2">
        <v>24769</v>
      </c>
      <c r="H3308" s="2" t="s">
        <v>1269</v>
      </c>
      <c r="I3308" s="2" t="s">
        <v>1683</v>
      </c>
      <c r="J3308" s="2" t="s">
        <v>1684</v>
      </c>
    </row>
    <row r="3309" spans="6:10" ht="15" customHeight="1" x14ac:dyDescent="0.25">
      <c r="F3309" s="3" t="s">
        <v>5170</v>
      </c>
      <c r="G3309" s="2">
        <v>24721</v>
      </c>
      <c r="H3309" s="2" t="s">
        <v>1269</v>
      </c>
      <c r="I3309" s="2" t="s">
        <v>1272</v>
      </c>
      <c r="J3309" s="2" t="s">
        <v>1273</v>
      </c>
    </row>
    <row r="3310" spans="6:10" ht="15" customHeight="1" x14ac:dyDescent="0.25">
      <c r="F3310" s="3" t="s">
        <v>5171</v>
      </c>
      <c r="G3310" s="2">
        <v>24799</v>
      </c>
      <c r="H3310" s="2" t="s">
        <v>1269</v>
      </c>
      <c r="I3310" s="2" t="s">
        <v>1685</v>
      </c>
      <c r="J3310" s="2" t="s">
        <v>1686</v>
      </c>
    </row>
    <row r="3311" spans="6:10" ht="15" customHeight="1" x14ac:dyDescent="0.25">
      <c r="F3311" s="3" t="s">
        <v>5172</v>
      </c>
      <c r="G3311" s="2">
        <v>24805</v>
      </c>
      <c r="H3311" s="2" t="s">
        <v>1269</v>
      </c>
      <c r="I3311" s="2" t="s">
        <v>1451</v>
      </c>
      <c r="J3311" s="2" t="s">
        <v>1687</v>
      </c>
    </row>
    <row r="3312" spans="6:10" ht="15" customHeight="1" x14ac:dyDescent="0.25">
      <c r="F3312" s="3" t="s">
        <v>5173</v>
      </c>
      <c r="G3312" s="2">
        <v>24731</v>
      </c>
      <c r="H3312" s="2" t="s">
        <v>1269</v>
      </c>
      <c r="I3312" s="2" t="s">
        <v>1688</v>
      </c>
      <c r="J3312" s="2" t="s">
        <v>1689</v>
      </c>
    </row>
    <row r="3313" spans="6:10" ht="15" customHeight="1" x14ac:dyDescent="0.25">
      <c r="F3313" s="3" t="s">
        <v>5174</v>
      </c>
      <c r="G3313" s="2">
        <v>110693</v>
      </c>
      <c r="H3313" s="2" t="s">
        <v>1709</v>
      </c>
      <c r="I3313" s="2" t="s">
        <v>1710</v>
      </c>
      <c r="J3313" s="2" t="s">
        <v>1711</v>
      </c>
    </row>
    <row r="3314" spans="6:10" ht="15" customHeight="1" x14ac:dyDescent="0.25">
      <c r="F3314" s="3" t="s">
        <v>5175</v>
      </c>
      <c r="G3314" s="2">
        <v>110695</v>
      </c>
      <c r="H3314" s="2" t="s">
        <v>1709</v>
      </c>
      <c r="I3314" s="2" t="s">
        <v>1712</v>
      </c>
      <c r="J3314" s="2" t="s">
        <v>1713</v>
      </c>
    </row>
    <row r="3315" spans="6:10" ht="15" customHeight="1" x14ac:dyDescent="0.25">
      <c r="F3315" s="3" t="s">
        <v>5176</v>
      </c>
      <c r="G3315" s="2">
        <v>131560</v>
      </c>
      <c r="H3315" s="2" t="s">
        <v>1709</v>
      </c>
      <c r="I3315" s="2" t="s">
        <v>1714</v>
      </c>
      <c r="J3315" s="2" t="s">
        <v>1715</v>
      </c>
    </row>
    <row r="3316" spans="6:10" ht="15" customHeight="1" x14ac:dyDescent="0.25">
      <c r="F3316" s="3" t="s">
        <v>5177</v>
      </c>
      <c r="G3316" s="2">
        <v>130416</v>
      </c>
      <c r="H3316" s="2" t="s">
        <v>1709</v>
      </c>
      <c r="I3316" s="2" t="s">
        <v>1716</v>
      </c>
      <c r="J3316" s="2" t="s">
        <v>1717</v>
      </c>
    </row>
    <row r="3317" spans="6:10" ht="15" customHeight="1" x14ac:dyDescent="0.25">
      <c r="F3317" s="3" t="s">
        <v>5178</v>
      </c>
      <c r="G3317" s="2">
        <v>110692</v>
      </c>
      <c r="H3317" s="2" t="s">
        <v>1709</v>
      </c>
      <c r="I3317" s="2" t="s">
        <v>1718</v>
      </c>
      <c r="J3317" s="2" t="s">
        <v>1719</v>
      </c>
    </row>
    <row r="3318" spans="6:10" ht="15" customHeight="1" x14ac:dyDescent="0.25">
      <c r="F3318" s="3" t="s">
        <v>5179</v>
      </c>
      <c r="G3318" s="2">
        <v>110694</v>
      </c>
      <c r="H3318" s="2" t="s">
        <v>1709</v>
      </c>
      <c r="I3318" s="2" t="s">
        <v>1720</v>
      </c>
      <c r="J3318" s="2" t="s">
        <v>1721</v>
      </c>
    </row>
    <row r="3319" spans="6:10" ht="15" customHeight="1" x14ac:dyDescent="0.25">
      <c r="F3319" s="3" t="s">
        <v>5180</v>
      </c>
      <c r="G3319" s="2">
        <v>98000028</v>
      </c>
      <c r="H3319" s="2" t="s">
        <v>1722</v>
      </c>
      <c r="I3319" s="2" t="s">
        <v>1723</v>
      </c>
      <c r="J3319" s="2" t="s">
        <v>1724</v>
      </c>
    </row>
    <row r="3320" spans="6:10" ht="15" customHeight="1" x14ac:dyDescent="0.25">
      <c r="F3320" s="3" t="s">
        <v>5181</v>
      </c>
      <c r="G3320" s="2">
        <v>98000029</v>
      </c>
      <c r="H3320" s="2" t="s">
        <v>1722</v>
      </c>
      <c r="I3320" s="2" t="s">
        <v>1725</v>
      </c>
      <c r="J3320" s="2" t="s">
        <v>1726</v>
      </c>
    </row>
    <row r="3321" spans="6:10" ht="15" customHeight="1" x14ac:dyDescent="0.25">
      <c r="F3321" s="3" t="s">
        <v>5182</v>
      </c>
      <c r="G3321" s="2">
        <v>98000030</v>
      </c>
      <c r="H3321" s="2" t="s">
        <v>1722</v>
      </c>
      <c r="I3321" s="2" t="s">
        <v>1727</v>
      </c>
      <c r="J3321" s="2" t="s">
        <v>1728</v>
      </c>
    </row>
    <row r="3322" spans="6:10" ht="15" customHeight="1" x14ac:dyDescent="0.25">
      <c r="F3322" s="3" t="s">
        <v>5183</v>
      </c>
      <c r="G3322" s="2">
        <v>41644</v>
      </c>
      <c r="H3322" s="2" t="s">
        <v>1690</v>
      </c>
      <c r="I3322" s="2" t="s">
        <v>1691</v>
      </c>
      <c r="J3322" s="2" t="s">
        <v>1692</v>
      </c>
    </row>
    <row r="3323" spans="6:10" ht="15" customHeight="1" x14ac:dyDescent="0.25">
      <c r="F3323" s="3" t="s">
        <v>5184</v>
      </c>
      <c r="G3323" s="2">
        <v>43417</v>
      </c>
      <c r="H3323" s="2" t="s">
        <v>1690</v>
      </c>
      <c r="I3323" s="2" t="s">
        <v>1693</v>
      </c>
      <c r="J3323" s="2" t="s">
        <v>1694</v>
      </c>
    </row>
    <row r="3324" spans="6:10" ht="15" customHeight="1" x14ac:dyDescent="0.25">
      <c r="F3324" s="3" t="s">
        <v>5185</v>
      </c>
      <c r="G3324" s="2">
        <v>10648</v>
      </c>
      <c r="H3324" s="2" t="s">
        <v>864</v>
      </c>
      <c r="I3324" s="2" t="s">
        <v>901</v>
      </c>
      <c r="J3324" s="2" t="s">
        <v>902</v>
      </c>
    </row>
    <row r="3325" spans="6:10" ht="15" customHeight="1" x14ac:dyDescent="0.25">
      <c r="F3325" s="3" t="s">
        <v>5186</v>
      </c>
      <c r="G3325" s="2">
        <v>10662</v>
      </c>
      <c r="H3325" s="2" t="s">
        <v>864</v>
      </c>
      <c r="I3325" s="2" t="s">
        <v>964</v>
      </c>
      <c r="J3325" s="2" t="s">
        <v>965</v>
      </c>
    </row>
    <row r="3326" spans="6:10" ht="15" customHeight="1" x14ac:dyDescent="0.25">
      <c r="F3326" s="3" t="s">
        <v>5187</v>
      </c>
      <c r="G3326" s="2">
        <v>10660</v>
      </c>
      <c r="H3326" s="2" t="s">
        <v>864</v>
      </c>
      <c r="I3326" s="2" t="s">
        <v>980</v>
      </c>
      <c r="J3326" s="2" t="s">
        <v>981</v>
      </c>
    </row>
    <row r="3327" spans="6:10" ht="15" customHeight="1" x14ac:dyDescent="0.25">
      <c r="F3327" s="3" t="s">
        <v>5188</v>
      </c>
      <c r="G3327" s="2">
        <v>10656</v>
      </c>
      <c r="H3327" s="2" t="s">
        <v>864</v>
      </c>
      <c r="I3327" s="2" t="s">
        <v>456</v>
      </c>
      <c r="J3327" s="2" t="s">
        <v>963</v>
      </c>
    </row>
    <row r="3328" spans="6:10" ht="15" customHeight="1" x14ac:dyDescent="0.25">
      <c r="F3328" s="3" t="s">
        <v>5189</v>
      </c>
      <c r="G3328" s="2">
        <v>10659</v>
      </c>
      <c r="H3328" s="2" t="s">
        <v>864</v>
      </c>
      <c r="I3328" s="2" t="s">
        <v>978</v>
      </c>
      <c r="J3328" s="2" t="s">
        <v>979</v>
      </c>
    </row>
    <row r="3329" spans="6:10" ht="15" customHeight="1" x14ac:dyDescent="0.25">
      <c r="F3329" s="3" t="s">
        <v>5190</v>
      </c>
      <c r="G3329" s="2">
        <v>10704</v>
      </c>
      <c r="H3329" s="2" t="s">
        <v>864</v>
      </c>
      <c r="I3329" s="2" t="s">
        <v>998</v>
      </c>
      <c r="J3329" s="2" t="s">
        <v>999</v>
      </c>
    </row>
    <row r="3330" spans="6:10" ht="15" customHeight="1" x14ac:dyDescent="0.25">
      <c r="F3330" s="3" t="s">
        <v>5191</v>
      </c>
      <c r="G3330" s="2">
        <v>10817</v>
      </c>
      <c r="H3330" s="2" t="s">
        <v>864</v>
      </c>
      <c r="I3330" s="2" t="s">
        <v>968</v>
      </c>
      <c r="J3330" s="2" t="s">
        <v>969</v>
      </c>
    </row>
    <row r="3331" spans="6:10" ht="15" customHeight="1" x14ac:dyDescent="0.25">
      <c r="F3331" s="3" t="s">
        <v>5192</v>
      </c>
      <c r="G3331" s="2">
        <v>6932</v>
      </c>
      <c r="H3331" s="2" t="s">
        <v>864</v>
      </c>
      <c r="I3331" s="2" t="s">
        <v>955</v>
      </c>
      <c r="J3331" s="2" t="s">
        <v>956</v>
      </c>
    </row>
    <row r="3332" spans="6:10" ht="15" customHeight="1" x14ac:dyDescent="0.25">
      <c r="F3332" s="3" t="s">
        <v>5193</v>
      </c>
      <c r="G3332" s="2">
        <v>10758</v>
      </c>
      <c r="H3332" s="2" t="s">
        <v>864</v>
      </c>
      <c r="I3332" s="2" t="s">
        <v>931</v>
      </c>
      <c r="J3332" s="2" t="s">
        <v>932</v>
      </c>
    </row>
    <row r="3333" spans="6:10" ht="15" customHeight="1" x14ac:dyDescent="0.25">
      <c r="F3333" s="3" t="s">
        <v>5194</v>
      </c>
      <c r="G3333" s="2">
        <v>10654</v>
      </c>
      <c r="H3333" s="2" t="s">
        <v>864</v>
      </c>
      <c r="I3333" s="2" t="s">
        <v>925</v>
      </c>
      <c r="J3333" s="2" t="s">
        <v>926</v>
      </c>
    </row>
    <row r="3334" spans="6:10" ht="15" customHeight="1" x14ac:dyDescent="0.25">
      <c r="F3334" s="3" t="s">
        <v>5195</v>
      </c>
      <c r="G3334" s="2">
        <v>10670</v>
      </c>
      <c r="H3334" s="2" t="s">
        <v>864</v>
      </c>
      <c r="I3334" s="2" t="s">
        <v>885</v>
      </c>
      <c r="J3334" s="2" t="s">
        <v>886</v>
      </c>
    </row>
    <row r="3335" spans="6:10" ht="15" customHeight="1" x14ac:dyDescent="0.25">
      <c r="F3335" s="3" t="s">
        <v>5196</v>
      </c>
      <c r="G3335" s="2">
        <v>10705</v>
      </c>
      <c r="H3335" s="2" t="s">
        <v>864</v>
      </c>
      <c r="I3335" s="2" t="s">
        <v>921</v>
      </c>
      <c r="J3335" s="2" t="s">
        <v>922</v>
      </c>
    </row>
    <row r="3336" spans="6:10" ht="15" customHeight="1" x14ac:dyDescent="0.25">
      <c r="F3336" s="3" t="s">
        <v>5197</v>
      </c>
      <c r="G3336" s="2">
        <v>10645</v>
      </c>
      <c r="H3336" s="2" t="s">
        <v>864</v>
      </c>
      <c r="I3336" s="2" t="s">
        <v>905</v>
      </c>
      <c r="J3336" s="2" t="s">
        <v>906</v>
      </c>
    </row>
    <row r="3337" spans="6:10" ht="15" customHeight="1" x14ac:dyDescent="0.25">
      <c r="F3337" s="3" t="s">
        <v>5198</v>
      </c>
      <c r="G3337" s="2">
        <v>10889</v>
      </c>
      <c r="H3337" s="2" t="s">
        <v>864</v>
      </c>
      <c r="I3337" s="2" t="s">
        <v>909</v>
      </c>
      <c r="J3337" s="2" t="s">
        <v>910</v>
      </c>
    </row>
    <row r="3338" spans="6:10" ht="15" customHeight="1" x14ac:dyDescent="0.25">
      <c r="F3338" s="3" t="s">
        <v>5199</v>
      </c>
      <c r="G3338" s="2">
        <v>10808</v>
      </c>
      <c r="H3338" s="2" t="s">
        <v>864</v>
      </c>
      <c r="I3338" s="2" t="s">
        <v>895</v>
      </c>
      <c r="J3338" s="2" t="s">
        <v>896</v>
      </c>
    </row>
    <row r="3339" spans="6:10" ht="15" customHeight="1" x14ac:dyDescent="0.25">
      <c r="F3339" s="3" t="s">
        <v>5200</v>
      </c>
      <c r="G3339" s="2">
        <v>10722</v>
      </c>
      <c r="H3339" s="2" t="s">
        <v>864</v>
      </c>
      <c r="I3339" s="2" t="s">
        <v>1000</v>
      </c>
      <c r="J3339" s="2" t="s">
        <v>1001</v>
      </c>
    </row>
    <row r="3340" spans="6:10" ht="15" customHeight="1" x14ac:dyDescent="0.25">
      <c r="F3340" s="3" t="s">
        <v>5201</v>
      </c>
      <c r="G3340" s="2">
        <v>43606</v>
      </c>
      <c r="H3340" s="2" t="s">
        <v>864</v>
      </c>
      <c r="I3340" s="2" t="s">
        <v>959</v>
      </c>
      <c r="J3340" s="2" t="s">
        <v>960</v>
      </c>
    </row>
    <row r="3341" spans="6:10" ht="15" customHeight="1" x14ac:dyDescent="0.25">
      <c r="F3341" s="3" t="s">
        <v>5202</v>
      </c>
      <c r="G3341" s="2">
        <v>10779</v>
      </c>
      <c r="H3341" s="2" t="s">
        <v>864</v>
      </c>
      <c r="I3341" s="2" t="s">
        <v>982</v>
      </c>
      <c r="J3341" s="2" t="s">
        <v>983</v>
      </c>
    </row>
    <row r="3342" spans="6:10" ht="15" customHeight="1" x14ac:dyDescent="0.25">
      <c r="F3342" s="3" t="s">
        <v>5203</v>
      </c>
      <c r="G3342" s="2">
        <v>10725</v>
      </c>
      <c r="H3342" s="2" t="s">
        <v>864</v>
      </c>
      <c r="I3342" s="2" t="s">
        <v>933</v>
      </c>
      <c r="J3342" s="2" t="s">
        <v>934</v>
      </c>
    </row>
    <row r="3343" spans="6:10" ht="15" customHeight="1" x14ac:dyDescent="0.25">
      <c r="F3343" s="3" t="s">
        <v>5204</v>
      </c>
      <c r="G3343" s="2">
        <v>98000031</v>
      </c>
      <c r="H3343" s="2" t="s">
        <v>1729</v>
      </c>
      <c r="I3343" s="2" t="s">
        <v>1730</v>
      </c>
      <c r="J3343" s="2" t="s">
        <v>1731</v>
      </c>
    </row>
    <row r="3344" spans="6:10" ht="15" customHeight="1" x14ac:dyDescent="0.25">
      <c r="F3344" s="3" t="s">
        <v>5205</v>
      </c>
      <c r="G3344" s="2">
        <v>98000032</v>
      </c>
      <c r="H3344" s="2" t="s">
        <v>1729</v>
      </c>
      <c r="I3344" s="2" t="s">
        <v>1732</v>
      </c>
      <c r="J3344" s="2" t="s">
        <v>1733</v>
      </c>
    </row>
    <row r="3345" spans="6:10" ht="15" customHeight="1" x14ac:dyDescent="0.25">
      <c r="F3345" s="3" t="s">
        <v>5206</v>
      </c>
      <c r="G3345" s="2">
        <v>98000033</v>
      </c>
      <c r="H3345" s="2" t="s">
        <v>1729</v>
      </c>
      <c r="I3345" s="2" t="s">
        <v>1734</v>
      </c>
      <c r="J3345" s="2" t="s">
        <v>1735</v>
      </c>
    </row>
    <row r="3346" spans="6:10" ht="15" customHeight="1" x14ac:dyDescent="0.25">
      <c r="F3346" s="3" t="s">
        <v>5207</v>
      </c>
      <c r="G3346" s="2">
        <v>98000034</v>
      </c>
      <c r="H3346" s="2" t="s">
        <v>1729</v>
      </c>
      <c r="I3346" s="2" t="s">
        <v>1736</v>
      </c>
      <c r="J3346" s="2" t="s">
        <v>1737</v>
      </c>
    </row>
    <row r="3347" spans="6:10" ht="15" customHeight="1" x14ac:dyDescent="0.25">
      <c r="F3347" s="3" t="s">
        <v>5208</v>
      </c>
      <c r="G3347" s="2">
        <v>99000028</v>
      </c>
      <c r="H3347" s="2" t="s">
        <v>1659</v>
      </c>
      <c r="I3347" s="2" t="s">
        <v>295</v>
      </c>
      <c r="J3347" s="2" t="s">
        <v>1697</v>
      </c>
    </row>
    <row r="3348" spans="6:10" ht="15" customHeight="1" x14ac:dyDescent="0.25">
      <c r="F3348" s="3" t="s">
        <v>5209</v>
      </c>
      <c r="G3348" s="2">
        <v>99000050</v>
      </c>
      <c r="H3348" s="2" t="s">
        <v>1700</v>
      </c>
      <c r="I3348" s="2" t="s">
        <v>295</v>
      </c>
      <c r="J3348" s="2" t="s">
        <v>1738</v>
      </c>
    </row>
    <row r="3349" spans="6:10" ht="15" customHeight="1" x14ac:dyDescent="0.25">
      <c r="F3349" s="3" t="s">
        <v>5210</v>
      </c>
      <c r="G3349" s="2">
        <v>99000100</v>
      </c>
      <c r="H3349" s="2" t="s">
        <v>1670</v>
      </c>
      <c r="I3349" s="2" t="s">
        <v>295</v>
      </c>
      <c r="J3349" s="2" t="s">
        <v>1698</v>
      </c>
    </row>
    <row r="3350" spans="6:10" ht="15" customHeight="1" x14ac:dyDescent="0.25">
      <c r="F3350" s="3" t="s">
        <v>5211</v>
      </c>
      <c r="G3350" s="2">
        <v>99000067</v>
      </c>
      <c r="H3350" s="2" t="s">
        <v>1378</v>
      </c>
      <c r="I3350" s="2" t="s">
        <v>295</v>
      </c>
      <c r="J3350" s="2" t="s">
        <v>1413</v>
      </c>
    </row>
    <row r="3351" spans="6:10" ht="15" customHeight="1" x14ac:dyDescent="0.25">
      <c r="F3351" s="3" t="s">
        <v>5212</v>
      </c>
      <c r="G3351" s="2">
        <v>99000056</v>
      </c>
      <c r="H3351" s="2" t="s">
        <v>1224</v>
      </c>
      <c r="I3351" s="2" t="s">
        <v>295</v>
      </c>
      <c r="J3351" s="2" t="s">
        <v>1284</v>
      </c>
    </row>
    <row r="3352" spans="6:10" ht="15" customHeight="1" x14ac:dyDescent="0.25">
      <c r="F3352" s="3" t="s">
        <v>5213</v>
      </c>
      <c r="G3352" s="2">
        <v>99000045</v>
      </c>
      <c r="H3352" s="2" t="s">
        <v>1233</v>
      </c>
      <c r="I3352" s="2" t="s">
        <v>295</v>
      </c>
      <c r="J3352" s="2" t="s">
        <v>1285</v>
      </c>
    </row>
    <row r="3353" spans="6:10" ht="15" customHeight="1" x14ac:dyDescent="0.25">
      <c r="F3353" s="3" t="s">
        <v>5214</v>
      </c>
      <c r="G3353" s="2">
        <v>99000010</v>
      </c>
      <c r="H3353" s="2" t="s">
        <v>214</v>
      </c>
      <c r="I3353" s="2" t="s">
        <v>295</v>
      </c>
      <c r="J3353" s="2" t="s">
        <v>306</v>
      </c>
    </row>
    <row r="3354" spans="6:10" ht="15" customHeight="1" x14ac:dyDescent="0.25">
      <c r="F3354" s="3" t="s">
        <v>5215</v>
      </c>
      <c r="G3354" s="2">
        <v>99000026</v>
      </c>
      <c r="H3354" s="2" t="s">
        <v>1269</v>
      </c>
      <c r="I3354" s="2" t="s">
        <v>295</v>
      </c>
      <c r="J3354" s="2" t="s">
        <v>1289</v>
      </c>
    </row>
    <row r="3355" spans="6:10" ht="15" customHeight="1" x14ac:dyDescent="0.25">
      <c r="F3355" s="3" t="s">
        <v>5216</v>
      </c>
      <c r="G3355" s="2">
        <v>99000106</v>
      </c>
      <c r="H3355" s="2" t="s">
        <v>1709</v>
      </c>
      <c r="I3355" s="2" t="s">
        <v>295</v>
      </c>
      <c r="J3355" s="2" t="s">
        <v>1739</v>
      </c>
    </row>
    <row r="3356" spans="6:10" ht="15" customHeight="1" x14ac:dyDescent="0.25">
      <c r="F3356" s="3" t="s">
        <v>5217</v>
      </c>
      <c r="G3356" s="2">
        <v>99000107</v>
      </c>
      <c r="H3356" s="2" t="s">
        <v>1722</v>
      </c>
      <c r="I3356" s="2" t="s">
        <v>295</v>
      </c>
      <c r="J3356" s="2" t="s">
        <v>1740</v>
      </c>
    </row>
    <row r="3357" spans="6:10" ht="15" customHeight="1" x14ac:dyDescent="0.25">
      <c r="F3357" s="3" t="s">
        <v>5218</v>
      </c>
      <c r="G3357" s="2">
        <v>99000069</v>
      </c>
      <c r="H3357" s="2" t="s">
        <v>1690</v>
      </c>
      <c r="I3357" s="2" t="s">
        <v>295</v>
      </c>
      <c r="J3357" s="2" t="s">
        <v>1699</v>
      </c>
    </row>
    <row r="3358" spans="6:10" ht="15" customHeight="1" x14ac:dyDescent="0.25">
      <c r="F3358" s="3" t="s">
        <v>5219</v>
      </c>
      <c r="G3358" s="2">
        <v>99000041</v>
      </c>
      <c r="H3358" s="2" t="s">
        <v>864</v>
      </c>
      <c r="I3358" s="2" t="s">
        <v>295</v>
      </c>
      <c r="J3358" s="2" t="s">
        <v>1011</v>
      </c>
    </row>
    <row r="3359" spans="6:10" ht="15" customHeight="1" x14ac:dyDescent="0.25">
      <c r="F3359" s="3" t="s">
        <v>5220</v>
      </c>
      <c r="G3359" s="2">
        <v>99000108</v>
      </c>
      <c r="H3359" s="2" t="s">
        <v>1729</v>
      </c>
      <c r="I3359" s="2" t="s">
        <v>295</v>
      </c>
      <c r="J3359" s="2" t="s">
        <v>1741</v>
      </c>
    </row>
    <row r="3360" spans="6:10" ht="15" customHeight="1" x14ac:dyDescent="0.25">
      <c r="F3360" s="3" t="s">
        <v>5221</v>
      </c>
      <c r="G3360" s="2">
        <v>99000017</v>
      </c>
      <c r="H3360" s="2" t="s">
        <v>314</v>
      </c>
      <c r="I3360" s="2" t="s">
        <v>315</v>
      </c>
      <c r="J3360" s="2" t="s">
        <v>316</v>
      </c>
    </row>
    <row r="3361" spans="6:10" ht="15" customHeight="1" x14ac:dyDescent="0.25">
      <c r="F3361" s="3" t="s">
        <v>5222</v>
      </c>
      <c r="G3361" s="2">
        <v>99000017</v>
      </c>
      <c r="H3361" s="2" t="s">
        <v>314</v>
      </c>
      <c r="I3361" s="2" t="s">
        <v>315</v>
      </c>
      <c r="J3361" s="2" t="s">
        <v>316</v>
      </c>
    </row>
    <row r="3362" spans="6:10" ht="15" customHeight="1" x14ac:dyDescent="0.25">
      <c r="F3362" s="3" t="s">
        <v>5223</v>
      </c>
      <c r="G3362" s="2">
        <v>13127</v>
      </c>
      <c r="H3362" s="2" t="s">
        <v>637</v>
      </c>
      <c r="I3362" s="2" t="s">
        <v>716</v>
      </c>
      <c r="J3362" s="2" t="s">
        <v>717</v>
      </c>
    </row>
    <row r="3363" spans="6:10" ht="15" customHeight="1" x14ac:dyDescent="0.25">
      <c r="F3363" s="3" t="s">
        <v>5224</v>
      </c>
      <c r="G3363" s="2">
        <v>18561</v>
      </c>
      <c r="H3363" s="2" t="s">
        <v>637</v>
      </c>
      <c r="I3363" s="2" t="s">
        <v>1167</v>
      </c>
      <c r="J3363" s="2" t="s">
        <v>1168</v>
      </c>
    </row>
    <row r="3364" spans="6:10" ht="15" customHeight="1" x14ac:dyDescent="0.25">
      <c r="F3364" s="3" t="s">
        <v>5225</v>
      </c>
      <c r="G3364" s="2">
        <v>13113</v>
      </c>
      <c r="H3364" s="2" t="s">
        <v>637</v>
      </c>
      <c r="I3364" s="2" t="s">
        <v>658</v>
      </c>
      <c r="J3364" s="2" t="s">
        <v>659</v>
      </c>
    </row>
    <row r="3365" spans="6:10" ht="15" customHeight="1" x14ac:dyDescent="0.25">
      <c r="F3365" s="3" t="s">
        <v>5226</v>
      </c>
      <c r="G3365" s="2">
        <v>19695</v>
      </c>
      <c r="H3365" s="2" t="s">
        <v>637</v>
      </c>
      <c r="I3365" s="2" t="s">
        <v>736</v>
      </c>
      <c r="J3365" s="2" t="s">
        <v>737</v>
      </c>
    </row>
    <row r="3366" spans="6:10" ht="15" customHeight="1" x14ac:dyDescent="0.25">
      <c r="F3366" s="3" t="s">
        <v>5227</v>
      </c>
      <c r="G3366" s="2">
        <v>18862</v>
      </c>
      <c r="H3366" s="2" t="s">
        <v>637</v>
      </c>
      <c r="I3366" s="2" t="s">
        <v>692</v>
      </c>
      <c r="J3366" s="2" t="s">
        <v>693</v>
      </c>
    </row>
    <row r="3367" spans="6:10" ht="15" customHeight="1" x14ac:dyDescent="0.25">
      <c r="F3367" s="3" t="s">
        <v>5228</v>
      </c>
      <c r="G3367" s="2">
        <v>18836</v>
      </c>
      <c r="H3367" s="2" t="s">
        <v>637</v>
      </c>
      <c r="I3367" s="2" t="s">
        <v>710</v>
      </c>
      <c r="J3367" s="2" t="s">
        <v>711</v>
      </c>
    </row>
    <row r="3368" spans="6:10" ht="15" customHeight="1" x14ac:dyDescent="0.25">
      <c r="F3368" s="3" t="s">
        <v>5229</v>
      </c>
      <c r="G3368" s="2">
        <v>18764</v>
      </c>
      <c r="H3368" s="2" t="s">
        <v>637</v>
      </c>
      <c r="I3368" s="2" t="s">
        <v>654</v>
      </c>
      <c r="J3368" s="2" t="s">
        <v>655</v>
      </c>
    </row>
    <row r="3369" spans="6:10" ht="15" customHeight="1" x14ac:dyDescent="0.25">
      <c r="F3369" s="3" t="s">
        <v>5230</v>
      </c>
      <c r="G3369" s="2">
        <v>19033</v>
      </c>
      <c r="H3369" s="2" t="s">
        <v>637</v>
      </c>
      <c r="I3369" s="2" t="s">
        <v>686</v>
      </c>
      <c r="J3369" s="2" t="s">
        <v>687</v>
      </c>
    </row>
    <row r="3370" spans="6:10" ht="15" customHeight="1" x14ac:dyDescent="0.25">
      <c r="F3370" s="3" t="s">
        <v>5231</v>
      </c>
      <c r="G3370" s="2">
        <v>18817</v>
      </c>
      <c r="H3370" s="2" t="s">
        <v>637</v>
      </c>
      <c r="I3370" s="2" t="s">
        <v>662</v>
      </c>
      <c r="J3370" s="2" t="s">
        <v>663</v>
      </c>
    </row>
    <row r="3371" spans="6:10" ht="15" customHeight="1" x14ac:dyDescent="0.25">
      <c r="F3371" s="3" t="s">
        <v>5232</v>
      </c>
      <c r="G3371" s="2">
        <v>13123</v>
      </c>
      <c r="H3371" s="2" t="s">
        <v>637</v>
      </c>
      <c r="I3371" s="2" t="s">
        <v>738</v>
      </c>
      <c r="J3371" s="2" t="s">
        <v>739</v>
      </c>
    </row>
    <row r="3372" spans="6:10" ht="15" customHeight="1" x14ac:dyDescent="0.25">
      <c r="F3372" s="3" t="s">
        <v>5233</v>
      </c>
      <c r="G3372" s="2">
        <v>18775</v>
      </c>
      <c r="H3372" s="2" t="s">
        <v>637</v>
      </c>
      <c r="I3372" s="2" t="s">
        <v>656</v>
      </c>
      <c r="J3372" s="2" t="s">
        <v>657</v>
      </c>
    </row>
    <row r="3373" spans="6:10" ht="15" customHeight="1" x14ac:dyDescent="0.25">
      <c r="F3373" s="3" t="s">
        <v>5234</v>
      </c>
      <c r="G3373" s="2">
        <v>13129</v>
      </c>
      <c r="H3373" s="2" t="s">
        <v>637</v>
      </c>
      <c r="I3373" s="2" t="s">
        <v>672</v>
      </c>
      <c r="J3373" s="2" t="s">
        <v>673</v>
      </c>
    </row>
    <row r="3374" spans="6:10" ht="15" customHeight="1" x14ac:dyDescent="0.25">
      <c r="F3374" s="3" t="s">
        <v>5235</v>
      </c>
      <c r="G3374" s="2">
        <v>13125</v>
      </c>
      <c r="H3374" s="2" t="s">
        <v>637</v>
      </c>
      <c r="I3374" s="2" t="s">
        <v>640</v>
      </c>
      <c r="J3374" s="2" t="s">
        <v>641</v>
      </c>
    </row>
    <row r="3375" spans="6:10" ht="15" customHeight="1" x14ac:dyDescent="0.25">
      <c r="F3375" s="3" t="s">
        <v>5236</v>
      </c>
      <c r="G3375" s="2">
        <v>41623</v>
      </c>
      <c r="H3375" s="2" t="s">
        <v>637</v>
      </c>
      <c r="I3375" s="2" t="s">
        <v>682</v>
      </c>
      <c r="J3375" s="2" t="s">
        <v>683</v>
      </c>
    </row>
    <row r="3376" spans="6:10" ht="15" customHeight="1" x14ac:dyDescent="0.25">
      <c r="F3376" s="3" t="s">
        <v>5237</v>
      </c>
      <c r="G3376" s="2">
        <v>25814</v>
      </c>
      <c r="H3376" s="2" t="s">
        <v>637</v>
      </c>
      <c r="I3376" s="2" t="s">
        <v>674</v>
      </c>
      <c r="J3376" s="2" t="s">
        <v>675</v>
      </c>
    </row>
    <row r="3377" spans="6:10" ht="15" customHeight="1" x14ac:dyDescent="0.25">
      <c r="F3377" s="3" t="s">
        <v>5238</v>
      </c>
      <c r="G3377" s="2">
        <v>18838</v>
      </c>
      <c r="H3377" s="2" t="s">
        <v>637</v>
      </c>
      <c r="I3377" s="2" t="s">
        <v>722</v>
      </c>
      <c r="J3377" s="2" t="s">
        <v>723</v>
      </c>
    </row>
    <row r="3378" spans="6:10" ht="15" customHeight="1" x14ac:dyDescent="0.25">
      <c r="F3378" s="3" t="s">
        <v>5239</v>
      </c>
      <c r="G3378" s="2">
        <v>18834</v>
      </c>
      <c r="H3378" s="2" t="s">
        <v>637</v>
      </c>
      <c r="I3378" s="2" t="s">
        <v>694</v>
      </c>
      <c r="J3378" s="2" t="s">
        <v>695</v>
      </c>
    </row>
    <row r="3379" spans="6:10" ht="15" customHeight="1" x14ac:dyDescent="0.25">
      <c r="F3379" s="3" t="s">
        <v>5240</v>
      </c>
      <c r="G3379" s="2">
        <v>19054</v>
      </c>
      <c r="H3379" s="2" t="s">
        <v>637</v>
      </c>
      <c r="I3379" s="2" t="s">
        <v>728</v>
      </c>
      <c r="J3379" s="2" t="s">
        <v>729</v>
      </c>
    </row>
    <row r="3380" spans="6:10" ht="15" customHeight="1" x14ac:dyDescent="0.25">
      <c r="F3380" s="3" t="s">
        <v>5241</v>
      </c>
      <c r="G3380" s="2">
        <v>41617</v>
      </c>
      <c r="H3380" s="2" t="s">
        <v>637</v>
      </c>
      <c r="I3380" s="2" t="s">
        <v>1165</v>
      </c>
      <c r="J3380" s="2" t="s">
        <v>1166</v>
      </c>
    </row>
    <row r="3381" spans="6:10" ht="15" customHeight="1" x14ac:dyDescent="0.25">
      <c r="F3381" s="3" t="s">
        <v>5242</v>
      </c>
      <c r="G3381" s="2">
        <v>41618</v>
      </c>
      <c r="H3381" s="2" t="s">
        <v>637</v>
      </c>
      <c r="I3381" s="2" t="s">
        <v>726</v>
      </c>
      <c r="J3381" s="2" t="s">
        <v>727</v>
      </c>
    </row>
    <row r="3382" spans="6:10" ht="15" customHeight="1" x14ac:dyDescent="0.25">
      <c r="F3382" s="3" t="s">
        <v>5243</v>
      </c>
      <c r="G3382" s="2">
        <v>18786</v>
      </c>
      <c r="H3382" s="2" t="s">
        <v>637</v>
      </c>
      <c r="I3382" s="2" t="s">
        <v>730</v>
      </c>
      <c r="J3382" s="2" t="s">
        <v>731</v>
      </c>
    </row>
    <row r="3383" spans="6:10" ht="15" customHeight="1" x14ac:dyDescent="0.25">
      <c r="F3383" s="3" t="s">
        <v>5244</v>
      </c>
      <c r="G3383" s="2">
        <v>13121</v>
      </c>
      <c r="H3383" s="2" t="s">
        <v>637</v>
      </c>
      <c r="I3383" s="2" t="s">
        <v>684</v>
      </c>
      <c r="J3383" s="2" t="s">
        <v>685</v>
      </c>
    </row>
    <row r="3384" spans="6:10" ht="15" customHeight="1" x14ac:dyDescent="0.25">
      <c r="F3384" s="3" t="s">
        <v>5245</v>
      </c>
      <c r="G3384" s="2">
        <v>18760</v>
      </c>
      <c r="H3384" s="2" t="s">
        <v>637</v>
      </c>
      <c r="I3384" s="2" t="s">
        <v>648</v>
      </c>
      <c r="J3384" s="2" t="s">
        <v>649</v>
      </c>
    </row>
    <row r="3385" spans="6:10" ht="15" customHeight="1" x14ac:dyDescent="0.25">
      <c r="F3385" s="3" t="s">
        <v>5246</v>
      </c>
      <c r="G3385" s="2">
        <v>18873</v>
      </c>
      <c r="H3385" s="2" t="s">
        <v>637</v>
      </c>
      <c r="I3385" s="2" t="s">
        <v>720</v>
      </c>
      <c r="J3385" s="2" t="s">
        <v>721</v>
      </c>
    </row>
    <row r="3386" spans="6:10" ht="15" customHeight="1" x14ac:dyDescent="0.25">
      <c r="F3386" s="3" t="s">
        <v>5247</v>
      </c>
      <c r="G3386" s="2">
        <v>19203</v>
      </c>
      <c r="H3386" s="2" t="s">
        <v>637</v>
      </c>
      <c r="I3386" s="2" t="s">
        <v>650</v>
      </c>
      <c r="J3386" s="2" t="s">
        <v>651</v>
      </c>
    </row>
    <row r="3387" spans="6:10" ht="15" customHeight="1" x14ac:dyDescent="0.25">
      <c r="F3387" s="3" t="s">
        <v>5248</v>
      </c>
      <c r="G3387" s="2">
        <v>41619</v>
      </c>
      <c r="H3387" s="2" t="s">
        <v>637</v>
      </c>
      <c r="I3387" s="2" t="s">
        <v>690</v>
      </c>
      <c r="J3387" s="2" t="s">
        <v>691</v>
      </c>
    </row>
    <row r="3388" spans="6:10" ht="15" customHeight="1" x14ac:dyDescent="0.25">
      <c r="F3388" s="3" t="s">
        <v>5249</v>
      </c>
      <c r="G3388" s="2">
        <v>18852</v>
      </c>
      <c r="H3388" s="2" t="s">
        <v>637</v>
      </c>
      <c r="I3388" s="2" t="s">
        <v>638</v>
      </c>
      <c r="J3388" s="2" t="s">
        <v>639</v>
      </c>
    </row>
    <row r="3389" spans="6:10" ht="15" customHeight="1" x14ac:dyDescent="0.25">
      <c r="F3389" s="3" t="s">
        <v>5250</v>
      </c>
      <c r="G3389" s="2">
        <v>18702</v>
      </c>
      <c r="H3389" s="2" t="s">
        <v>637</v>
      </c>
      <c r="I3389" s="2" t="s">
        <v>668</v>
      </c>
      <c r="J3389" s="2" t="s">
        <v>669</v>
      </c>
    </row>
    <row r="3390" spans="6:10" ht="15" customHeight="1" x14ac:dyDescent="0.25">
      <c r="F3390" s="3" t="s">
        <v>5251</v>
      </c>
      <c r="G3390" s="2">
        <v>13728</v>
      </c>
      <c r="H3390" s="2" t="s">
        <v>637</v>
      </c>
      <c r="I3390" s="2" t="s">
        <v>646</v>
      </c>
      <c r="J3390" s="2" t="s">
        <v>647</v>
      </c>
    </row>
    <row r="3391" spans="6:10" ht="15" customHeight="1" x14ac:dyDescent="0.25">
      <c r="F3391" s="3" t="s">
        <v>5252</v>
      </c>
      <c r="G3391" s="2">
        <v>41620</v>
      </c>
      <c r="H3391" s="2" t="s">
        <v>637</v>
      </c>
      <c r="I3391" s="2" t="s">
        <v>1169</v>
      </c>
      <c r="J3391" s="2" t="s">
        <v>1170</v>
      </c>
    </row>
    <row r="3392" spans="6:10" ht="15" customHeight="1" x14ac:dyDescent="0.25">
      <c r="F3392" s="3" t="s">
        <v>5253</v>
      </c>
      <c r="G3392" s="2">
        <v>18950</v>
      </c>
      <c r="H3392" s="2" t="s">
        <v>637</v>
      </c>
      <c r="I3392" s="2" t="s">
        <v>652</v>
      </c>
      <c r="J3392" s="2" t="s">
        <v>653</v>
      </c>
    </row>
    <row r="3393" spans="6:10" ht="15" customHeight="1" x14ac:dyDescent="0.25">
      <c r="F3393" s="3" t="s">
        <v>5254</v>
      </c>
      <c r="G3393" s="2">
        <v>18948</v>
      </c>
      <c r="H3393" s="2" t="s">
        <v>637</v>
      </c>
      <c r="I3393" s="2" t="s">
        <v>706</v>
      </c>
      <c r="J3393" s="2" t="s">
        <v>707</v>
      </c>
    </row>
    <row r="3394" spans="6:10" ht="15" customHeight="1" x14ac:dyDescent="0.25">
      <c r="F3394" s="3" t="s">
        <v>5255</v>
      </c>
      <c r="G3394" s="2">
        <v>18700</v>
      </c>
      <c r="H3394" s="2" t="s">
        <v>637</v>
      </c>
      <c r="I3394" s="2" t="s">
        <v>666</v>
      </c>
      <c r="J3394" s="2" t="s">
        <v>667</v>
      </c>
    </row>
    <row r="3395" spans="6:10" ht="15" customHeight="1" x14ac:dyDescent="0.25">
      <c r="F3395" s="3" t="s">
        <v>5256</v>
      </c>
      <c r="G3395" s="2">
        <v>19088</v>
      </c>
      <c r="H3395" s="2" t="s">
        <v>637</v>
      </c>
      <c r="I3395" s="2" t="s">
        <v>702</v>
      </c>
      <c r="J3395" s="2" t="s">
        <v>703</v>
      </c>
    </row>
    <row r="3396" spans="6:10" ht="15" customHeight="1" x14ac:dyDescent="0.25">
      <c r="F3396" s="3" t="s">
        <v>5257</v>
      </c>
      <c r="G3396" s="2">
        <v>41626</v>
      </c>
      <c r="H3396" s="2" t="s">
        <v>637</v>
      </c>
      <c r="I3396" s="2" t="s">
        <v>724</v>
      </c>
      <c r="J3396" s="2" t="s">
        <v>725</v>
      </c>
    </row>
    <row r="3397" spans="6:10" ht="15" customHeight="1" x14ac:dyDescent="0.25">
      <c r="F3397" s="3" t="s">
        <v>5258</v>
      </c>
      <c r="G3397" s="2">
        <v>13862</v>
      </c>
      <c r="H3397" s="2" t="s">
        <v>637</v>
      </c>
      <c r="I3397" s="2" t="s">
        <v>740</v>
      </c>
      <c r="J3397" s="2" t="s">
        <v>741</v>
      </c>
    </row>
    <row r="3398" spans="6:10" ht="15" customHeight="1" x14ac:dyDescent="0.25">
      <c r="F3398" s="3" t="s">
        <v>5259</v>
      </c>
      <c r="G3398" s="2">
        <v>19087</v>
      </c>
      <c r="H3398" s="2" t="s">
        <v>637</v>
      </c>
      <c r="I3398" s="2" t="s">
        <v>700</v>
      </c>
      <c r="J3398" s="2" t="s">
        <v>701</v>
      </c>
    </row>
    <row r="3399" spans="6:10" ht="15" customHeight="1" x14ac:dyDescent="0.25">
      <c r="F3399" s="3" t="s">
        <v>5260</v>
      </c>
      <c r="G3399" s="2">
        <v>19696</v>
      </c>
      <c r="H3399" s="2" t="s">
        <v>637</v>
      </c>
      <c r="I3399" s="2" t="s">
        <v>688</v>
      </c>
      <c r="J3399" s="2" t="s">
        <v>689</v>
      </c>
    </row>
    <row r="3400" spans="6:10" ht="15" customHeight="1" x14ac:dyDescent="0.25">
      <c r="F3400" s="3" t="s">
        <v>5261</v>
      </c>
      <c r="G3400" s="2">
        <v>18960</v>
      </c>
      <c r="H3400" s="2" t="s">
        <v>637</v>
      </c>
      <c r="I3400" s="2" t="s">
        <v>644</v>
      </c>
      <c r="J3400" s="2" t="s">
        <v>645</v>
      </c>
    </row>
    <row r="3401" spans="6:10" ht="15" customHeight="1" x14ac:dyDescent="0.25">
      <c r="F3401" s="3" t="s">
        <v>5262</v>
      </c>
      <c r="G3401" s="2">
        <v>18859</v>
      </c>
      <c r="H3401" s="2" t="s">
        <v>637</v>
      </c>
      <c r="I3401" s="2" t="s">
        <v>670</v>
      </c>
      <c r="J3401" s="2" t="s">
        <v>671</v>
      </c>
    </row>
    <row r="3402" spans="6:10" ht="15" customHeight="1" x14ac:dyDescent="0.25">
      <c r="F3402" s="3" t="s">
        <v>5263</v>
      </c>
      <c r="G3402" s="2">
        <v>18704</v>
      </c>
      <c r="H3402" s="2" t="s">
        <v>637</v>
      </c>
      <c r="I3402" s="2" t="s">
        <v>712</v>
      </c>
      <c r="J3402" s="2" t="s">
        <v>713</v>
      </c>
    </row>
    <row r="3403" spans="6:10" ht="15" customHeight="1" x14ac:dyDescent="0.25">
      <c r="F3403" s="3" t="s">
        <v>5264</v>
      </c>
      <c r="G3403" s="2">
        <v>41616</v>
      </c>
      <c r="H3403" s="2" t="s">
        <v>637</v>
      </c>
      <c r="I3403" s="2" t="s">
        <v>734</v>
      </c>
      <c r="J3403" s="2" t="s">
        <v>735</v>
      </c>
    </row>
    <row r="3404" spans="6:10" ht="15" customHeight="1" x14ac:dyDescent="0.25">
      <c r="F3404" s="3" t="s">
        <v>5265</v>
      </c>
      <c r="G3404" s="2">
        <v>19072</v>
      </c>
      <c r="H3404" s="2" t="s">
        <v>637</v>
      </c>
      <c r="I3404" s="2" t="s">
        <v>642</v>
      </c>
      <c r="J3404" s="2" t="s">
        <v>643</v>
      </c>
    </row>
    <row r="3405" spans="6:10" ht="15" customHeight="1" x14ac:dyDescent="0.25">
      <c r="F3405" s="3" t="s">
        <v>5266</v>
      </c>
      <c r="G3405" s="2">
        <v>18822</v>
      </c>
      <c r="H3405" s="2" t="s">
        <v>637</v>
      </c>
      <c r="I3405" s="2" t="s">
        <v>704</v>
      </c>
      <c r="J3405" s="2" t="s">
        <v>705</v>
      </c>
    </row>
    <row r="3406" spans="6:10" ht="15" customHeight="1" x14ac:dyDescent="0.25">
      <c r="F3406" s="3" t="s">
        <v>5267</v>
      </c>
      <c r="G3406" s="2">
        <v>99000030</v>
      </c>
      <c r="H3406" s="2" t="s">
        <v>637</v>
      </c>
      <c r="I3406" s="2" t="s">
        <v>295</v>
      </c>
      <c r="J3406" s="2" t="s">
        <v>822</v>
      </c>
    </row>
    <row r="3407" spans="6:10" ht="15" customHeight="1" x14ac:dyDescent="0.25">
      <c r="F3407" s="3" t="s">
        <v>5268</v>
      </c>
      <c r="G3407" s="2">
        <v>99000030</v>
      </c>
      <c r="H3407" s="2" t="s">
        <v>637</v>
      </c>
      <c r="I3407" s="2" t="s">
        <v>295</v>
      </c>
      <c r="J3407" s="2" t="s">
        <v>822</v>
      </c>
    </row>
    <row r="3408" spans="6:10" ht="15" customHeight="1" x14ac:dyDescent="0.25">
      <c r="F3408" s="3" t="s">
        <v>5269</v>
      </c>
      <c r="G3408" s="2">
        <v>99000017</v>
      </c>
      <c r="H3408" s="2" t="s">
        <v>314</v>
      </c>
      <c r="I3408" s="2" t="s">
        <v>315</v>
      </c>
      <c r="J3408" s="2" t="s">
        <v>316</v>
      </c>
    </row>
    <row r="3409" spans="6:10" ht="15" customHeight="1" x14ac:dyDescent="0.25">
      <c r="F3409" s="3" t="s">
        <v>5270</v>
      </c>
      <c r="G3409" s="2">
        <v>99000017</v>
      </c>
      <c r="H3409" s="2" t="s">
        <v>314</v>
      </c>
      <c r="I3409" s="2" t="s">
        <v>315</v>
      </c>
      <c r="J3409" s="2" t="s">
        <v>316</v>
      </c>
    </row>
    <row r="3410" spans="6:10" ht="15" customHeight="1" x14ac:dyDescent="0.25">
      <c r="F3410" s="3" t="s">
        <v>5271</v>
      </c>
      <c r="G3410" s="2">
        <v>13127</v>
      </c>
      <c r="H3410" s="2" t="s">
        <v>637</v>
      </c>
      <c r="I3410" s="2" t="s">
        <v>716</v>
      </c>
      <c r="J3410" s="2" t="s">
        <v>717</v>
      </c>
    </row>
    <row r="3411" spans="6:10" ht="15" customHeight="1" x14ac:dyDescent="0.25">
      <c r="F3411" s="3" t="s">
        <v>5272</v>
      </c>
      <c r="G3411" s="2">
        <v>18561</v>
      </c>
      <c r="H3411" s="2" t="s">
        <v>637</v>
      </c>
      <c r="I3411" s="2" t="s">
        <v>1167</v>
      </c>
      <c r="J3411" s="2" t="s">
        <v>1168</v>
      </c>
    </row>
    <row r="3412" spans="6:10" ht="15" customHeight="1" x14ac:dyDescent="0.25">
      <c r="F3412" s="3" t="s">
        <v>5273</v>
      </c>
      <c r="G3412" s="2">
        <v>13113</v>
      </c>
      <c r="H3412" s="2" t="s">
        <v>637</v>
      </c>
      <c r="I3412" s="2" t="s">
        <v>658</v>
      </c>
      <c r="J3412" s="2" t="s">
        <v>659</v>
      </c>
    </row>
    <row r="3413" spans="6:10" ht="15" customHeight="1" x14ac:dyDescent="0.25">
      <c r="F3413" s="3" t="s">
        <v>5274</v>
      </c>
      <c r="G3413" s="2">
        <v>19695</v>
      </c>
      <c r="H3413" s="2" t="s">
        <v>637</v>
      </c>
      <c r="I3413" s="2" t="s">
        <v>736</v>
      </c>
      <c r="J3413" s="2" t="s">
        <v>737</v>
      </c>
    </row>
    <row r="3414" spans="6:10" ht="15" customHeight="1" x14ac:dyDescent="0.25">
      <c r="F3414" s="3" t="s">
        <v>5275</v>
      </c>
      <c r="G3414" s="2">
        <v>18862</v>
      </c>
      <c r="H3414" s="2" t="s">
        <v>637</v>
      </c>
      <c r="I3414" s="2" t="s">
        <v>692</v>
      </c>
      <c r="J3414" s="2" t="s">
        <v>693</v>
      </c>
    </row>
    <row r="3415" spans="6:10" ht="15" customHeight="1" x14ac:dyDescent="0.25">
      <c r="F3415" s="3" t="s">
        <v>5276</v>
      </c>
      <c r="G3415" s="2">
        <v>18836</v>
      </c>
      <c r="H3415" s="2" t="s">
        <v>637</v>
      </c>
      <c r="I3415" s="2" t="s">
        <v>710</v>
      </c>
      <c r="J3415" s="2" t="s">
        <v>711</v>
      </c>
    </row>
    <row r="3416" spans="6:10" ht="15" customHeight="1" x14ac:dyDescent="0.25">
      <c r="F3416" s="3" t="s">
        <v>5277</v>
      </c>
      <c r="G3416" s="2">
        <v>18764</v>
      </c>
      <c r="H3416" s="2" t="s">
        <v>637</v>
      </c>
      <c r="I3416" s="2" t="s">
        <v>654</v>
      </c>
      <c r="J3416" s="2" t="s">
        <v>655</v>
      </c>
    </row>
    <row r="3417" spans="6:10" ht="15" customHeight="1" x14ac:dyDescent="0.25">
      <c r="F3417" s="3" t="s">
        <v>5278</v>
      </c>
      <c r="G3417" s="2">
        <v>19033</v>
      </c>
      <c r="H3417" s="2" t="s">
        <v>637</v>
      </c>
      <c r="I3417" s="2" t="s">
        <v>686</v>
      </c>
      <c r="J3417" s="2" t="s">
        <v>687</v>
      </c>
    </row>
    <row r="3418" spans="6:10" ht="15" customHeight="1" x14ac:dyDescent="0.25">
      <c r="F3418" s="3" t="s">
        <v>5279</v>
      </c>
      <c r="G3418" s="2">
        <v>18817</v>
      </c>
      <c r="H3418" s="2" t="s">
        <v>637</v>
      </c>
      <c r="I3418" s="2" t="s">
        <v>662</v>
      </c>
      <c r="J3418" s="2" t="s">
        <v>663</v>
      </c>
    </row>
    <row r="3419" spans="6:10" ht="15" customHeight="1" x14ac:dyDescent="0.25">
      <c r="F3419" s="3" t="s">
        <v>5280</v>
      </c>
      <c r="G3419" s="2">
        <v>13123</v>
      </c>
      <c r="H3419" s="2" t="s">
        <v>637</v>
      </c>
      <c r="I3419" s="2" t="s">
        <v>738</v>
      </c>
      <c r="J3419" s="2" t="s">
        <v>739</v>
      </c>
    </row>
    <row r="3420" spans="6:10" ht="15" customHeight="1" x14ac:dyDescent="0.25">
      <c r="F3420" s="3" t="s">
        <v>5281</v>
      </c>
      <c r="G3420" s="2">
        <v>18775</v>
      </c>
      <c r="H3420" s="2" t="s">
        <v>637</v>
      </c>
      <c r="I3420" s="2" t="s">
        <v>656</v>
      </c>
      <c r="J3420" s="2" t="s">
        <v>657</v>
      </c>
    </row>
    <row r="3421" spans="6:10" ht="15" customHeight="1" x14ac:dyDescent="0.25">
      <c r="F3421" s="3" t="s">
        <v>5282</v>
      </c>
      <c r="G3421" s="2">
        <v>13129</v>
      </c>
      <c r="H3421" s="2" t="s">
        <v>637</v>
      </c>
      <c r="I3421" s="2" t="s">
        <v>672</v>
      </c>
      <c r="J3421" s="2" t="s">
        <v>673</v>
      </c>
    </row>
    <row r="3422" spans="6:10" ht="15" customHeight="1" x14ac:dyDescent="0.25">
      <c r="F3422" s="3" t="s">
        <v>5283</v>
      </c>
      <c r="G3422" s="2">
        <v>13125</v>
      </c>
      <c r="H3422" s="2" t="s">
        <v>637</v>
      </c>
      <c r="I3422" s="2" t="s">
        <v>640</v>
      </c>
      <c r="J3422" s="2" t="s">
        <v>641</v>
      </c>
    </row>
    <row r="3423" spans="6:10" ht="15" customHeight="1" x14ac:dyDescent="0.25">
      <c r="F3423" s="3" t="s">
        <v>5284</v>
      </c>
      <c r="G3423" s="2">
        <v>41623</v>
      </c>
      <c r="H3423" s="2" t="s">
        <v>637</v>
      </c>
      <c r="I3423" s="2" t="s">
        <v>682</v>
      </c>
      <c r="J3423" s="2" t="s">
        <v>683</v>
      </c>
    </row>
    <row r="3424" spans="6:10" ht="15" customHeight="1" x14ac:dyDescent="0.25">
      <c r="F3424" s="3" t="s">
        <v>5285</v>
      </c>
      <c r="G3424" s="2">
        <v>25814</v>
      </c>
      <c r="H3424" s="2" t="s">
        <v>637</v>
      </c>
      <c r="I3424" s="2" t="s">
        <v>674</v>
      </c>
      <c r="J3424" s="2" t="s">
        <v>675</v>
      </c>
    </row>
    <row r="3425" spans="6:10" ht="15" customHeight="1" x14ac:dyDescent="0.25">
      <c r="F3425" s="3" t="s">
        <v>5286</v>
      </c>
      <c r="G3425" s="2">
        <v>18838</v>
      </c>
      <c r="H3425" s="2" t="s">
        <v>637</v>
      </c>
      <c r="I3425" s="2" t="s">
        <v>722</v>
      </c>
      <c r="J3425" s="2" t="s">
        <v>723</v>
      </c>
    </row>
    <row r="3426" spans="6:10" ht="15" customHeight="1" x14ac:dyDescent="0.25">
      <c r="F3426" s="3" t="s">
        <v>5287</v>
      </c>
      <c r="G3426" s="2">
        <v>18834</v>
      </c>
      <c r="H3426" s="2" t="s">
        <v>637</v>
      </c>
      <c r="I3426" s="2" t="s">
        <v>694</v>
      </c>
      <c r="J3426" s="2" t="s">
        <v>695</v>
      </c>
    </row>
    <row r="3427" spans="6:10" ht="15" customHeight="1" x14ac:dyDescent="0.25">
      <c r="F3427" s="3" t="s">
        <v>5288</v>
      </c>
      <c r="G3427" s="2">
        <v>19054</v>
      </c>
      <c r="H3427" s="2" t="s">
        <v>637</v>
      </c>
      <c r="I3427" s="2" t="s">
        <v>728</v>
      </c>
      <c r="J3427" s="2" t="s">
        <v>729</v>
      </c>
    </row>
    <row r="3428" spans="6:10" ht="15" customHeight="1" x14ac:dyDescent="0.25">
      <c r="F3428" s="3" t="s">
        <v>5289</v>
      </c>
      <c r="G3428" s="2">
        <v>41617</v>
      </c>
      <c r="H3428" s="2" t="s">
        <v>637</v>
      </c>
      <c r="I3428" s="2" t="s">
        <v>1165</v>
      </c>
      <c r="J3428" s="2" t="s">
        <v>1166</v>
      </c>
    </row>
    <row r="3429" spans="6:10" ht="15" customHeight="1" x14ac:dyDescent="0.25">
      <c r="F3429" s="3" t="s">
        <v>5290</v>
      </c>
      <c r="G3429" s="2">
        <v>41618</v>
      </c>
      <c r="H3429" s="2" t="s">
        <v>637</v>
      </c>
      <c r="I3429" s="2" t="s">
        <v>726</v>
      </c>
      <c r="J3429" s="2" t="s">
        <v>727</v>
      </c>
    </row>
    <row r="3430" spans="6:10" ht="15" customHeight="1" x14ac:dyDescent="0.25">
      <c r="F3430" s="3" t="s">
        <v>5291</v>
      </c>
      <c r="G3430" s="2">
        <v>18786</v>
      </c>
      <c r="H3430" s="2" t="s">
        <v>637</v>
      </c>
      <c r="I3430" s="2" t="s">
        <v>730</v>
      </c>
      <c r="J3430" s="2" t="s">
        <v>731</v>
      </c>
    </row>
    <row r="3431" spans="6:10" ht="15" customHeight="1" x14ac:dyDescent="0.25">
      <c r="F3431" s="3" t="s">
        <v>5292</v>
      </c>
      <c r="G3431" s="2">
        <v>13121</v>
      </c>
      <c r="H3431" s="2" t="s">
        <v>637</v>
      </c>
      <c r="I3431" s="2" t="s">
        <v>684</v>
      </c>
      <c r="J3431" s="2" t="s">
        <v>685</v>
      </c>
    </row>
    <row r="3432" spans="6:10" ht="15" customHeight="1" x14ac:dyDescent="0.25">
      <c r="F3432" s="3" t="s">
        <v>5293</v>
      </c>
      <c r="G3432" s="2">
        <v>18760</v>
      </c>
      <c r="H3432" s="2" t="s">
        <v>637</v>
      </c>
      <c r="I3432" s="2" t="s">
        <v>648</v>
      </c>
      <c r="J3432" s="2" t="s">
        <v>649</v>
      </c>
    </row>
    <row r="3433" spans="6:10" ht="15" customHeight="1" x14ac:dyDescent="0.25">
      <c r="F3433" s="3" t="s">
        <v>5294</v>
      </c>
      <c r="G3433" s="2">
        <v>18873</v>
      </c>
      <c r="H3433" s="2" t="s">
        <v>637</v>
      </c>
      <c r="I3433" s="2" t="s">
        <v>720</v>
      </c>
      <c r="J3433" s="2" t="s">
        <v>721</v>
      </c>
    </row>
    <row r="3434" spans="6:10" ht="15" customHeight="1" x14ac:dyDescent="0.25">
      <c r="F3434" s="3" t="s">
        <v>5295</v>
      </c>
      <c r="G3434" s="2">
        <v>19203</v>
      </c>
      <c r="H3434" s="2" t="s">
        <v>637</v>
      </c>
      <c r="I3434" s="2" t="s">
        <v>650</v>
      </c>
      <c r="J3434" s="2" t="s">
        <v>651</v>
      </c>
    </row>
    <row r="3435" spans="6:10" ht="15" customHeight="1" x14ac:dyDescent="0.25">
      <c r="F3435" s="3" t="s">
        <v>5296</v>
      </c>
      <c r="G3435" s="2">
        <v>41619</v>
      </c>
      <c r="H3435" s="2" t="s">
        <v>637</v>
      </c>
      <c r="I3435" s="2" t="s">
        <v>690</v>
      </c>
      <c r="J3435" s="2" t="s">
        <v>691</v>
      </c>
    </row>
    <row r="3436" spans="6:10" ht="15" customHeight="1" x14ac:dyDescent="0.25">
      <c r="F3436" s="3" t="s">
        <v>5297</v>
      </c>
      <c r="G3436" s="2">
        <v>18852</v>
      </c>
      <c r="H3436" s="2" t="s">
        <v>637</v>
      </c>
      <c r="I3436" s="2" t="s">
        <v>638</v>
      </c>
      <c r="J3436" s="2" t="s">
        <v>639</v>
      </c>
    </row>
    <row r="3437" spans="6:10" ht="15" customHeight="1" x14ac:dyDescent="0.25">
      <c r="F3437" s="3" t="s">
        <v>5298</v>
      </c>
      <c r="G3437" s="2">
        <v>18702</v>
      </c>
      <c r="H3437" s="2" t="s">
        <v>637</v>
      </c>
      <c r="I3437" s="2" t="s">
        <v>668</v>
      </c>
      <c r="J3437" s="2" t="s">
        <v>669</v>
      </c>
    </row>
    <row r="3438" spans="6:10" ht="15" customHeight="1" x14ac:dyDescent="0.25">
      <c r="F3438" s="3" t="s">
        <v>5299</v>
      </c>
      <c r="G3438" s="2">
        <v>13728</v>
      </c>
      <c r="H3438" s="2" t="s">
        <v>637</v>
      </c>
      <c r="I3438" s="2" t="s">
        <v>646</v>
      </c>
      <c r="J3438" s="2" t="s">
        <v>647</v>
      </c>
    </row>
    <row r="3439" spans="6:10" ht="15" customHeight="1" x14ac:dyDescent="0.25">
      <c r="F3439" s="3" t="s">
        <v>5300</v>
      </c>
      <c r="G3439" s="2">
        <v>41620</v>
      </c>
      <c r="H3439" s="2" t="s">
        <v>637</v>
      </c>
      <c r="I3439" s="2" t="s">
        <v>1169</v>
      </c>
      <c r="J3439" s="2" t="s">
        <v>1170</v>
      </c>
    </row>
    <row r="3440" spans="6:10" ht="15" customHeight="1" x14ac:dyDescent="0.25">
      <c r="F3440" s="3" t="s">
        <v>5301</v>
      </c>
      <c r="G3440" s="2">
        <v>18950</v>
      </c>
      <c r="H3440" s="2" t="s">
        <v>637</v>
      </c>
      <c r="I3440" s="2" t="s">
        <v>652</v>
      </c>
      <c r="J3440" s="2" t="s">
        <v>653</v>
      </c>
    </row>
    <row r="3441" spans="6:10" ht="15" customHeight="1" x14ac:dyDescent="0.25">
      <c r="F3441" s="3" t="s">
        <v>5302</v>
      </c>
      <c r="G3441" s="2">
        <v>18948</v>
      </c>
      <c r="H3441" s="2" t="s">
        <v>637</v>
      </c>
      <c r="I3441" s="2" t="s">
        <v>706</v>
      </c>
      <c r="J3441" s="2" t="s">
        <v>707</v>
      </c>
    </row>
    <row r="3442" spans="6:10" ht="15" customHeight="1" x14ac:dyDescent="0.25">
      <c r="F3442" s="3" t="s">
        <v>5303</v>
      </c>
      <c r="G3442" s="2">
        <v>18700</v>
      </c>
      <c r="H3442" s="2" t="s">
        <v>637</v>
      </c>
      <c r="I3442" s="2" t="s">
        <v>666</v>
      </c>
      <c r="J3442" s="2" t="s">
        <v>667</v>
      </c>
    </row>
    <row r="3443" spans="6:10" ht="15" customHeight="1" x14ac:dyDescent="0.25">
      <c r="F3443" s="3" t="s">
        <v>5304</v>
      </c>
      <c r="G3443" s="2">
        <v>19088</v>
      </c>
      <c r="H3443" s="2" t="s">
        <v>637</v>
      </c>
      <c r="I3443" s="2" t="s">
        <v>702</v>
      </c>
      <c r="J3443" s="2" t="s">
        <v>703</v>
      </c>
    </row>
    <row r="3444" spans="6:10" ht="15" customHeight="1" x14ac:dyDescent="0.25">
      <c r="F3444" s="3" t="s">
        <v>5305</v>
      </c>
      <c r="G3444" s="2">
        <v>41626</v>
      </c>
      <c r="H3444" s="2" t="s">
        <v>637</v>
      </c>
      <c r="I3444" s="2" t="s">
        <v>724</v>
      </c>
      <c r="J3444" s="2" t="s">
        <v>725</v>
      </c>
    </row>
    <row r="3445" spans="6:10" ht="15" customHeight="1" x14ac:dyDescent="0.25">
      <c r="F3445" s="3" t="s">
        <v>5306</v>
      </c>
      <c r="G3445" s="2">
        <v>13862</v>
      </c>
      <c r="H3445" s="2" t="s">
        <v>637</v>
      </c>
      <c r="I3445" s="2" t="s">
        <v>740</v>
      </c>
      <c r="J3445" s="2" t="s">
        <v>741</v>
      </c>
    </row>
    <row r="3446" spans="6:10" ht="15" customHeight="1" x14ac:dyDescent="0.25">
      <c r="F3446" s="3" t="s">
        <v>5307</v>
      </c>
      <c r="G3446" s="2">
        <v>19087</v>
      </c>
      <c r="H3446" s="2" t="s">
        <v>637</v>
      </c>
      <c r="I3446" s="2" t="s">
        <v>700</v>
      </c>
      <c r="J3446" s="2" t="s">
        <v>701</v>
      </c>
    </row>
    <row r="3447" spans="6:10" ht="15" customHeight="1" x14ac:dyDescent="0.25">
      <c r="F3447" s="3" t="s">
        <v>5308</v>
      </c>
      <c r="G3447" s="2">
        <v>19696</v>
      </c>
      <c r="H3447" s="2" t="s">
        <v>637</v>
      </c>
      <c r="I3447" s="2" t="s">
        <v>688</v>
      </c>
      <c r="J3447" s="2" t="s">
        <v>689</v>
      </c>
    </row>
    <row r="3448" spans="6:10" ht="15" customHeight="1" x14ac:dyDescent="0.25">
      <c r="F3448" s="3" t="s">
        <v>5309</v>
      </c>
      <c r="G3448" s="2">
        <v>18960</v>
      </c>
      <c r="H3448" s="2" t="s">
        <v>637</v>
      </c>
      <c r="I3448" s="2" t="s">
        <v>644</v>
      </c>
      <c r="J3448" s="2" t="s">
        <v>645</v>
      </c>
    </row>
    <row r="3449" spans="6:10" ht="15" customHeight="1" x14ac:dyDescent="0.25">
      <c r="F3449" s="3" t="s">
        <v>5310</v>
      </c>
      <c r="G3449" s="2">
        <v>18859</v>
      </c>
      <c r="H3449" s="2" t="s">
        <v>637</v>
      </c>
      <c r="I3449" s="2" t="s">
        <v>670</v>
      </c>
      <c r="J3449" s="2" t="s">
        <v>671</v>
      </c>
    </row>
    <row r="3450" spans="6:10" ht="15" customHeight="1" x14ac:dyDescent="0.25">
      <c r="F3450" s="3" t="s">
        <v>5311</v>
      </c>
      <c r="G3450" s="2">
        <v>18704</v>
      </c>
      <c r="H3450" s="2" t="s">
        <v>637</v>
      </c>
      <c r="I3450" s="2" t="s">
        <v>712</v>
      </c>
      <c r="J3450" s="2" t="s">
        <v>713</v>
      </c>
    </row>
    <row r="3451" spans="6:10" ht="15" customHeight="1" x14ac:dyDescent="0.25">
      <c r="F3451" s="3" t="s">
        <v>5312</v>
      </c>
      <c r="G3451" s="2">
        <v>41616</v>
      </c>
      <c r="H3451" s="2" t="s">
        <v>637</v>
      </c>
      <c r="I3451" s="2" t="s">
        <v>734</v>
      </c>
      <c r="J3451" s="2" t="s">
        <v>735</v>
      </c>
    </row>
    <row r="3452" spans="6:10" ht="15" customHeight="1" x14ac:dyDescent="0.25">
      <c r="F3452" s="3" t="s">
        <v>5313</v>
      </c>
      <c r="G3452" s="2">
        <v>19072</v>
      </c>
      <c r="H3452" s="2" t="s">
        <v>637</v>
      </c>
      <c r="I3452" s="2" t="s">
        <v>642</v>
      </c>
      <c r="J3452" s="2" t="s">
        <v>643</v>
      </c>
    </row>
    <row r="3453" spans="6:10" ht="15" customHeight="1" x14ac:dyDescent="0.25">
      <c r="F3453" s="3" t="s">
        <v>5314</v>
      </c>
      <c r="G3453" s="2">
        <v>18822</v>
      </c>
      <c r="H3453" s="2" t="s">
        <v>637</v>
      </c>
      <c r="I3453" s="2" t="s">
        <v>704</v>
      </c>
      <c r="J3453" s="2" t="s">
        <v>705</v>
      </c>
    </row>
    <row r="3454" spans="6:10" ht="15" customHeight="1" x14ac:dyDescent="0.25">
      <c r="F3454" s="3" t="s">
        <v>5315</v>
      </c>
      <c r="G3454" s="2">
        <v>99000030</v>
      </c>
      <c r="H3454" s="2" t="s">
        <v>637</v>
      </c>
      <c r="I3454" s="2" t="s">
        <v>295</v>
      </c>
      <c r="J3454" s="2" t="s">
        <v>822</v>
      </c>
    </row>
    <row r="3455" spans="6:10" ht="15" customHeight="1" x14ac:dyDescent="0.25">
      <c r="F3455" s="3" t="s">
        <v>5316</v>
      </c>
      <c r="G3455" s="2">
        <v>99000030</v>
      </c>
      <c r="H3455" s="2" t="s">
        <v>637</v>
      </c>
      <c r="I3455" s="2" t="s">
        <v>295</v>
      </c>
      <c r="J3455" s="2" t="s">
        <v>822</v>
      </c>
    </row>
    <row r="3456" spans="6:10" ht="15" customHeight="1" x14ac:dyDescent="0.25">
      <c r="F3456" s="3" t="s">
        <v>5317</v>
      </c>
      <c r="G3456" s="2">
        <v>99000017</v>
      </c>
      <c r="H3456" s="2" t="s">
        <v>314</v>
      </c>
      <c r="I3456" s="2" t="s">
        <v>315</v>
      </c>
      <c r="J3456" s="2" t="s">
        <v>316</v>
      </c>
    </row>
    <row r="3457" spans="6:10" ht="15" customHeight="1" x14ac:dyDescent="0.25">
      <c r="F3457" s="3" t="s">
        <v>5318</v>
      </c>
      <c r="G3457" s="2">
        <v>99000017</v>
      </c>
      <c r="H3457" s="2" t="s">
        <v>314</v>
      </c>
      <c r="I3457" s="2" t="s">
        <v>315</v>
      </c>
      <c r="J3457" s="2" t="s">
        <v>316</v>
      </c>
    </row>
    <row r="3458" spans="6:10" ht="15" customHeight="1" x14ac:dyDescent="0.25">
      <c r="F3458" s="3" t="s">
        <v>5319</v>
      </c>
      <c r="G3458" s="2">
        <v>476</v>
      </c>
      <c r="H3458" s="2" t="s">
        <v>54</v>
      </c>
      <c r="I3458" s="2" t="s">
        <v>70</v>
      </c>
      <c r="J3458" s="2" t="s">
        <v>71</v>
      </c>
    </row>
    <row r="3459" spans="6:10" ht="15" customHeight="1" x14ac:dyDescent="0.25">
      <c r="F3459" s="3" t="s">
        <v>5320</v>
      </c>
      <c r="G3459" s="2">
        <v>473</v>
      </c>
      <c r="H3459" s="2" t="s">
        <v>54</v>
      </c>
      <c r="I3459" s="2" t="s">
        <v>1313</v>
      </c>
      <c r="J3459" s="2" t="s">
        <v>1314</v>
      </c>
    </row>
    <row r="3460" spans="6:10" ht="15" customHeight="1" x14ac:dyDescent="0.25">
      <c r="F3460" s="3" t="s">
        <v>5321</v>
      </c>
      <c r="G3460" s="2">
        <v>478</v>
      </c>
      <c r="H3460" s="2" t="s">
        <v>54</v>
      </c>
      <c r="I3460" s="2" t="s">
        <v>614</v>
      </c>
      <c r="J3460" s="2" t="s">
        <v>615</v>
      </c>
    </row>
    <row r="3461" spans="6:10" ht="15" customHeight="1" x14ac:dyDescent="0.25">
      <c r="F3461" s="3" t="s">
        <v>5322</v>
      </c>
      <c r="G3461" s="2">
        <v>474</v>
      </c>
      <c r="H3461" s="2" t="s">
        <v>54</v>
      </c>
      <c r="I3461" s="2" t="s">
        <v>1315</v>
      </c>
      <c r="J3461" s="2" t="s">
        <v>1316</v>
      </c>
    </row>
    <row r="3462" spans="6:10" ht="15" customHeight="1" x14ac:dyDescent="0.25">
      <c r="F3462" s="3" t="s">
        <v>5323</v>
      </c>
      <c r="G3462" s="2">
        <v>1130</v>
      </c>
      <c r="H3462" s="2" t="s">
        <v>54</v>
      </c>
      <c r="I3462" s="2" t="s">
        <v>67</v>
      </c>
      <c r="J3462" s="2" t="s">
        <v>68</v>
      </c>
    </row>
    <row r="3463" spans="6:10" ht="15" customHeight="1" x14ac:dyDescent="0.25">
      <c r="F3463" s="3" t="s">
        <v>5324</v>
      </c>
      <c r="G3463" s="2">
        <v>18443</v>
      </c>
      <c r="H3463" s="2" t="s">
        <v>54</v>
      </c>
      <c r="I3463" s="2" t="s">
        <v>73</v>
      </c>
      <c r="J3463" s="2" t="s">
        <v>74</v>
      </c>
    </row>
    <row r="3464" spans="6:10" ht="15" customHeight="1" x14ac:dyDescent="0.25">
      <c r="F3464" s="3" t="s">
        <v>5325</v>
      </c>
      <c r="G3464" s="2">
        <v>475</v>
      </c>
      <c r="H3464" s="2" t="s">
        <v>54</v>
      </c>
      <c r="I3464" s="2" t="s">
        <v>1317</v>
      </c>
      <c r="J3464" s="2" t="s">
        <v>1318</v>
      </c>
    </row>
    <row r="3465" spans="6:10" ht="15" customHeight="1" x14ac:dyDescent="0.25">
      <c r="F3465" s="3" t="s">
        <v>5326</v>
      </c>
      <c r="G3465" s="2">
        <v>460</v>
      </c>
      <c r="H3465" s="2" t="s">
        <v>54</v>
      </c>
      <c r="I3465" s="2" t="s">
        <v>61</v>
      </c>
      <c r="J3465" s="2" t="s">
        <v>62</v>
      </c>
    </row>
    <row r="3466" spans="6:10" ht="15" customHeight="1" x14ac:dyDescent="0.25">
      <c r="F3466" s="3" t="s">
        <v>5327</v>
      </c>
      <c r="G3466" s="2">
        <v>477</v>
      </c>
      <c r="H3466" s="2" t="s">
        <v>54</v>
      </c>
      <c r="I3466" s="2" t="s">
        <v>1319</v>
      </c>
      <c r="J3466" s="2" t="s">
        <v>1320</v>
      </c>
    </row>
    <row r="3467" spans="6:10" ht="15" customHeight="1" x14ac:dyDescent="0.25">
      <c r="F3467" s="3" t="s">
        <v>5328</v>
      </c>
      <c r="G3467" s="2">
        <v>6137</v>
      </c>
      <c r="H3467" s="2" t="s">
        <v>54</v>
      </c>
      <c r="I3467" s="2" t="s">
        <v>76</v>
      </c>
      <c r="J3467" s="2" t="s">
        <v>77</v>
      </c>
    </row>
    <row r="3468" spans="6:10" ht="15" customHeight="1" x14ac:dyDescent="0.25">
      <c r="F3468" s="3" t="s">
        <v>5329</v>
      </c>
      <c r="G3468" s="2">
        <v>459</v>
      </c>
      <c r="H3468" s="2" t="s">
        <v>54</v>
      </c>
      <c r="I3468" s="2" t="s">
        <v>1742</v>
      </c>
      <c r="J3468" s="2" t="s">
        <v>1743</v>
      </c>
    </row>
    <row r="3469" spans="6:10" ht="15" customHeight="1" x14ac:dyDescent="0.25">
      <c r="F3469" s="3" t="s">
        <v>5330</v>
      </c>
      <c r="G3469" s="2">
        <v>451</v>
      </c>
      <c r="H3469" s="2" t="s">
        <v>54</v>
      </c>
      <c r="I3469" s="2" t="s">
        <v>58</v>
      </c>
      <c r="J3469" s="2" t="s">
        <v>59</v>
      </c>
    </row>
    <row r="3470" spans="6:10" ht="15" customHeight="1" x14ac:dyDescent="0.25">
      <c r="F3470" s="3" t="s">
        <v>5331</v>
      </c>
      <c r="G3470" s="2">
        <v>470</v>
      </c>
      <c r="H3470" s="2" t="s">
        <v>54</v>
      </c>
      <c r="I3470" s="2" t="s">
        <v>64</v>
      </c>
      <c r="J3470" s="2" t="s">
        <v>65</v>
      </c>
    </row>
    <row r="3471" spans="6:10" ht="15" customHeight="1" x14ac:dyDescent="0.25">
      <c r="F3471" s="3" t="s">
        <v>5332</v>
      </c>
      <c r="G3471" s="2">
        <v>1126</v>
      </c>
      <c r="H3471" s="2" t="s">
        <v>54</v>
      </c>
      <c r="I3471" s="2" t="s">
        <v>1744</v>
      </c>
      <c r="J3471" s="2" t="s">
        <v>1745</v>
      </c>
    </row>
    <row r="3472" spans="6:10" ht="15" customHeight="1" x14ac:dyDescent="0.25">
      <c r="F3472" s="3" t="s">
        <v>5333</v>
      </c>
      <c r="G3472" s="2">
        <v>1125</v>
      </c>
      <c r="H3472" s="2" t="s">
        <v>54</v>
      </c>
      <c r="I3472" s="2" t="s">
        <v>318</v>
      </c>
      <c r="J3472" s="2" t="s">
        <v>319</v>
      </c>
    </row>
    <row r="3473" spans="6:10" ht="15" customHeight="1" x14ac:dyDescent="0.25">
      <c r="F3473" s="3" t="s">
        <v>5334</v>
      </c>
      <c r="G3473" s="2">
        <v>471</v>
      </c>
      <c r="H3473" s="2" t="s">
        <v>54</v>
      </c>
      <c r="I3473" s="2" t="s">
        <v>1746</v>
      </c>
      <c r="J3473" s="2" t="s">
        <v>1747</v>
      </c>
    </row>
    <row r="3474" spans="6:10" ht="15" customHeight="1" x14ac:dyDescent="0.25">
      <c r="F3474" s="3" t="s">
        <v>5335</v>
      </c>
      <c r="G3474" s="2">
        <v>449</v>
      </c>
      <c r="H3474" s="2" t="s">
        <v>54</v>
      </c>
      <c r="I3474" s="2" t="s">
        <v>1748</v>
      </c>
      <c r="J3474" s="2" t="s">
        <v>1749</v>
      </c>
    </row>
    <row r="3475" spans="6:10" ht="15" customHeight="1" x14ac:dyDescent="0.25">
      <c r="F3475" s="3" t="s">
        <v>5336</v>
      </c>
      <c r="G3475" s="2">
        <v>461</v>
      </c>
      <c r="H3475" s="2" t="s">
        <v>54</v>
      </c>
      <c r="I3475" s="2" t="s">
        <v>612</v>
      </c>
      <c r="J3475" s="2" t="s">
        <v>613</v>
      </c>
    </row>
    <row r="3476" spans="6:10" ht="15" customHeight="1" x14ac:dyDescent="0.25">
      <c r="F3476" s="3" t="s">
        <v>5337</v>
      </c>
      <c r="G3476" s="2">
        <v>33727</v>
      </c>
      <c r="H3476" s="2" t="s">
        <v>54</v>
      </c>
      <c r="I3476" s="2" t="s">
        <v>1524</v>
      </c>
      <c r="J3476" s="2" t="s">
        <v>1525</v>
      </c>
    </row>
    <row r="3477" spans="6:10" ht="15" customHeight="1" x14ac:dyDescent="0.25">
      <c r="F3477" s="3" t="s">
        <v>5338</v>
      </c>
      <c r="G3477" s="2">
        <v>450</v>
      </c>
      <c r="H3477" s="2" t="s">
        <v>54</v>
      </c>
      <c r="I3477" s="2" t="s">
        <v>55</v>
      </c>
      <c r="J3477" s="2" t="s">
        <v>56</v>
      </c>
    </row>
    <row r="3478" spans="6:10" ht="15" customHeight="1" x14ac:dyDescent="0.25">
      <c r="F3478" s="3" t="s">
        <v>5339</v>
      </c>
      <c r="G3478" s="2">
        <v>99000006</v>
      </c>
      <c r="H3478" s="2" t="s">
        <v>54</v>
      </c>
      <c r="I3478" s="2" t="s">
        <v>295</v>
      </c>
      <c r="J3478" s="2" t="s">
        <v>298</v>
      </c>
    </row>
    <row r="3479" spans="6:10" ht="15" customHeight="1" x14ac:dyDescent="0.25">
      <c r="F3479" s="3" t="s">
        <v>5340</v>
      </c>
      <c r="G3479" s="2">
        <v>99000006</v>
      </c>
      <c r="H3479" s="2" t="s">
        <v>54</v>
      </c>
      <c r="I3479" s="2" t="s">
        <v>295</v>
      </c>
      <c r="J3479" s="2" t="s">
        <v>298</v>
      </c>
    </row>
    <row r="3480" spans="6:10" ht="15" customHeight="1" x14ac:dyDescent="0.25">
      <c r="F3480" s="3" t="s">
        <v>5341</v>
      </c>
      <c r="G3480" s="2">
        <v>99000017</v>
      </c>
      <c r="H3480" s="2" t="s">
        <v>314</v>
      </c>
      <c r="I3480" s="2" t="s">
        <v>315</v>
      </c>
      <c r="J3480" s="2" t="s">
        <v>316</v>
      </c>
    </row>
    <row r="3481" spans="6:10" ht="15" customHeight="1" x14ac:dyDescent="0.25">
      <c r="F3481" s="3" t="s">
        <v>5342</v>
      </c>
      <c r="G3481" s="2">
        <v>99000017</v>
      </c>
      <c r="H3481" s="2" t="s">
        <v>314</v>
      </c>
      <c r="I3481" s="2" t="s">
        <v>315</v>
      </c>
      <c r="J3481" s="2" t="s">
        <v>316</v>
      </c>
    </row>
    <row r="3482" spans="6:10" ht="15" customHeight="1" x14ac:dyDescent="0.25">
      <c r="F3482" s="3" t="s">
        <v>5343</v>
      </c>
      <c r="G3482" s="2">
        <v>476</v>
      </c>
      <c r="H3482" s="2" t="s">
        <v>54</v>
      </c>
      <c r="I3482" s="2" t="s">
        <v>70</v>
      </c>
      <c r="J3482" s="2" t="s">
        <v>71</v>
      </c>
    </row>
    <row r="3483" spans="6:10" ht="15" customHeight="1" x14ac:dyDescent="0.25">
      <c r="F3483" s="3" t="s">
        <v>5344</v>
      </c>
      <c r="G3483" s="2">
        <v>473</v>
      </c>
      <c r="H3483" s="2" t="s">
        <v>54</v>
      </c>
      <c r="I3483" s="2" t="s">
        <v>1313</v>
      </c>
      <c r="J3483" s="2" t="s">
        <v>1314</v>
      </c>
    </row>
    <row r="3484" spans="6:10" ht="15" customHeight="1" x14ac:dyDescent="0.25">
      <c r="F3484" s="3" t="s">
        <v>5345</v>
      </c>
      <c r="G3484" s="2">
        <v>478</v>
      </c>
      <c r="H3484" s="2" t="s">
        <v>54</v>
      </c>
      <c r="I3484" s="2" t="s">
        <v>614</v>
      </c>
      <c r="J3484" s="2" t="s">
        <v>615</v>
      </c>
    </row>
    <row r="3485" spans="6:10" ht="15" customHeight="1" x14ac:dyDescent="0.25">
      <c r="F3485" s="3" t="s">
        <v>5346</v>
      </c>
      <c r="G3485" s="2">
        <v>474</v>
      </c>
      <c r="H3485" s="2" t="s">
        <v>54</v>
      </c>
      <c r="I3485" s="2" t="s">
        <v>1315</v>
      </c>
      <c r="J3485" s="2" t="s">
        <v>1316</v>
      </c>
    </row>
    <row r="3486" spans="6:10" ht="15" customHeight="1" x14ac:dyDescent="0.25">
      <c r="F3486" s="3" t="s">
        <v>5347</v>
      </c>
      <c r="G3486" s="2">
        <v>1130</v>
      </c>
      <c r="H3486" s="2" t="s">
        <v>54</v>
      </c>
      <c r="I3486" s="2" t="s">
        <v>67</v>
      </c>
      <c r="J3486" s="2" t="s">
        <v>68</v>
      </c>
    </row>
    <row r="3487" spans="6:10" ht="15" customHeight="1" x14ac:dyDescent="0.25">
      <c r="F3487" s="3" t="s">
        <v>5348</v>
      </c>
      <c r="G3487" s="2">
        <v>18443</v>
      </c>
      <c r="H3487" s="2" t="s">
        <v>54</v>
      </c>
      <c r="I3487" s="2" t="s">
        <v>73</v>
      </c>
      <c r="J3487" s="2" t="s">
        <v>74</v>
      </c>
    </row>
    <row r="3488" spans="6:10" ht="15" customHeight="1" x14ac:dyDescent="0.25">
      <c r="F3488" s="3" t="s">
        <v>5349</v>
      </c>
      <c r="G3488" s="2">
        <v>475</v>
      </c>
      <c r="H3488" s="2" t="s">
        <v>54</v>
      </c>
      <c r="I3488" s="2" t="s">
        <v>1317</v>
      </c>
      <c r="J3488" s="2" t="s">
        <v>1318</v>
      </c>
    </row>
    <row r="3489" spans="6:10" ht="15" customHeight="1" x14ac:dyDescent="0.25">
      <c r="F3489" s="3" t="s">
        <v>5350</v>
      </c>
      <c r="G3489" s="2">
        <v>460</v>
      </c>
      <c r="H3489" s="2" t="s">
        <v>54</v>
      </c>
      <c r="I3489" s="2" t="s">
        <v>61</v>
      </c>
      <c r="J3489" s="2" t="s">
        <v>62</v>
      </c>
    </row>
    <row r="3490" spans="6:10" ht="15" customHeight="1" x14ac:dyDescent="0.25">
      <c r="F3490" s="3" t="s">
        <v>5351</v>
      </c>
      <c r="G3490" s="2">
        <v>477</v>
      </c>
      <c r="H3490" s="2" t="s">
        <v>54</v>
      </c>
      <c r="I3490" s="2" t="s">
        <v>1319</v>
      </c>
      <c r="J3490" s="2" t="s">
        <v>1320</v>
      </c>
    </row>
    <row r="3491" spans="6:10" ht="15" customHeight="1" x14ac:dyDescent="0.25">
      <c r="F3491" s="3" t="s">
        <v>5352</v>
      </c>
      <c r="G3491" s="2">
        <v>6137</v>
      </c>
      <c r="H3491" s="2" t="s">
        <v>54</v>
      </c>
      <c r="I3491" s="2" t="s">
        <v>76</v>
      </c>
      <c r="J3491" s="2" t="s">
        <v>77</v>
      </c>
    </row>
    <row r="3492" spans="6:10" ht="15" customHeight="1" x14ac:dyDescent="0.25">
      <c r="F3492" s="3" t="s">
        <v>5353</v>
      </c>
      <c r="G3492" s="2">
        <v>459</v>
      </c>
      <c r="H3492" s="2" t="s">
        <v>54</v>
      </c>
      <c r="I3492" s="2" t="s">
        <v>1742</v>
      </c>
      <c r="J3492" s="2" t="s">
        <v>1743</v>
      </c>
    </row>
    <row r="3493" spans="6:10" ht="15" customHeight="1" x14ac:dyDescent="0.25">
      <c r="F3493" s="3" t="s">
        <v>5354</v>
      </c>
      <c r="G3493" s="2">
        <v>451</v>
      </c>
      <c r="H3493" s="2" t="s">
        <v>54</v>
      </c>
      <c r="I3493" s="2" t="s">
        <v>58</v>
      </c>
      <c r="J3493" s="2" t="s">
        <v>59</v>
      </c>
    </row>
    <row r="3494" spans="6:10" ht="15" customHeight="1" x14ac:dyDescent="0.25">
      <c r="F3494" s="3" t="s">
        <v>5355</v>
      </c>
      <c r="G3494" s="2">
        <v>470</v>
      </c>
      <c r="H3494" s="2" t="s">
        <v>54</v>
      </c>
      <c r="I3494" s="2" t="s">
        <v>64</v>
      </c>
      <c r="J3494" s="2" t="s">
        <v>65</v>
      </c>
    </row>
    <row r="3495" spans="6:10" ht="15" customHeight="1" x14ac:dyDescent="0.25">
      <c r="F3495" s="3" t="s">
        <v>5356</v>
      </c>
      <c r="G3495" s="2">
        <v>1126</v>
      </c>
      <c r="H3495" s="2" t="s">
        <v>54</v>
      </c>
      <c r="I3495" s="2" t="s">
        <v>1744</v>
      </c>
      <c r="J3495" s="2" t="s">
        <v>1745</v>
      </c>
    </row>
    <row r="3496" spans="6:10" ht="15" customHeight="1" x14ac:dyDescent="0.25">
      <c r="F3496" s="3" t="s">
        <v>5357</v>
      </c>
      <c r="G3496" s="2">
        <v>1125</v>
      </c>
      <c r="H3496" s="2" t="s">
        <v>54</v>
      </c>
      <c r="I3496" s="2" t="s">
        <v>318</v>
      </c>
      <c r="J3496" s="2" t="s">
        <v>319</v>
      </c>
    </row>
    <row r="3497" spans="6:10" ht="15" customHeight="1" x14ac:dyDescent="0.25">
      <c r="F3497" s="3" t="s">
        <v>5358</v>
      </c>
      <c r="G3497" s="2">
        <v>471</v>
      </c>
      <c r="H3497" s="2" t="s">
        <v>54</v>
      </c>
      <c r="I3497" s="2" t="s">
        <v>1746</v>
      </c>
      <c r="J3497" s="2" t="s">
        <v>1747</v>
      </c>
    </row>
    <row r="3498" spans="6:10" ht="15" customHeight="1" x14ac:dyDescent="0.25">
      <c r="F3498" s="3" t="s">
        <v>5359</v>
      </c>
      <c r="G3498" s="2">
        <v>449</v>
      </c>
      <c r="H3498" s="2" t="s">
        <v>54</v>
      </c>
      <c r="I3498" s="2" t="s">
        <v>1748</v>
      </c>
      <c r="J3498" s="2" t="s">
        <v>1749</v>
      </c>
    </row>
    <row r="3499" spans="6:10" ht="15" customHeight="1" x14ac:dyDescent="0.25">
      <c r="F3499" s="3" t="s">
        <v>5360</v>
      </c>
      <c r="G3499" s="2">
        <v>461</v>
      </c>
      <c r="H3499" s="2" t="s">
        <v>54</v>
      </c>
      <c r="I3499" s="2" t="s">
        <v>612</v>
      </c>
      <c r="J3499" s="2" t="s">
        <v>613</v>
      </c>
    </row>
    <row r="3500" spans="6:10" ht="15" customHeight="1" x14ac:dyDescent="0.25">
      <c r="F3500" s="3" t="s">
        <v>5361</v>
      </c>
      <c r="G3500" s="2">
        <v>33727</v>
      </c>
      <c r="H3500" s="2" t="s">
        <v>54</v>
      </c>
      <c r="I3500" s="2" t="s">
        <v>1524</v>
      </c>
      <c r="J3500" s="2" t="s">
        <v>1525</v>
      </c>
    </row>
    <row r="3501" spans="6:10" ht="15" customHeight="1" x14ac:dyDescent="0.25">
      <c r="F3501" s="3" t="s">
        <v>5362</v>
      </c>
      <c r="G3501" s="2">
        <v>450</v>
      </c>
      <c r="H3501" s="2" t="s">
        <v>54</v>
      </c>
      <c r="I3501" s="2" t="s">
        <v>55</v>
      </c>
      <c r="J3501" s="2" t="s">
        <v>56</v>
      </c>
    </row>
    <row r="3502" spans="6:10" ht="15" customHeight="1" x14ac:dyDescent="0.25">
      <c r="F3502" s="3" t="s">
        <v>5363</v>
      </c>
      <c r="G3502" s="2">
        <v>99000006</v>
      </c>
      <c r="H3502" s="2" t="s">
        <v>54</v>
      </c>
      <c r="I3502" s="2" t="s">
        <v>295</v>
      </c>
      <c r="J3502" s="2" t="s">
        <v>298</v>
      </c>
    </row>
    <row r="3503" spans="6:10" ht="15" customHeight="1" x14ac:dyDescent="0.25">
      <c r="F3503" s="3" t="s">
        <v>5364</v>
      </c>
      <c r="G3503" s="2">
        <v>99000006</v>
      </c>
      <c r="H3503" s="2" t="s">
        <v>54</v>
      </c>
      <c r="I3503" s="2" t="s">
        <v>295</v>
      </c>
      <c r="J3503" s="2" t="s">
        <v>298</v>
      </c>
    </row>
    <row r="3504" spans="6:10" ht="15" customHeight="1" x14ac:dyDescent="0.25">
      <c r="F3504" s="3" t="s">
        <v>5365</v>
      </c>
      <c r="G3504" s="2">
        <v>99000017</v>
      </c>
      <c r="H3504" s="2" t="s">
        <v>314</v>
      </c>
      <c r="I3504" s="2" t="s">
        <v>315</v>
      </c>
      <c r="J3504" s="2" t="s">
        <v>316</v>
      </c>
    </row>
    <row r="3505" spans="6:10" ht="15" customHeight="1" x14ac:dyDescent="0.25">
      <c r="F3505" s="3" t="s">
        <v>5366</v>
      </c>
      <c r="G3505" s="2">
        <v>99000017</v>
      </c>
      <c r="H3505" s="2" t="s">
        <v>314</v>
      </c>
      <c r="I3505" s="2" t="s">
        <v>315</v>
      </c>
      <c r="J3505" s="2" t="s">
        <v>316</v>
      </c>
    </row>
    <row r="3506" spans="6:10" ht="15" customHeight="1" x14ac:dyDescent="0.25">
      <c r="F3506" s="3" t="s">
        <v>5367</v>
      </c>
      <c r="G3506" s="2">
        <v>476</v>
      </c>
      <c r="H3506" s="2" t="s">
        <v>54</v>
      </c>
      <c r="I3506" s="2" t="s">
        <v>70</v>
      </c>
      <c r="J3506" s="2" t="s">
        <v>71</v>
      </c>
    </row>
    <row r="3507" spans="6:10" ht="15" customHeight="1" x14ac:dyDescent="0.25">
      <c r="F3507" s="3" t="s">
        <v>5368</v>
      </c>
      <c r="G3507" s="2">
        <v>473</v>
      </c>
      <c r="H3507" s="2" t="s">
        <v>54</v>
      </c>
      <c r="I3507" s="2" t="s">
        <v>1313</v>
      </c>
      <c r="J3507" s="2" t="s">
        <v>1314</v>
      </c>
    </row>
    <row r="3508" spans="6:10" ht="15" customHeight="1" x14ac:dyDescent="0.25">
      <c r="F3508" s="3" t="s">
        <v>5369</v>
      </c>
      <c r="G3508" s="2">
        <v>478</v>
      </c>
      <c r="H3508" s="2" t="s">
        <v>54</v>
      </c>
      <c r="I3508" s="2" t="s">
        <v>614</v>
      </c>
      <c r="J3508" s="2" t="s">
        <v>615</v>
      </c>
    </row>
    <row r="3509" spans="6:10" ht="15" customHeight="1" x14ac:dyDescent="0.25">
      <c r="F3509" s="3" t="s">
        <v>5370</v>
      </c>
      <c r="G3509" s="2">
        <v>474</v>
      </c>
      <c r="H3509" s="2" t="s">
        <v>54</v>
      </c>
      <c r="I3509" s="2" t="s">
        <v>1315</v>
      </c>
      <c r="J3509" s="2" t="s">
        <v>1316</v>
      </c>
    </row>
    <row r="3510" spans="6:10" ht="15" customHeight="1" x14ac:dyDescent="0.25">
      <c r="F3510" s="3" t="s">
        <v>5371</v>
      </c>
      <c r="G3510" s="2">
        <v>1130</v>
      </c>
      <c r="H3510" s="2" t="s">
        <v>54</v>
      </c>
      <c r="I3510" s="2" t="s">
        <v>67</v>
      </c>
      <c r="J3510" s="2" t="s">
        <v>68</v>
      </c>
    </row>
    <row r="3511" spans="6:10" ht="15" customHeight="1" x14ac:dyDescent="0.25">
      <c r="F3511" s="3" t="s">
        <v>5372</v>
      </c>
      <c r="G3511" s="2">
        <v>18443</v>
      </c>
      <c r="H3511" s="2" t="s">
        <v>54</v>
      </c>
      <c r="I3511" s="2" t="s">
        <v>73</v>
      </c>
      <c r="J3511" s="2" t="s">
        <v>74</v>
      </c>
    </row>
    <row r="3512" spans="6:10" ht="15" customHeight="1" x14ac:dyDescent="0.25">
      <c r="F3512" s="3" t="s">
        <v>5373</v>
      </c>
      <c r="G3512" s="2">
        <v>475</v>
      </c>
      <c r="H3512" s="2" t="s">
        <v>54</v>
      </c>
      <c r="I3512" s="2" t="s">
        <v>1317</v>
      </c>
      <c r="J3512" s="2" t="s">
        <v>1318</v>
      </c>
    </row>
    <row r="3513" spans="6:10" ht="15" customHeight="1" x14ac:dyDescent="0.25">
      <c r="F3513" s="3" t="s">
        <v>5374</v>
      </c>
      <c r="G3513" s="2">
        <v>460</v>
      </c>
      <c r="H3513" s="2" t="s">
        <v>54</v>
      </c>
      <c r="I3513" s="2" t="s">
        <v>61</v>
      </c>
      <c r="J3513" s="2" t="s">
        <v>62</v>
      </c>
    </row>
    <row r="3514" spans="6:10" ht="15" customHeight="1" x14ac:dyDescent="0.25">
      <c r="F3514" s="3" t="s">
        <v>5375</v>
      </c>
      <c r="G3514" s="2">
        <v>477</v>
      </c>
      <c r="H3514" s="2" t="s">
        <v>54</v>
      </c>
      <c r="I3514" s="2" t="s">
        <v>1319</v>
      </c>
      <c r="J3514" s="2" t="s">
        <v>1320</v>
      </c>
    </row>
    <row r="3515" spans="6:10" ht="15" customHeight="1" x14ac:dyDescent="0.25">
      <c r="F3515" s="3" t="s">
        <v>5376</v>
      </c>
      <c r="G3515" s="2">
        <v>6137</v>
      </c>
      <c r="H3515" s="2" t="s">
        <v>54</v>
      </c>
      <c r="I3515" s="2" t="s">
        <v>76</v>
      </c>
      <c r="J3515" s="2" t="s">
        <v>77</v>
      </c>
    </row>
    <row r="3516" spans="6:10" ht="15" customHeight="1" x14ac:dyDescent="0.25">
      <c r="F3516" s="3" t="s">
        <v>5377</v>
      </c>
      <c r="G3516" s="2">
        <v>459</v>
      </c>
      <c r="H3516" s="2" t="s">
        <v>54</v>
      </c>
      <c r="I3516" s="2" t="s">
        <v>1742</v>
      </c>
      <c r="J3516" s="2" t="s">
        <v>1743</v>
      </c>
    </row>
    <row r="3517" spans="6:10" ht="15" customHeight="1" x14ac:dyDescent="0.25">
      <c r="F3517" s="3" t="s">
        <v>5378</v>
      </c>
      <c r="G3517" s="2">
        <v>451</v>
      </c>
      <c r="H3517" s="2" t="s">
        <v>54</v>
      </c>
      <c r="I3517" s="2" t="s">
        <v>58</v>
      </c>
      <c r="J3517" s="2" t="s">
        <v>59</v>
      </c>
    </row>
    <row r="3518" spans="6:10" ht="15" customHeight="1" x14ac:dyDescent="0.25">
      <c r="F3518" s="3" t="s">
        <v>5379</v>
      </c>
      <c r="G3518" s="2">
        <v>470</v>
      </c>
      <c r="H3518" s="2" t="s">
        <v>54</v>
      </c>
      <c r="I3518" s="2" t="s">
        <v>64</v>
      </c>
      <c r="J3518" s="2" t="s">
        <v>65</v>
      </c>
    </row>
    <row r="3519" spans="6:10" ht="15" customHeight="1" x14ac:dyDescent="0.25">
      <c r="F3519" s="3" t="s">
        <v>5380</v>
      </c>
      <c r="G3519" s="2">
        <v>1126</v>
      </c>
      <c r="H3519" s="2" t="s">
        <v>54</v>
      </c>
      <c r="I3519" s="2" t="s">
        <v>1744</v>
      </c>
      <c r="J3519" s="2" t="s">
        <v>1745</v>
      </c>
    </row>
    <row r="3520" spans="6:10" ht="15" customHeight="1" x14ac:dyDescent="0.25">
      <c r="F3520" s="3" t="s">
        <v>5381</v>
      </c>
      <c r="G3520" s="2">
        <v>1125</v>
      </c>
      <c r="H3520" s="2" t="s">
        <v>54</v>
      </c>
      <c r="I3520" s="2" t="s">
        <v>318</v>
      </c>
      <c r="J3520" s="2" t="s">
        <v>319</v>
      </c>
    </row>
    <row r="3521" spans="6:10" ht="15" customHeight="1" x14ac:dyDescent="0.25">
      <c r="F3521" s="3" t="s">
        <v>5382</v>
      </c>
      <c r="G3521" s="2">
        <v>471</v>
      </c>
      <c r="H3521" s="2" t="s">
        <v>54</v>
      </c>
      <c r="I3521" s="2" t="s">
        <v>1746</v>
      </c>
      <c r="J3521" s="2" t="s">
        <v>1747</v>
      </c>
    </row>
    <row r="3522" spans="6:10" ht="15" customHeight="1" x14ac:dyDescent="0.25">
      <c r="F3522" s="3" t="s">
        <v>5383</v>
      </c>
      <c r="G3522" s="2">
        <v>449</v>
      </c>
      <c r="H3522" s="2" t="s">
        <v>54</v>
      </c>
      <c r="I3522" s="2" t="s">
        <v>1748</v>
      </c>
      <c r="J3522" s="2" t="s">
        <v>1749</v>
      </c>
    </row>
    <row r="3523" spans="6:10" ht="15" customHeight="1" x14ac:dyDescent="0.25">
      <c r="F3523" s="3" t="s">
        <v>5384</v>
      </c>
      <c r="G3523" s="2">
        <v>461</v>
      </c>
      <c r="H3523" s="2" t="s">
        <v>54</v>
      </c>
      <c r="I3523" s="2" t="s">
        <v>612</v>
      </c>
      <c r="J3523" s="2" t="s">
        <v>613</v>
      </c>
    </row>
    <row r="3524" spans="6:10" ht="15" customHeight="1" x14ac:dyDescent="0.25">
      <c r="F3524" s="3" t="s">
        <v>5385</v>
      </c>
      <c r="G3524" s="2">
        <v>33727</v>
      </c>
      <c r="H3524" s="2" t="s">
        <v>54</v>
      </c>
      <c r="I3524" s="2" t="s">
        <v>1524</v>
      </c>
      <c r="J3524" s="2" t="s">
        <v>1525</v>
      </c>
    </row>
    <row r="3525" spans="6:10" ht="15" customHeight="1" x14ac:dyDescent="0.25">
      <c r="F3525" s="3" t="s">
        <v>5386</v>
      </c>
      <c r="G3525" s="2">
        <v>450</v>
      </c>
      <c r="H3525" s="2" t="s">
        <v>54</v>
      </c>
      <c r="I3525" s="2" t="s">
        <v>55</v>
      </c>
      <c r="J3525" s="2" t="s">
        <v>56</v>
      </c>
    </row>
    <row r="3526" spans="6:10" ht="15" customHeight="1" x14ac:dyDescent="0.25">
      <c r="F3526" s="3" t="s">
        <v>5387</v>
      </c>
      <c r="G3526" s="2">
        <v>99000006</v>
      </c>
      <c r="H3526" s="2" t="s">
        <v>54</v>
      </c>
      <c r="I3526" s="2" t="s">
        <v>295</v>
      </c>
      <c r="J3526" s="2" t="s">
        <v>298</v>
      </c>
    </row>
    <row r="3527" spans="6:10" ht="15" customHeight="1" x14ac:dyDescent="0.25">
      <c r="F3527" s="3" t="s">
        <v>5388</v>
      </c>
      <c r="G3527" s="2">
        <v>99000006</v>
      </c>
      <c r="H3527" s="2" t="s">
        <v>54</v>
      </c>
      <c r="I3527" s="2" t="s">
        <v>295</v>
      </c>
      <c r="J3527" s="2" t="s">
        <v>298</v>
      </c>
    </row>
    <row r="3528" spans="6:10" ht="15" customHeight="1" x14ac:dyDescent="0.25">
      <c r="F3528" s="3" t="s">
        <v>5389</v>
      </c>
      <c r="G3528" s="2">
        <v>99000017</v>
      </c>
      <c r="H3528" s="2" t="s">
        <v>314</v>
      </c>
      <c r="I3528" s="2" t="s">
        <v>315</v>
      </c>
      <c r="J3528" s="2" t="s">
        <v>316</v>
      </c>
    </row>
    <row r="3529" spans="6:10" ht="15" customHeight="1" x14ac:dyDescent="0.25">
      <c r="F3529" s="3" t="s">
        <v>5390</v>
      </c>
      <c r="G3529" s="2">
        <v>99000017</v>
      </c>
      <c r="H3529" s="2" t="s">
        <v>314</v>
      </c>
      <c r="I3529" s="2" t="s">
        <v>315</v>
      </c>
      <c r="J3529" s="2" t="s">
        <v>316</v>
      </c>
    </row>
    <row r="3530" spans="6:10" ht="15" customHeight="1" x14ac:dyDescent="0.25">
      <c r="F3530" s="3" t="s">
        <v>5391</v>
      </c>
      <c r="G3530" s="2">
        <v>476</v>
      </c>
      <c r="H3530" s="2" t="s">
        <v>54</v>
      </c>
      <c r="I3530" s="2" t="s">
        <v>70</v>
      </c>
      <c r="J3530" s="2" t="s">
        <v>71</v>
      </c>
    </row>
    <row r="3531" spans="6:10" ht="15" customHeight="1" x14ac:dyDescent="0.25">
      <c r="F3531" s="3" t="s">
        <v>5392</v>
      </c>
      <c r="G3531" s="2">
        <v>473</v>
      </c>
      <c r="H3531" s="2" t="s">
        <v>54</v>
      </c>
      <c r="I3531" s="2" t="s">
        <v>1313</v>
      </c>
      <c r="J3531" s="2" t="s">
        <v>1314</v>
      </c>
    </row>
    <row r="3532" spans="6:10" ht="15" customHeight="1" x14ac:dyDescent="0.25">
      <c r="F3532" s="3" t="s">
        <v>5393</v>
      </c>
      <c r="G3532" s="2">
        <v>478</v>
      </c>
      <c r="H3532" s="2" t="s">
        <v>54</v>
      </c>
      <c r="I3532" s="2" t="s">
        <v>614</v>
      </c>
      <c r="J3532" s="2" t="s">
        <v>615</v>
      </c>
    </row>
    <row r="3533" spans="6:10" ht="15" customHeight="1" x14ac:dyDescent="0.25">
      <c r="F3533" s="3" t="s">
        <v>5394</v>
      </c>
      <c r="G3533" s="2">
        <v>474</v>
      </c>
      <c r="H3533" s="2" t="s">
        <v>54</v>
      </c>
      <c r="I3533" s="2" t="s">
        <v>1315</v>
      </c>
      <c r="J3533" s="2" t="s">
        <v>1316</v>
      </c>
    </row>
    <row r="3534" spans="6:10" ht="15" customHeight="1" x14ac:dyDescent="0.25">
      <c r="F3534" s="3" t="s">
        <v>5395</v>
      </c>
      <c r="G3534" s="2">
        <v>1130</v>
      </c>
      <c r="H3534" s="2" t="s">
        <v>54</v>
      </c>
      <c r="I3534" s="2" t="s">
        <v>67</v>
      </c>
      <c r="J3534" s="2" t="s">
        <v>68</v>
      </c>
    </row>
    <row r="3535" spans="6:10" ht="15" customHeight="1" x14ac:dyDescent="0.25">
      <c r="F3535" s="3" t="s">
        <v>5396</v>
      </c>
      <c r="G3535" s="2">
        <v>18443</v>
      </c>
      <c r="H3535" s="2" t="s">
        <v>54</v>
      </c>
      <c r="I3535" s="2" t="s">
        <v>73</v>
      </c>
      <c r="J3535" s="2" t="s">
        <v>74</v>
      </c>
    </row>
    <row r="3536" spans="6:10" ht="15" customHeight="1" x14ac:dyDescent="0.25">
      <c r="F3536" s="3" t="s">
        <v>5397</v>
      </c>
      <c r="G3536" s="2">
        <v>475</v>
      </c>
      <c r="H3536" s="2" t="s">
        <v>54</v>
      </c>
      <c r="I3536" s="2" t="s">
        <v>1317</v>
      </c>
      <c r="J3536" s="2" t="s">
        <v>1318</v>
      </c>
    </row>
    <row r="3537" spans="6:10" ht="15" customHeight="1" x14ac:dyDescent="0.25">
      <c r="F3537" s="3" t="s">
        <v>5398</v>
      </c>
      <c r="G3537" s="2">
        <v>460</v>
      </c>
      <c r="H3537" s="2" t="s">
        <v>54</v>
      </c>
      <c r="I3537" s="2" t="s">
        <v>61</v>
      </c>
      <c r="J3537" s="2" t="s">
        <v>62</v>
      </c>
    </row>
    <row r="3538" spans="6:10" ht="15" customHeight="1" x14ac:dyDescent="0.25">
      <c r="F3538" s="3" t="s">
        <v>5399</v>
      </c>
      <c r="G3538" s="2">
        <v>477</v>
      </c>
      <c r="H3538" s="2" t="s">
        <v>54</v>
      </c>
      <c r="I3538" s="2" t="s">
        <v>1319</v>
      </c>
      <c r="J3538" s="2" t="s">
        <v>1320</v>
      </c>
    </row>
    <row r="3539" spans="6:10" ht="15" customHeight="1" x14ac:dyDescent="0.25">
      <c r="F3539" s="3" t="s">
        <v>5400</v>
      </c>
      <c r="G3539" s="2">
        <v>6137</v>
      </c>
      <c r="H3539" s="2" t="s">
        <v>54</v>
      </c>
      <c r="I3539" s="2" t="s">
        <v>76</v>
      </c>
      <c r="J3539" s="2" t="s">
        <v>77</v>
      </c>
    </row>
    <row r="3540" spans="6:10" ht="15" customHeight="1" x14ac:dyDescent="0.25">
      <c r="F3540" s="3" t="s">
        <v>5401</v>
      </c>
      <c r="G3540" s="2">
        <v>459</v>
      </c>
      <c r="H3540" s="2" t="s">
        <v>54</v>
      </c>
      <c r="I3540" s="2" t="s">
        <v>1742</v>
      </c>
      <c r="J3540" s="2" t="s">
        <v>1743</v>
      </c>
    </row>
    <row r="3541" spans="6:10" ht="15" customHeight="1" x14ac:dyDescent="0.25">
      <c r="F3541" s="3" t="s">
        <v>5402</v>
      </c>
      <c r="G3541" s="2">
        <v>451</v>
      </c>
      <c r="H3541" s="2" t="s">
        <v>54</v>
      </c>
      <c r="I3541" s="2" t="s">
        <v>58</v>
      </c>
      <c r="J3541" s="2" t="s">
        <v>59</v>
      </c>
    </row>
    <row r="3542" spans="6:10" ht="15" customHeight="1" x14ac:dyDescent="0.25">
      <c r="F3542" s="3" t="s">
        <v>5403</v>
      </c>
      <c r="G3542" s="2">
        <v>470</v>
      </c>
      <c r="H3542" s="2" t="s">
        <v>54</v>
      </c>
      <c r="I3542" s="2" t="s">
        <v>64</v>
      </c>
      <c r="J3542" s="2" t="s">
        <v>65</v>
      </c>
    </row>
    <row r="3543" spans="6:10" ht="15" customHeight="1" x14ac:dyDescent="0.25">
      <c r="F3543" s="3" t="s">
        <v>5404</v>
      </c>
      <c r="G3543" s="2">
        <v>1126</v>
      </c>
      <c r="H3543" s="2" t="s">
        <v>54</v>
      </c>
      <c r="I3543" s="2" t="s">
        <v>1744</v>
      </c>
      <c r="J3543" s="2" t="s">
        <v>1745</v>
      </c>
    </row>
    <row r="3544" spans="6:10" ht="15" customHeight="1" x14ac:dyDescent="0.25">
      <c r="F3544" s="3" t="s">
        <v>5405</v>
      </c>
      <c r="G3544" s="2">
        <v>1125</v>
      </c>
      <c r="H3544" s="2" t="s">
        <v>54</v>
      </c>
      <c r="I3544" s="2" t="s">
        <v>318</v>
      </c>
      <c r="J3544" s="2" t="s">
        <v>319</v>
      </c>
    </row>
    <row r="3545" spans="6:10" ht="15" customHeight="1" x14ac:dyDescent="0.25">
      <c r="F3545" s="3" t="s">
        <v>5406</v>
      </c>
      <c r="G3545" s="2">
        <v>471</v>
      </c>
      <c r="H3545" s="2" t="s">
        <v>54</v>
      </c>
      <c r="I3545" s="2" t="s">
        <v>1746</v>
      </c>
      <c r="J3545" s="2" t="s">
        <v>1747</v>
      </c>
    </row>
    <row r="3546" spans="6:10" ht="15" customHeight="1" x14ac:dyDescent="0.25">
      <c r="F3546" s="3" t="s">
        <v>5407</v>
      </c>
      <c r="G3546" s="2">
        <v>449</v>
      </c>
      <c r="H3546" s="2" t="s">
        <v>54</v>
      </c>
      <c r="I3546" s="2" t="s">
        <v>1748</v>
      </c>
      <c r="J3546" s="2" t="s">
        <v>1749</v>
      </c>
    </row>
    <row r="3547" spans="6:10" ht="15" customHeight="1" x14ac:dyDescent="0.25">
      <c r="F3547" s="3" t="s">
        <v>5408</v>
      </c>
      <c r="G3547" s="2">
        <v>461</v>
      </c>
      <c r="H3547" s="2" t="s">
        <v>54</v>
      </c>
      <c r="I3547" s="2" t="s">
        <v>612</v>
      </c>
      <c r="J3547" s="2" t="s">
        <v>613</v>
      </c>
    </row>
    <row r="3548" spans="6:10" ht="15" customHeight="1" x14ac:dyDescent="0.25">
      <c r="F3548" s="3" t="s">
        <v>5409</v>
      </c>
      <c r="G3548" s="2">
        <v>33727</v>
      </c>
      <c r="H3548" s="2" t="s">
        <v>54</v>
      </c>
      <c r="I3548" s="2" t="s">
        <v>1524</v>
      </c>
      <c r="J3548" s="2" t="s">
        <v>1525</v>
      </c>
    </row>
    <row r="3549" spans="6:10" ht="15" customHeight="1" x14ac:dyDescent="0.25">
      <c r="F3549" s="3" t="s">
        <v>5410</v>
      </c>
      <c r="G3549" s="2">
        <v>450</v>
      </c>
      <c r="H3549" s="2" t="s">
        <v>54</v>
      </c>
      <c r="I3549" s="2" t="s">
        <v>55</v>
      </c>
      <c r="J3549" s="2" t="s">
        <v>56</v>
      </c>
    </row>
    <row r="3550" spans="6:10" ht="15" customHeight="1" x14ac:dyDescent="0.25">
      <c r="F3550" s="3" t="s">
        <v>5411</v>
      </c>
      <c r="G3550" s="2">
        <v>99000006</v>
      </c>
      <c r="H3550" s="2" t="s">
        <v>54</v>
      </c>
      <c r="I3550" s="2" t="s">
        <v>295</v>
      </c>
      <c r="J3550" s="2" t="s">
        <v>298</v>
      </c>
    </row>
    <row r="3551" spans="6:10" ht="15" customHeight="1" x14ac:dyDescent="0.25">
      <c r="F3551" s="3" t="s">
        <v>5412</v>
      </c>
      <c r="G3551" s="2">
        <v>99000006</v>
      </c>
      <c r="H3551" s="2" t="s">
        <v>54</v>
      </c>
      <c r="I3551" s="2" t="s">
        <v>295</v>
      </c>
      <c r="J3551" s="2" t="s">
        <v>298</v>
      </c>
    </row>
    <row r="3552" spans="6:10" ht="15" customHeight="1" x14ac:dyDescent="0.25">
      <c r="F3552" s="3" t="s">
        <v>5413</v>
      </c>
      <c r="G3552" s="2">
        <v>99000017</v>
      </c>
      <c r="H3552" s="2" t="s">
        <v>314</v>
      </c>
      <c r="I3552" s="2" t="s">
        <v>315</v>
      </c>
      <c r="J3552" s="2" t="s">
        <v>316</v>
      </c>
    </row>
    <row r="3553" spans="6:10" ht="15" customHeight="1" x14ac:dyDescent="0.25">
      <c r="F3553" s="3" t="s">
        <v>5414</v>
      </c>
      <c r="G3553" s="2">
        <v>99000017</v>
      </c>
      <c r="H3553" s="2" t="s">
        <v>314</v>
      </c>
      <c r="I3553" s="2" t="s">
        <v>315</v>
      </c>
      <c r="J3553" s="2" t="s">
        <v>316</v>
      </c>
    </row>
    <row r="3554" spans="6:10" ht="15" customHeight="1" x14ac:dyDescent="0.25">
      <c r="F3554" s="3" t="s">
        <v>5415</v>
      </c>
      <c r="G3554" s="2">
        <v>5664</v>
      </c>
      <c r="H3554" s="2" t="s">
        <v>751</v>
      </c>
      <c r="I3554" s="2" t="s">
        <v>776</v>
      </c>
      <c r="J3554" s="2" t="s">
        <v>777</v>
      </c>
    </row>
    <row r="3555" spans="6:10" ht="15" customHeight="1" x14ac:dyDescent="0.25">
      <c r="F3555" s="3" t="s">
        <v>5416</v>
      </c>
      <c r="G3555" s="2">
        <v>5667</v>
      </c>
      <c r="H3555" s="2" t="s">
        <v>751</v>
      </c>
      <c r="I3555" s="2" t="s">
        <v>790</v>
      </c>
      <c r="J3555" s="2" t="s">
        <v>791</v>
      </c>
    </row>
    <row r="3556" spans="6:10" ht="15" customHeight="1" x14ac:dyDescent="0.25">
      <c r="F3556" s="3" t="s">
        <v>5417</v>
      </c>
      <c r="G3556" s="2">
        <v>5662</v>
      </c>
      <c r="H3556" s="2" t="s">
        <v>751</v>
      </c>
      <c r="I3556" s="2" t="s">
        <v>772</v>
      </c>
      <c r="J3556" s="2" t="s">
        <v>773</v>
      </c>
    </row>
    <row r="3557" spans="6:10" ht="15" customHeight="1" x14ac:dyDescent="0.25">
      <c r="F3557" s="3" t="s">
        <v>5418</v>
      </c>
      <c r="G3557" s="2">
        <v>5677</v>
      </c>
      <c r="H3557" s="2" t="s">
        <v>751</v>
      </c>
      <c r="I3557" s="2" t="s">
        <v>818</v>
      </c>
      <c r="J3557" s="2" t="s">
        <v>819</v>
      </c>
    </row>
    <row r="3558" spans="6:10" ht="15" customHeight="1" x14ac:dyDescent="0.25">
      <c r="F3558" s="3" t="s">
        <v>5419</v>
      </c>
      <c r="G3558" s="2">
        <v>5663</v>
      </c>
      <c r="H3558" s="2" t="s">
        <v>751</v>
      </c>
      <c r="I3558" s="2" t="s">
        <v>782</v>
      </c>
      <c r="J3558" s="2" t="s">
        <v>783</v>
      </c>
    </row>
    <row r="3559" spans="6:10" ht="15" customHeight="1" x14ac:dyDescent="0.25">
      <c r="F3559" s="3" t="s">
        <v>5420</v>
      </c>
      <c r="G3559" s="2">
        <v>5679</v>
      </c>
      <c r="H3559" s="2" t="s">
        <v>751</v>
      </c>
      <c r="I3559" s="2" t="s">
        <v>770</v>
      </c>
      <c r="J3559" s="2" t="s">
        <v>771</v>
      </c>
    </row>
    <row r="3560" spans="6:10" ht="15" customHeight="1" x14ac:dyDescent="0.25">
      <c r="F3560" s="3" t="s">
        <v>5421</v>
      </c>
      <c r="G3560" s="2">
        <v>5661</v>
      </c>
      <c r="H3560" s="2" t="s">
        <v>751</v>
      </c>
      <c r="I3560" s="2" t="s">
        <v>804</v>
      </c>
      <c r="J3560" s="2" t="s">
        <v>805</v>
      </c>
    </row>
    <row r="3561" spans="6:10" ht="15" customHeight="1" x14ac:dyDescent="0.25">
      <c r="F3561" s="3" t="s">
        <v>5422</v>
      </c>
      <c r="G3561" s="2">
        <v>5669</v>
      </c>
      <c r="H3561" s="2" t="s">
        <v>751</v>
      </c>
      <c r="I3561" s="2" t="s">
        <v>820</v>
      </c>
      <c r="J3561" s="2" t="s">
        <v>821</v>
      </c>
    </row>
    <row r="3562" spans="6:10" ht="15" customHeight="1" x14ac:dyDescent="0.25">
      <c r="F3562" s="3" t="s">
        <v>5423</v>
      </c>
      <c r="G3562" s="2">
        <v>5676</v>
      </c>
      <c r="H3562" s="2" t="s">
        <v>751</v>
      </c>
      <c r="I3562" s="2" t="s">
        <v>778</v>
      </c>
      <c r="J3562" s="2" t="s">
        <v>779</v>
      </c>
    </row>
    <row r="3563" spans="6:10" ht="15" customHeight="1" x14ac:dyDescent="0.25">
      <c r="F3563" s="3" t="s">
        <v>5424</v>
      </c>
      <c r="G3563" s="2">
        <v>5670</v>
      </c>
      <c r="H3563" s="2" t="s">
        <v>751</v>
      </c>
      <c r="I3563" s="2" t="s">
        <v>758</v>
      </c>
      <c r="J3563" s="2" t="s">
        <v>759</v>
      </c>
    </row>
    <row r="3564" spans="6:10" ht="15" customHeight="1" x14ac:dyDescent="0.25">
      <c r="F3564" s="3" t="s">
        <v>5425</v>
      </c>
      <c r="G3564" s="2">
        <v>5671</v>
      </c>
      <c r="H3564" s="2" t="s">
        <v>751</v>
      </c>
      <c r="I3564" s="2" t="s">
        <v>756</v>
      </c>
      <c r="J3564" s="2" t="s">
        <v>757</v>
      </c>
    </row>
    <row r="3565" spans="6:10" ht="15" customHeight="1" x14ac:dyDescent="0.25">
      <c r="F3565" s="3" t="s">
        <v>5426</v>
      </c>
      <c r="G3565" s="2">
        <v>5675</v>
      </c>
      <c r="H3565" s="2" t="s">
        <v>751</v>
      </c>
      <c r="I3565" s="2" t="s">
        <v>766</v>
      </c>
      <c r="J3565" s="2" t="s">
        <v>767</v>
      </c>
    </row>
    <row r="3566" spans="6:10" ht="15" customHeight="1" x14ac:dyDescent="0.25">
      <c r="F3566" s="3" t="s">
        <v>5427</v>
      </c>
      <c r="G3566" s="2">
        <v>5672</v>
      </c>
      <c r="H3566" s="2" t="s">
        <v>751</v>
      </c>
      <c r="I3566" s="2" t="s">
        <v>800</v>
      </c>
      <c r="J3566" s="2" t="s">
        <v>801</v>
      </c>
    </row>
    <row r="3567" spans="6:10" ht="15" customHeight="1" x14ac:dyDescent="0.25">
      <c r="F3567" s="3" t="s">
        <v>5428</v>
      </c>
      <c r="G3567" s="2">
        <v>5673</v>
      </c>
      <c r="H3567" s="2" t="s">
        <v>751</v>
      </c>
      <c r="I3567" s="2" t="s">
        <v>816</v>
      </c>
      <c r="J3567" s="2" t="s">
        <v>817</v>
      </c>
    </row>
    <row r="3568" spans="6:10" ht="15" customHeight="1" x14ac:dyDescent="0.25">
      <c r="F3568" s="3" t="s">
        <v>5429</v>
      </c>
      <c r="G3568" s="2">
        <v>5681</v>
      </c>
      <c r="H3568" s="2" t="s">
        <v>751</v>
      </c>
      <c r="I3568" s="2" t="s">
        <v>808</v>
      </c>
      <c r="J3568" s="2" t="s">
        <v>809</v>
      </c>
    </row>
    <row r="3569" spans="6:10" ht="15" customHeight="1" x14ac:dyDescent="0.25">
      <c r="F3569" s="3" t="s">
        <v>5430</v>
      </c>
      <c r="G3569" s="2">
        <v>6128</v>
      </c>
      <c r="H3569" s="2" t="s">
        <v>751</v>
      </c>
      <c r="I3569" s="2" t="s">
        <v>780</v>
      </c>
      <c r="J3569" s="2" t="s">
        <v>781</v>
      </c>
    </row>
    <row r="3570" spans="6:10" ht="15" customHeight="1" x14ac:dyDescent="0.25">
      <c r="F3570" s="3" t="s">
        <v>5431</v>
      </c>
      <c r="G3570" s="2">
        <v>5686</v>
      </c>
      <c r="H3570" s="2" t="s">
        <v>751</v>
      </c>
      <c r="I3570" s="2" t="s">
        <v>752</v>
      </c>
      <c r="J3570" s="2" t="s">
        <v>753</v>
      </c>
    </row>
    <row r="3571" spans="6:10" ht="15" customHeight="1" x14ac:dyDescent="0.25">
      <c r="F3571" s="3" t="s">
        <v>5432</v>
      </c>
      <c r="G3571" s="2">
        <v>5668</v>
      </c>
      <c r="H3571" s="2" t="s">
        <v>751</v>
      </c>
      <c r="I3571" s="2" t="s">
        <v>802</v>
      </c>
      <c r="J3571" s="2" t="s">
        <v>803</v>
      </c>
    </row>
    <row r="3572" spans="6:10" ht="15" customHeight="1" x14ac:dyDescent="0.25">
      <c r="F3572" s="3" t="s">
        <v>5433</v>
      </c>
      <c r="G3572" s="2">
        <v>5682</v>
      </c>
      <c r="H3572" s="2" t="s">
        <v>751</v>
      </c>
      <c r="I3572" s="2" t="s">
        <v>812</v>
      </c>
      <c r="J3572" s="2" t="s">
        <v>813</v>
      </c>
    </row>
    <row r="3573" spans="6:10" ht="15" customHeight="1" x14ac:dyDescent="0.25">
      <c r="F3573" s="3" t="s">
        <v>5434</v>
      </c>
      <c r="G3573" s="2">
        <v>5666</v>
      </c>
      <c r="H3573" s="2" t="s">
        <v>751</v>
      </c>
      <c r="I3573" s="2" t="s">
        <v>768</v>
      </c>
      <c r="J3573" s="2" t="s">
        <v>769</v>
      </c>
    </row>
    <row r="3574" spans="6:10" ht="15" customHeight="1" x14ac:dyDescent="0.25">
      <c r="F3574" s="3" t="s">
        <v>5435</v>
      </c>
      <c r="G3574" s="2">
        <v>5691</v>
      </c>
      <c r="H3574" s="2" t="s">
        <v>751</v>
      </c>
      <c r="I3574" s="2" t="s">
        <v>810</v>
      </c>
      <c r="J3574" s="2" t="s">
        <v>811</v>
      </c>
    </row>
    <row r="3575" spans="6:10" ht="15" customHeight="1" x14ac:dyDescent="0.25">
      <c r="F3575" s="3" t="s">
        <v>5436</v>
      </c>
      <c r="G3575" s="2">
        <v>5689</v>
      </c>
      <c r="H3575" s="2" t="s">
        <v>751</v>
      </c>
      <c r="I3575" s="2" t="s">
        <v>788</v>
      </c>
      <c r="J3575" s="2" t="s">
        <v>789</v>
      </c>
    </row>
    <row r="3576" spans="6:10" ht="15" customHeight="1" x14ac:dyDescent="0.25">
      <c r="F3576" s="3" t="s">
        <v>5437</v>
      </c>
      <c r="G3576" s="2">
        <v>5678</v>
      </c>
      <c r="H3576" s="2" t="s">
        <v>751</v>
      </c>
      <c r="I3576" s="2" t="s">
        <v>762</v>
      </c>
      <c r="J3576" s="2" t="s">
        <v>763</v>
      </c>
    </row>
    <row r="3577" spans="6:10" ht="15" customHeight="1" x14ac:dyDescent="0.25">
      <c r="F3577" s="3" t="s">
        <v>5438</v>
      </c>
      <c r="G3577" s="2">
        <v>5687</v>
      </c>
      <c r="H3577" s="2" t="s">
        <v>751</v>
      </c>
      <c r="I3577" s="2" t="s">
        <v>764</v>
      </c>
      <c r="J3577" s="2" t="s">
        <v>765</v>
      </c>
    </row>
    <row r="3578" spans="6:10" ht="15" customHeight="1" x14ac:dyDescent="0.25">
      <c r="F3578" s="3" t="s">
        <v>5439</v>
      </c>
      <c r="G3578" s="2">
        <v>5683</v>
      </c>
      <c r="H3578" s="2" t="s">
        <v>751</v>
      </c>
      <c r="I3578" s="2" t="s">
        <v>814</v>
      </c>
      <c r="J3578" s="2" t="s">
        <v>815</v>
      </c>
    </row>
    <row r="3579" spans="6:10" ht="15" customHeight="1" x14ac:dyDescent="0.25">
      <c r="F3579" s="3" t="s">
        <v>5440</v>
      </c>
      <c r="G3579" s="2">
        <v>5692</v>
      </c>
      <c r="H3579" s="2" t="s">
        <v>751</v>
      </c>
      <c r="I3579" s="2" t="s">
        <v>1539</v>
      </c>
      <c r="J3579" s="2" t="s">
        <v>1540</v>
      </c>
    </row>
    <row r="3580" spans="6:10" ht="15" customHeight="1" x14ac:dyDescent="0.25">
      <c r="F3580" s="3" t="s">
        <v>5441</v>
      </c>
      <c r="G3580" s="2">
        <v>5684</v>
      </c>
      <c r="H3580" s="2" t="s">
        <v>751</v>
      </c>
      <c r="I3580" s="2" t="s">
        <v>754</v>
      </c>
      <c r="J3580" s="2" t="s">
        <v>755</v>
      </c>
    </row>
    <row r="3581" spans="6:10" ht="15" customHeight="1" x14ac:dyDescent="0.25">
      <c r="F3581" s="3" t="s">
        <v>5442</v>
      </c>
      <c r="G3581" s="2">
        <v>5674</v>
      </c>
      <c r="H3581" s="2" t="s">
        <v>751</v>
      </c>
      <c r="I3581" s="2" t="s">
        <v>760</v>
      </c>
      <c r="J3581" s="2" t="s">
        <v>761</v>
      </c>
    </row>
    <row r="3582" spans="6:10" ht="15" customHeight="1" x14ac:dyDescent="0.25">
      <c r="F3582" s="3" t="s">
        <v>5443</v>
      </c>
      <c r="G3582" s="2">
        <v>5708</v>
      </c>
      <c r="H3582" s="2" t="s">
        <v>751</v>
      </c>
      <c r="I3582" s="2" t="s">
        <v>774</v>
      </c>
      <c r="J3582" s="2" t="s">
        <v>775</v>
      </c>
    </row>
    <row r="3583" spans="6:10" ht="15" customHeight="1" x14ac:dyDescent="0.25">
      <c r="F3583" s="3" t="s">
        <v>5444</v>
      </c>
      <c r="G3583" s="2">
        <v>5690</v>
      </c>
      <c r="H3583" s="2" t="s">
        <v>751</v>
      </c>
      <c r="I3583" s="2" t="s">
        <v>806</v>
      </c>
      <c r="J3583" s="2" t="s">
        <v>807</v>
      </c>
    </row>
    <row r="3584" spans="6:10" ht="15" customHeight="1" x14ac:dyDescent="0.25">
      <c r="F3584" s="3" t="s">
        <v>5445</v>
      </c>
      <c r="G3584" s="2">
        <v>5733</v>
      </c>
      <c r="H3584" s="2" t="s">
        <v>751</v>
      </c>
      <c r="I3584" s="2" t="s">
        <v>794</v>
      </c>
      <c r="J3584" s="2" t="s">
        <v>795</v>
      </c>
    </row>
    <row r="3585" spans="6:10" ht="15" customHeight="1" x14ac:dyDescent="0.25">
      <c r="F3585" s="3" t="s">
        <v>5446</v>
      </c>
      <c r="G3585" s="2">
        <v>5737</v>
      </c>
      <c r="H3585" s="2" t="s">
        <v>751</v>
      </c>
      <c r="I3585" s="2" t="s">
        <v>798</v>
      </c>
      <c r="J3585" s="2" t="s">
        <v>799</v>
      </c>
    </row>
    <row r="3586" spans="6:10" ht="15" customHeight="1" x14ac:dyDescent="0.25">
      <c r="F3586" s="3" t="s">
        <v>5447</v>
      </c>
      <c r="G3586" s="2">
        <v>5685</v>
      </c>
      <c r="H3586" s="2" t="s">
        <v>751</v>
      </c>
      <c r="I3586" s="2" t="s">
        <v>784</v>
      </c>
      <c r="J3586" s="2" t="s">
        <v>785</v>
      </c>
    </row>
    <row r="3587" spans="6:10" ht="15" customHeight="1" x14ac:dyDescent="0.25">
      <c r="F3587" s="3" t="s">
        <v>5448</v>
      </c>
      <c r="G3587" s="2">
        <v>5709</v>
      </c>
      <c r="H3587" s="2" t="s">
        <v>751</v>
      </c>
      <c r="I3587" s="2" t="s">
        <v>796</v>
      </c>
      <c r="J3587" s="2" t="s">
        <v>797</v>
      </c>
    </row>
    <row r="3588" spans="6:10" ht="15" customHeight="1" x14ac:dyDescent="0.25">
      <c r="F3588" s="3" t="s">
        <v>5449</v>
      </c>
      <c r="G3588" s="2">
        <v>5996</v>
      </c>
      <c r="H3588" s="2" t="s">
        <v>751</v>
      </c>
      <c r="I3588" s="2" t="s">
        <v>1597</v>
      </c>
      <c r="J3588" s="2" t="s">
        <v>1598</v>
      </c>
    </row>
    <row r="3589" spans="6:10" ht="15" customHeight="1" x14ac:dyDescent="0.25">
      <c r="F3589" s="3" t="s">
        <v>5450</v>
      </c>
      <c r="G3589" s="2">
        <v>5699</v>
      </c>
      <c r="H3589" s="2" t="s">
        <v>751</v>
      </c>
      <c r="I3589" s="2" t="s">
        <v>1374</v>
      </c>
      <c r="J3589" s="2" t="s">
        <v>1375</v>
      </c>
    </row>
    <row r="3590" spans="6:10" ht="15" customHeight="1" x14ac:dyDescent="0.25">
      <c r="F3590" s="3" t="s">
        <v>5451</v>
      </c>
      <c r="G3590" s="2">
        <v>17661</v>
      </c>
      <c r="H3590" s="2" t="s">
        <v>751</v>
      </c>
      <c r="I3590" s="2" t="s">
        <v>1541</v>
      </c>
      <c r="J3590" s="2" t="s">
        <v>1542</v>
      </c>
    </row>
    <row r="3591" spans="6:10" ht="15" customHeight="1" x14ac:dyDescent="0.25">
      <c r="F3591" s="3" t="s">
        <v>5452</v>
      </c>
      <c r="G3591" s="2">
        <v>5732</v>
      </c>
      <c r="H3591" s="2" t="s">
        <v>751</v>
      </c>
      <c r="I3591" s="2" t="s">
        <v>1750</v>
      </c>
      <c r="J3591" s="2" t="s">
        <v>1751</v>
      </c>
    </row>
    <row r="3592" spans="6:10" ht="15" customHeight="1" x14ac:dyDescent="0.25">
      <c r="F3592" s="3" t="s">
        <v>5453</v>
      </c>
      <c r="G3592" s="2">
        <v>6035</v>
      </c>
      <c r="H3592" s="2" t="s">
        <v>751</v>
      </c>
      <c r="I3592" s="2" t="s">
        <v>792</v>
      </c>
      <c r="J3592" s="2" t="s">
        <v>793</v>
      </c>
    </row>
    <row r="3593" spans="6:10" ht="15" customHeight="1" x14ac:dyDescent="0.25">
      <c r="F3593" s="3" t="s">
        <v>5454</v>
      </c>
      <c r="G3593" s="2">
        <v>6070</v>
      </c>
      <c r="H3593" s="2" t="s">
        <v>751</v>
      </c>
      <c r="I3593" s="2" t="s">
        <v>1752</v>
      </c>
      <c r="J3593" s="2" t="s">
        <v>1753</v>
      </c>
    </row>
    <row r="3594" spans="6:10" ht="15" customHeight="1" x14ac:dyDescent="0.25">
      <c r="F3594" s="3" t="s">
        <v>5455</v>
      </c>
      <c r="G3594" s="2">
        <v>24746</v>
      </c>
      <c r="H3594" s="2" t="s">
        <v>751</v>
      </c>
      <c r="I3594" s="2" t="s">
        <v>1651</v>
      </c>
      <c r="J3594" s="2" t="s">
        <v>1652</v>
      </c>
    </row>
    <row r="3595" spans="6:10" ht="15" customHeight="1" x14ac:dyDescent="0.25">
      <c r="F3595" s="3" t="s">
        <v>5456</v>
      </c>
      <c r="G3595" s="2">
        <v>5703</v>
      </c>
      <c r="H3595" s="2" t="s">
        <v>751</v>
      </c>
      <c r="I3595" s="2" t="s">
        <v>1649</v>
      </c>
      <c r="J3595" s="2" t="s">
        <v>1650</v>
      </c>
    </row>
    <row r="3596" spans="6:10" ht="15" customHeight="1" x14ac:dyDescent="0.25">
      <c r="F3596" s="3" t="s">
        <v>5457</v>
      </c>
      <c r="G3596" s="2">
        <v>6098</v>
      </c>
      <c r="H3596" s="2" t="s">
        <v>751</v>
      </c>
      <c r="I3596" s="2" t="s">
        <v>1601</v>
      </c>
      <c r="J3596" s="2" t="s">
        <v>1602</v>
      </c>
    </row>
    <row r="3597" spans="6:10" ht="15" customHeight="1" x14ac:dyDescent="0.25">
      <c r="F3597" s="3" t="s">
        <v>5458</v>
      </c>
      <c r="G3597" s="2">
        <v>5758</v>
      </c>
      <c r="H3597" s="2" t="s">
        <v>751</v>
      </c>
      <c r="I3597" s="2" t="s">
        <v>1754</v>
      </c>
      <c r="J3597" s="2" t="s">
        <v>1755</v>
      </c>
    </row>
    <row r="3598" spans="6:10" ht="15" customHeight="1" x14ac:dyDescent="0.25">
      <c r="F3598" s="3" t="s">
        <v>5459</v>
      </c>
      <c r="G3598" s="2">
        <v>99000042</v>
      </c>
      <c r="H3598" s="2" t="s">
        <v>751</v>
      </c>
      <c r="I3598" s="2" t="s">
        <v>295</v>
      </c>
      <c r="J3598" s="2" t="s">
        <v>824</v>
      </c>
    </row>
    <row r="3599" spans="6:10" ht="15" customHeight="1" x14ac:dyDescent="0.25">
      <c r="F3599" s="3" t="s">
        <v>5460</v>
      </c>
      <c r="G3599" s="2">
        <v>99000042</v>
      </c>
      <c r="H3599" s="2" t="s">
        <v>751</v>
      </c>
      <c r="I3599" s="2" t="s">
        <v>295</v>
      </c>
      <c r="J3599" s="2" t="s">
        <v>824</v>
      </c>
    </row>
    <row r="3600" spans="6:10" ht="15" customHeight="1" x14ac:dyDescent="0.25">
      <c r="F3600" s="3" t="s">
        <v>5461</v>
      </c>
      <c r="G3600" s="2">
        <v>99000017</v>
      </c>
      <c r="H3600" s="2" t="s">
        <v>314</v>
      </c>
      <c r="I3600" s="2" t="s">
        <v>315</v>
      </c>
      <c r="J3600" s="2" t="s">
        <v>316</v>
      </c>
    </row>
    <row r="3601" spans="6:10" ht="15" customHeight="1" x14ac:dyDescent="0.25">
      <c r="F3601" s="3" t="s">
        <v>5462</v>
      </c>
      <c r="G3601" s="2">
        <v>99000017</v>
      </c>
      <c r="H3601" s="2" t="s">
        <v>314</v>
      </c>
      <c r="I3601" s="2" t="s">
        <v>315</v>
      </c>
      <c r="J3601" s="2" t="s">
        <v>316</v>
      </c>
    </row>
    <row r="3602" spans="6:10" ht="15" customHeight="1" x14ac:dyDescent="0.25">
      <c r="F3602" s="3" t="s">
        <v>5463</v>
      </c>
      <c r="G3602" s="2">
        <v>5664</v>
      </c>
      <c r="H3602" s="2" t="s">
        <v>751</v>
      </c>
      <c r="I3602" s="2" t="s">
        <v>776</v>
      </c>
      <c r="J3602" s="2" t="s">
        <v>777</v>
      </c>
    </row>
    <row r="3603" spans="6:10" ht="15" customHeight="1" x14ac:dyDescent="0.25">
      <c r="F3603" s="3" t="s">
        <v>5464</v>
      </c>
      <c r="G3603" s="2">
        <v>5667</v>
      </c>
      <c r="H3603" s="2" t="s">
        <v>751</v>
      </c>
      <c r="I3603" s="2" t="s">
        <v>790</v>
      </c>
      <c r="J3603" s="2" t="s">
        <v>791</v>
      </c>
    </row>
    <row r="3604" spans="6:10" ht="15" customHeight="1" x14ac:dyDescent="0.25">
      <c r="F3604" s="3" t="s">
        <v>5465</v>
      </c>
      <c r="G3604" s="2">
        <v>5662</v>
      </c>
      <c r="H3604" s="2" t="s">
        <v>751</v>
      </c>
      <c r="I3604" s="2" t="s">
        <v>772</v>
      </c>
      <c r="J3604" s="2" t="s">
        <v>773</v>
      </c>
    </row>
    <row r="3605" spans="6:10" ht="15" customHeight="1" x14ac:dyDescent="0.25">
      <c r="F3605" s="3" t="s">
        <v>5466</v>
      </c>
      <c r="G3605" s="2">
        <v>5677</v>
      </c>
      <c r="H3605" s="2" t="s">
        <v>751</v>
      </c>
      <c r="I3605" s="2" t="s">
        <v>818</v>
      </c>
      <c r="J3605" s="2" t="s">
        <v>819</v>
      </c>
    </row>
    <row r="3606" spans="6:10" ht="15" customHeight="1" x14ac:dyDescent="0.25">
      <c r="F3606" s="3" t="s">
        <v>5467</v>
      </c>
      <c r="G3606" s="2">
        <v>5663</v>
      </c>
      <c r="H3606" s="2" t="s">
        <v>751</v>
      </c>
      <c r="I3606" s="2" t="s">
        <v>782</v>
      </c>
      <c r="J3606" s="2" t="s">
        <v>783</v>
      </c>
    </row>
    <row r="3607" spans="6:10" ht="15" customHeight="1" x14ac:dyDescent="0.25">
      <c r="F3607" s="3" t="s">
        <v>5468</v>
      </c>
      <c r="G3607" s="2">
        <v>5679</v>
      </c>
      <c r="H3607" s="2" t="s">
        <v>751</v>
      </c>
      <c r="I3607" s="2" t="s">
        <v>770</v>
      </c>
      <c r="J3607" s="2" t="s">
        <v>771</v>
      </c>
    </row>
    <row r="3608" spans="6:10" ht="15" customHeight="1" x14ac:dyDescent="0.25">
      <c r="F3608" s="3" t="s">
        <v>5469</v>
      </c>
      <c r="G3608" s="2">
        <v>5661</v>
      </c>
      <c r="H3608" s="2" t="s">
        <v>751</v>
      </c>
      <c r="I3608" s="2" t="s">
        <v>804</v>
      </c>
      <c r="J3608" s="2" t="s">
        <v>805</v>
      </c>
    </row>
    <row r="3609" spans="6:10" ht="15" customHeight="1" x14ac:dyDescent="0.25">
      <c r="F3609" s="3" t="s">
        <v>5470</v>
      </c>
      <c r="G3609" s="2">
        <v>5669</v>
      </c>
      <c r="H3609" s="2" t="s">
        <v>751</v>
      </c>
      <c r="I3609" s="2" t="s">
        <v>820</v>
      </c>
      <c r="J3609" s="2" t="s">
        <v>821</v>
      </c>
    </row>
    <row r="3610" spans="6:10" ht="15" customHeight="1" x14ac:dyDescent="0.25">
      <c r="F3610" s="3" t="s">
        <v>5471</v>
      </c>
      <c r="G3610" s="2">
        <v>5676</v>
      </c>
      <c r="H3610" s="2" t="s">
        <v>751</v>
      </c>
      <c r="I3610" s="2" t="s">
        <v>778</v>
      </c>
      <c r="J3610" s="2" t="s">
        <v>779</v>
      </c>
    </row>
    <row r="3611" spans="6:10" ht="15" customHeight="1" x14ac:dyDescent="0.25">
      <c r="F3611" s="3" t="s">
        <v>5472</v>
      </c>
      <c r="G3611" s="2">
        <v>5670</v>
      </c>
      <c r="H3611" s="2" t="s">
        <v>751</v>
      </c>
      <c r="I3611" s="2" t="s">
        <v>758</v>
      </c>
      <c r="J3611" s="2" t="s">
        <v>759</v>
      </c>
    </row>
    <row r="3612" spans="6:10" ht="15" customHeight="1" x14ac:dyDescent="0.25">
      <c r="F3612" s="3" t="s">
        <v>5473</v>
      </c>
      <c r="G3612" s="2">
        <v>5671</v>
      </c>
      <c r="H3612" s="2" t="s">
        <v>751</v>
      </c>
      <c r="I3612" s="2" t="s">
        <v>756</v>
      </c>
      <c r="J3612" s="2" t="s">
        <v>757</v>
      </c>
    </row>
    <row r="3613" spans="6:10" ht="15" customHeight="1" x14ac:dyDescent="0.25">
      <c r="F3613" s="3" t="s">
        <v>5474</v>
      </c>
      <c r="G3613" s="2">
        <v>5675</v>
      </c>
      <c r="H3613" s="2" t="s">
        <v>751</v>
      </c>
      <c r="I3613" s="2" t="s">
        <v>766</v>
      </c>
      <c r="J3613" s="2" t="s">
        <v>767</v>
      </c>
    </row>
    <row r="3614" spans="6:10" ht="15" customHeight="1" x14ac:dyDescent="0.25">
      <c r="F3614" s="3" t="s">
        <v>5475</v>
      </c>
      <c r="G3614" s="2">
        <v>5672</v>
      </c>
      <c r="H3614" s="2" t="s">
        <v>751</v>
      </c>
      <c r="I3614" s="2" t="s">
        <v>800</v>
      </c>
      <c r="J3614" s="2" t="s">
        <v>801</v>
      </c>
    </row>
    <row r="3615" spans="6:10" ht="15" customHeight="1" x14ac:dyDescent="0.25">
      <c r="F3615" s="3" t="s">
        <v>5476</v>
      </c>
      <c r="G3615" s="2">
        <v>5673</v>
      </c>
      <c r="H3615" s="2" t="s">
        <v>751</v>
      </c>
      <c r="I3615" s="2" t="s">
        <v>816</v>
      </c>
      <c r="J3615" s="2" t="s">
        <v>817</v>
      </c>
    </row>
    <row r="3616" spans="6:10" ht="15" customHeight="1" x14ac:dyDescent="0.25">
      <c r="F3616" s="3" t="s">
        <v>5477</v>
      </c>
      <c r="G3616" s="2">
        <v>5681</v>
      </c>
      <c r="H3616" s="2" t="s">
        <v>751</v>
      </c>
      <c r="I3616" s="2" t="s">
        <v>808</v>
      </c>
      <c r="J3616" s="2" t="s">
        <v>809</v>
      </c>
    </row>
    <row r="3617" spans="6:10" ht="15" customHeight="1" x14ac:dyDescent="0.25">
      <c r="F3617" s="3" t="s">
        <v>5478</v>
      </c>
      <c r="G3617" s="2">
        <v>6128</v>
      </c>
      <c r="H3617" s="2" t="s">
        <v>751</v>
      </c>
      <c r="I3617" s="2" t="s">
        <v>780</v>
      </c>
      <c r="J3617" s="2" t="s">
        <v>781</v>
      </c>
    </row>
    <row r="3618" spans="6:10" ht="15" customHeight="1" x14ac:dyDescent="0.25">
      <c r="F3618" s="3" t="s">
        <v>5479</v>
      </c>
      <c r="G3618" s="2">
        <v>5686</v>
      </c>
      <c r="H3618" s="2" t="s">
        <v>751</v>
      </c>
      <c r="I3618" s="2" t="s">
        <v>752</v>
      </c>
      <c r="J3618" s="2" t="s">
        <v>753</v>
      </c>
    </row>
    <row r="3619" spans="6:10" ht="15" customHeight="1" x14ac:dyDescent="0.25">
      <c r="F3619" s="3" t="s">
        <v>5480</v>
      </c>
      <c r="G3619" s="2">
        <v>5668</v>
      </c>
      <c r="H3619" s="2" t="s">
        <v>751</v>
      </c>
      <c r="I3619" s="2" t="s">
        <v>802</v>
      </c>
      <c r="J3619" s="2" t="s">
        <v>803</v>
      </c>
    </row>
    <row r="3620" spans="6:10" ht="15" customHeight="1" x14ac:dyDescent="0.25">
      <c r="F3620" s="3" t="s">
        <v>5481</v>
      </c>
      <c r="G3620" s="2">
        <v>5682</v>
      </c>
      <c r="H3620" s="2" t="s">
        <v>751</v>
      </c>
      <c r="I3620" s="2" t="s">
        <v>812</v>
      </c>
      <c r="J3620" s="2" t="s">
        <v>813</v>
      </c>
    </row>
    <row r="3621" spans="6:10" ht="15" customHeight="1" x14ac:dyDescent="0.25">
      <c r="F3621" s="3" t="s">
        <v>5482</v>
      </c>
      <c r="G3621" s="2">
        <v>5666</v>
      </c>
      <c r="H3621" s="2" t="s">
        <v>751</v>
      </c>
      <c r="I3621" s="2" t="s">
        <v>768</v>
      </c>
      <c r="J3621" s="2" t="s">
        <v>769</v>
      </c>
    </row>
    <row r="3622" spans="6:10" ht="15" customHeight="1" x14ac:dyDescent="0.25">
      <c r="F3622" s="3" t="s">
        <v>5483</v>
      </c>
      <c r="G3622" s="2">
        <v>5691</v>
      </c>
      <c r="H3622" s="2" t="s">
        <v>751</v>
      </c>
      <c r="I3622" s="2" t="s">
        <v>810</v>
      </c>
      <c r="J3622" s="2" t="s">
        <v>811</v>
      </c>
    </row>
    <row r="3623" spans="6:10" ht="15" customHeight="1" x14ac:dyDescent="0.25">
      <c r="F3623" s="3" t="s">
        <v>5484</v>
      </c>
      <c r="G3623" s="2">
        <v>5689</v>
      </c>
      <c r="H3623" s="2" t="s">
        <v>751</v>
      </c>
      <c r="I3623" s="2" t="s">
        <v>788</v>
      </c>
      <c r="J3623" s="2" t="s">
        <v>789</v>
      </c>
    </row>
    <row r="3624" spans="6:10" ht="15" customHeight="1" x14ac:dyDescent="0.25">
      <c r="F3624" s="3" t="s">
        <v>5485</v>
      </c>
      <c r="G3624" s="2">
        <v>5678</v>
      </c>
      <c r="H3624" s="2" t="s">
        <v>751</v>
      </c>
      <c r="I3624" s="2" t="s">
        <v>762</v>
      </c>
      <c r="J3624" s="2" t="s">
        <v>763</v>
      </c>
    </row>
    <row r="3625" spans="6:10" ht="15" customHeight="1" x14ac:dyDescent="0.25">
      <c r="F3625" s="3" t="s">
        <v>5486</v>
      </c>
      <c r="G3625" s="2">
        <v>5687</v>
      </c>
      <c r="H3625" s="2" t="s">
        <v>751</v>
      </c>
      <c r="I3625" s="2" t="s">
        <v>764</v>
      </c>
      <c r="J3625" s="2" t="s">
        <v>765</v>
      </c>
    </row>
    <row r="3626" spans="6:10" ht="15" customHeight="1" x14ac:dyDescent="0.25">
      <c r="F3626" s="3" t="s">
        <v>5487</v>
      </c>
      <c r="G3626" s="2">
        <v>5683</v>
      </c>
      <c r="H3626" s="2" t="s">
        <v>751</v>
      </c>
      <c r="I3626" s="2" t="s">
        <v>814</v>
      </c>
      <c r="J3626" s="2" t="s">
        <v>815</v>
      </c>
    </row>
    <row r="3627" spans="6:10" ht="15" customHeight="1" x14ac:dyDescent="0.25">
      <c r="F3627" s="3" t="s">
        <v>5488</v>
      </c>
      <c r="G3627" s="2">
        <v>5692</v>
      </c>
      <c r="H3627" s="2" t="s">
        <v>751</v>
      </c>
      <c r="I3627" s="2" t="s">
        <v>1539</v>
      </c>
      <c r="J3627" s="2" t="s">
        <v>1540</v>
      </c>
    </row>
    <row r="3628" spans="6:10" ht="15" customHeight="1" x14ac:dyDescent="0.25">
      <c r="F3628" s="3" t="s">
        <v>5489</v>
      </c>
      <c r="G3628" s="2">
        <v>5684</v>
      </c>
      <c r="H3628" s="2" t="s">
        <v>751</v>
      </c>
      <c r="I3628" s="2" t="s">
        <v>754</v>
      </c>
      <c r="J3628" s="2" t="s">
        <v>755</v>
      </c>
    </row>
    <row r="3629" spans="6:10" ht="15" customHeight="1" x14ac:dyDescent="0.25">
      <c r="F3629" s="3" t="s">
        <v>5490</v>
      </c>
      <c r="G3629" s="2">
        <v>5674</v>
      </c>
      <c r="H3629" s="2" t="s">
        <v>751</v>
      </c>
      <c r="I3629" s="2" t="s">
        <v>760</v>
      </c>
      <c r="J3629" s="2" t="s">
        <v>761</v>
      </c>
    </row>
    <row r="3630" spans="6:10" ht="15" customHeight="1" x14ac:dyDescent="0.25">
      <c r="F3630" s="3" t="s">
        <v>5491</v>
      </c>
      <c r="G3630" s="2">
        <v>5708</v>
      </c>
      <c r="H3630" s="2" t="s">
        <v>751</v>
      </c>
      <c r="I3630" s="2" t="s">
        <v>774</v>
      </c>
      <c r="J3630" s="2" t="s">
        <v>775</v>
      </c>
    </row>
    <row r="3631" spans="6:10" ht="15" customHeight="1" x14ac:dyDescent="0.25">
      <c r="F3631" s="3" t="s">
        <v>5492</v>
      </c>
      <c r="G3631" s="2">
        <v>5690</v>
      </c>
      <c r="H3631" s="2" t="s">
        <v>751</v>
      </c>
      <c r="I3631" s="2" t="s">
        <v>806</v>
      </c>
      <c r="J3631" s="2" t="s">
        <v>807</v>
      </c>
    </row>
    <row r="3632" spans="6:10" ht="15" customHeight="1" x14ac:dyDescent="0.25">
      <c r="F3632" s="3" t="s">
        <v>5493</v>
      </c>
      <c r="G3632" s="2">
        <v>5733</v>
      </c>
      <c r="H3632" s="2" t="s">
        <v>751</v>
      </c>
      <c r="I3632" s="2" t="s">
        <v>794</v>
      </c>
      <c r="J3632" s="2" t="s">
        <v>795</v>
      </c>
    </row>
    <row r="3633" spans="6:10" ht="15" customHeight="1" x14ac:dyDescent="0.25">
      <c r="F3633" s="3" t="s">
        <v>5494</v>
      </c>
      <c r="G3633" s="2">
        <v>5737</v>
      </c>
      <c r="H3633" s="2" t="s">
        <v>751</v>
      </c>
      <c r="I3633" s="2" t="s">
        <v>798</v>
      </c>
      <c r="J3633" s="2" t="s">
        <v>799</v>
      </c>
    </row>
    <row r="3634" spans="6:10" ht="15" customHeight="1" x14ac:dyDescent="0.25">
      <c r="F3634" s="3" t="s">
        <v>5495</v>
      </c>
      <c r="G3634" s="2">
        <v>5685</v>
      </c>
      <c r="H3634" s="2" t="s">
        <v>751</v>
      </c>
      <c r="I3634" s="2" t="s">
        <v>784</v>
      </c>
      <c r="J3634" s="2" t="s">
        <v>785</v>
      </c>
    </row>
    <row r="3635" spans="6:10" ht="15" customHeight="1" x14ac:dyDescent="0.25">
      <c r="F3635" s="3" t="s">
        <v>5496</v>
      </c>
      <c r="G3635" s="2">
        <v>5709</v>
      </c>
      <c r="H3635" s="2" t="s">
        <v>751</v>
      </c>
      <c r="I3635" s="2" t="s">
        <v>796</v>
      </c>
      <c r="J3635" s="2" t="s">
        <v>797</v>
      </c>
    </row>
    <row r="3636" spans="6:10" ht="15" customHeight="1" x14ac:dyDescent="0.25">
      <c r="F3636" s="3" t="s">
        <v>5497</v>
      </c>
      <c r="G3636" s="2">
        <v>5996</v>
      </c>
      <c r="H3636" s="2" t="s">
        <v>751</v>
      </c>
      <c r="I3636" s="2" t="s">
        <v>1597</v>
      </c>
      <c r="J3636" s="2" t="s">
        <v>1598</v>
      </c>
    </row>
    <row r="3637" spans="6:10" ht="15" customHeight="1" x14ac:dyDescent="0.25">
      <c r="F3637" s="3" t="s">
        <v>5498</v>
      </c>
      <c r="G3637" s="2">
        <v>5699</v>
      </c>
      <c r="H3637" s="2" t="s">
        <v>751</v>
      </c>
      <c r="I3637" s="2" t="s">
        <v>1374</v>
      </c>
      <c r="J3637" s="2" t="s">
        <v>1375</v>
      </c>
    </row>
    <row r="3638" spans="6:10" ht="15" customHeight="1" x14ac:dyDescent="0.25">
      <c r="F3638" s="3" t="s">
        <v>5499</v>
      </c>
      <c r="G3638" s="2">
        <v>17661</v>
      </c>
      <c r="H3638" s="2" t="s">
        <v>751</v>
      </c>
      <c r="I3638" s="2" t="s">
        <v>1541</v>
      </c>
      <c r="J3638" s="2" t="s">
        <v>1542</v>
      </c>
    </row>
    <row r="3639" spans="6:10" ht="15" customHeight="1" x14ac:dyDescent="0.25">
      <c r="F3639" s="3" t="s">
        <v>5500</v>
      </c>
      <c r="G3639" s="2">
        <v>5732</v>
      </c>
      <c r="H3639" s="2" t="s">
        <v>751</v>
      </c>
      <c r="I3639" s="2" t="s">
        <v>1750</v>
      </c>
      <c r="J3639" s="2" t="s">
        <v>1751</v>
      </c>
    </row>
    <row r="3640" spans="6:10" ht="15" customHeight="1" x14ac:dyDescent="0.25">
      <c r="F3640" s="3" t="s">
        <v>5501</v>
      </c>
      <c r="G3640" s="2">
        <v>6035</v>
      </c>
      <c r="H3640" s="2" t="s">
        <v>751</v>
      </c>
      <c r="I3640" s="2" t="s">
        <v>792</v>
      </c>
      <c r="J3640" s="2" t="s">
        <v>793</v>
      </c>
    </row>
    <row r="3641" spans="6:10" ht="15" customHeight="1" x14ac:dyDescent="0.25">
      <c r="F3641" s="3" t="s">
        <v>5502</v>
      </c>
      <c r="G3641" s="2">
        <v>6070</v>
      </c>
      <c r="H3641" s="2" t="s">
        <v>751</v>
      </c>
      <c r="I3641" s="2" t="s">
        <v>1752</v>
      </c>
      <c r="J3641" s="2" t="s">
        <v>1753</v>
      </c>
    </row>
    <row r="3642" spans="6:10" ht="15" customHeight="1" x14ac:dyDescent="0.25">
      <c r="F3642" s="3" t="s">
        <v>5503</v>
      </c>
      <c r="G3642" s="2">
        <v>24746</v>
      </c>
      <c r="H3642" s="2" t="s">
        <v>751</v>
      </c>
      <c r="I3642" s="2" t="s">
        <v>1651</v>
      </c>
      <c r="J3642" s="2" t="s">
        <v>1652</v>
      </c>
    </row>
    <row r="3643" spans="6:10" ht="15" customHeight="1" x14ac:dyDescent="0.25">
      <c r="F3643" s="3" t="s">
        <v>5504</v>
      </c>
      <c r="G3643" s="2">
        <v>5703</v>
      </c>
      <c r="H3643" s="2" t="s">
        <v>751</v>
      </c>
      <c r="I3643" s="2" t="s">
        <v>1649</v>
      </c>
      <c r="J3643" s="2" t="s">
        <v>1650</v>
      </c>
    </row>
    <row r="3644" spans="6:10" ht="15" customHeight="1" x14ac:dyDescent="0.25">
      <c r="F3644" s="3" t="s">
        <v>5505</v>
      </c>
      <c r="G3644" s="2">
        <v>6098</v>
      </c>
      <c r="H3644" s="2" t="s">
        <v>751</v>
      </c>
      <c r="I3644" s="2" t="s">
        <v>1601</v>
      </c>
      <c r="J3644" s="2" t="s">
        <v>1602</v>
      </c>
    </row>
    <row r="3645" spans="6:10" ht="15" customHeight="1" x14ac:dyDescent="0.25">
      <c r="F3645" s="3" t="s">
        <v>5506</v>
      </c>
      <c r="G3645" s="2">
        <v>5758</v>
      </c>
      <c r="H3645" s="2" t="s">
        <v>751</v>
      </c>
      <c r="I3645" s="2" t="s">
        <v>1754</v>
      </c>
      <c r="J3645" s="2" t="s">
        <v>1755</v>
      </c>
    </row>
    <row r="3646" spans="6:10" ht="15" customHeight="1" x14ac:dyDescent="0.25">
      <c r="F3646" s="3" t="s">
        <v>5507</v>
      </c>
      <c r="G3646" s="2">
        <v>99000042</v>
      </c>
      <c r="H3646" s="2" t="s">
        <v>751</v>
      </c>
      <c r="I3646" s="2" t="s">
        <v>295</v>
      </c>
      <c r="J3646" s="2" t="s">
        <v>824</v>
      </c>
    </row>
    <row r="3647" spans="6:10" ht="15" customHeight="1" x14ac:dyDescent="0.25">
      <c r="F3647" s="3" t="s">
        <v>5508</v>
      </c>
      <c r="G3647" s="2">
        <v>99000042</v>
      </c>
      <c r="H3647" s="2" t="s">
        <v>751</v>
      </c>
      <c r="I3647" s="2" t="s">
        <v>295</v>
      </c>
      <c r="J3647" s="2" t="s">
        <v>824</v>
      </c>
    </row>
    <row r="3648" spans="6:10" ht="15" customHeight="1" x14ac:dyDescent="0.25">
      <c r="F3648" s="3" t="s">
        <v>5509</v>
      </c>
      <c r="G3648" s="2">
        <v>99000017</v>
      </c>
      <c r="H3648" s="2" t="s">
        <v>314</v>
      </c>
      <c r="I3648" s="2" t="s">
        <v>315</v>
      </c>
      <c r="J3648" s="2" t="s">
        <v>316</v>
      </c>
    </row>
    <row r="3649" spans="6:10" ht="15" customHeight="1" x14ac:dyDescent="0.25">
      <c r="F3649" s="3" t="s">
        <v>5510</v>
      </c>
      <c r="G3649" s="2">
        <v>99000017</v>
      </c>
      <c r="H3649" s="2" t="s">
        <v>314</v>
      </c>
      <c r="I3649" s="2" t="s">
        <v>315</v>
      </c>
      <c r="J3649" s="2" t="s">
        <v>316</v>
      </c>
    </row>
    <row r="3650" spans="6:10" ht="15" customHeight="1" x14ac:dyDescent="0.25">
      <c r="F3650" s="3" t="s">
        <v>5511</v>
      </c>
      <c r="G3650" s="2">
        <v>6224</v>
      </c>
      <c r="H3650" s="2" t="s">
        <v>79</v>
      </c>
      <c r="I3650" s="2" t="s">
        <v>134</v>
      </c>
      <c r="J3650" s="2" t="s">
        <v>135</v>
      </c>
    </row>
    <row r="3651" spans="6:10" ht="15" customHeight="1" x14ac:dyDescent="0.25">
      <c r="F3651" s="3" t="s">
        <v>5512</v>
      </c>
      <c r="G3651" s="2">
        <v>6223</v>
      </c>
      <c r="H3651" s="2" t="s">
        <v>79</v>
      </c>
      <c r="I3651" s="2" t="s">
        <v>89</v>
      </c>
      <c r="J3651" s="2" t="s">
        <v>90</v>
      </c>
    </row>
    <row r="3652" spans="6:10" ht="15" customHeight="1" x14ac:dyDescent="0.25">
      <c r="F3652" s="3" t="s">
        <v>5513</v>
      </c>
      <c r="G3652" s="2">
        <v>6225</v>
      </c>
      <c r="H3652" s="2" t="s">
        <v>79</v>
      </c>
      <c r="I3652" s="2" t="s">
        <v>92</v>
      </c>
      <c r="J3652" s="2" t="s">
        <v>93</v>
      </c>
    </row>
    <row r="3653" spans="6:10" ht="15" customHeight="1" x14ac:dyDescent="0.25">
      <c r="F3653" s="3" t="s">
        <v>5514</v>
      </c>
      <c r="G3653" s="2">
        <v>12370</v>
      </c>
      <c r="H3653" s="2" t="s">
        <v>79</v>
      </c>
      <c r="I3653" s="2" t="s">
        <v>1299</v>
      </c>
      <c r="J3653" s="2" t="s">
        <v>1300</v>
      </c>
    </row>
    <row r="3654" spans="6:10" ht="15" customHeight="1" x14ac:dyDescent="0.25">
      <c r="F3654" s="3" t="s">
        <v>5515</v>
      </c>
      <c r="G3654" s="2">
        <v>6240</v>
      </c>
      <c r="H3654" s="2" t="s">
        <v>79</v>
      </c>
      <c r="I3654" s="2" t="s">
        <v>128</v>
      </c>
      <c r="J3654" s="2" t="s">
        <v>129</v>
      </c>
    </row>
    <row r="3655" spans="6:10" ht="15" customHeight="1" x14ac:dyDescent="0.25">
      <c r="F3655" s="3" t="s">
        <v>5516</v>
      </c>
      <c r="G3655" s="2">
        <v>12382</v>
      </c>
      <c r="H3655" s="2" t="s">
        <v>79</v>
      </c>
      <c r="I3655" s="2" t="s">
        <v>1293</v>
      </c>
      <c r="J3655" s="2" t="s">
        <v>1294</v>
      </c>
    </row>
    <row r="3656" spans="6:10" ht="15" customHeight="1" x14ac:dyDescent="0.25">
      <c r="F3656" s="3" t="s">
        <v>5517</v>
      </c>
      <c r="G3656" s="2">
        <v>12384</v>
      </c>
      <c r="H3656" s="2" t="s">
        <v>79</v>
      </c>
      <c r="I3656" s="2" t="s">
        <v>1291</v>
      </c>
      <c r="J3656" s="2" t="s">
        <v>1292</v>
      </c>
    </row>
    <row r="3657" spans="6:10" ht="15" customHeight="1" x14ac:dyDescent="0.25">
      <c r="F3657" s="3" t="s">
        <v>5518</v>
      </c>
      <c r="G3657" s="2">
        <v>12369</v>
      </c>
      <c r="H3657" s="2" t="s">
        <v>79</v>
      </c>
      <c r="I3657" s="2" t="s">
        <v>113</v>
      </c>
      <c r="J3657" s="2" t="s">
        <v>114</v>
      </c>
    </row>
    <row r="3658" spans="6:10" ht="15" customHeight="1" x14ac:dyDescent="0.25">
      <c r="F3658" s="3" t="s">
        <v>5519</v>
      </c>
      <c r="G3658" s="2">
        <v>6213</v>
      </c>
      <c r="H3658" s="2" t="s">
        <v>79</v>
      </c>
      <c r="I3658" s="2" t="s">
        <v>137</v>
      </c>
      <c r="J3658" s="2" t="s">
        <v>138</v>
      </c>
    </row>
    <row r="3659" spans="6:10" ht="15" customHeight="1" x14ac:dyDescent="0.25">
      <c r="F3659" s="3" t="s">
        <v>5520</v>
      </c>
      <c r="G3659" s="2">
        <v>6255</v>
      </c>
      <c r="H3659" s="2" t="s">
        <v>79</v>
      </c>
      <c r="I3659" s="2" t="s">
        <v>110</v>
      </c>
      <c r="J3659" s="2" t="s">
        <v>111</v>
      </c>
    </row>
    <row r="3660" spans="6:10" ht="15" customHeight="1" x14ac:dyDescent="0.25">
      <c r="F3660" s="3" t="s">
        <v>5521</v>
      </c>
      <c r="G3660" s="2">
        <v>6252</v>
      </c>
      <c r="H3660" s="2" t="s">
        <v>79</v>
      </c>
      <c r="I3660" s="2" t="s">
        <v>80</v>
      </c>
      <c r="J3660" s="2" t="s">
        <v>81</v>
      </c>
    </row>
    <row r="3661" spans="6:10" ht="15" customHeight="1" x14ac:dyDescent="0.25">
      <c r="F3661" s="3" t="s">
        <v>5522</v>
      </c>
      <c r="G3661" s="2">
        <v>6241</v>
      </c>
      <c r="H3661" s="2" t="s">
        <v>79</v>
      </c>
      <c r="I3661" s="2" t="s">
        <v>116</v>
      </c>
      <c r="J3661" s="2" t="s">
        <v>117</v>
      </c>
    </row>
    <row r="3662" spans="6:10" ht="15" customHeight="1" x14ac:dyDescent="0.25">
      <c r="F3662" s="3" t="s">
        <v>5523</v>
      </c>
      <c r="G3662" s="2">
        <v>6239</v>
      </c>
      <c r="H3662" s="2" t="s">
        <v>79</v>
      </c>
      <c r="I3662" s="2" t="s">
        <v>86</v>
      </c>
      <c r="J3662" s="2" t="s">
        <v>87</v>
      </c>
    </row>
    <row r="3663" spans="6:10" ht="15" customHeight="1" x14ac:dyDescent="0.25">
      <c r="F3663" s="3" t="s">
        <v>5524</v>
      </c>
      <c r="G3663" s="2">
        <v>21687</v>
      </c>
      <c r="H3663" s="2" t="s">
        <v>79</v>
      </c>
      <c r="I3663" s="2" t="s">
        <v>606</v>
      </c>
      <c r="J3663" s="2" t="s">
        <v>607</v>
      </c>
    </row>
    <row r="3664" spans="6:10" ht="15" customHeight="1" x14ac:dyDescent="0.25">
      <c r="F3664" s="3" t="s">
        <v>5525</v>
      </c>
      <c r="G3664" s="2">
        <v>6254</v>
      </c>
      <c r="H3664" s="2" t="s">
        <v>79</v>
      </c>
      <c r="I3664" s="2" t="s">
        <v>1297</v>
      </c>
      <c r="J3664" s="2" t="s">
        <v>1298</v>
      </c>
    </row>
    <row r="3665" spans="6:10" ht="15" customHeight="1" x14ac:dyDescent="0.25">
      <c r="F3665" s="3" t="s">
        <v>5526</v>
      </c>
      <c r="G3665" s="2">
        <v>12383</v>
      </c>
      <c r="H3665" s="2" t="s">
        <v>79</v>
      </c>
      <c r="I3665" s="2" t="s">
        <v>1295</v>
      </c>
      <c r="J3665" s="2" t="s">
        <v>1296</v>
      </c>
    </row>
    <row r="3666" spans="6:10" ht="15" customHeight="1" x14ac:dyDescent="0.25">
      <c r="F3666" s="3" t="s">
        <v>5527</v>
      </c>
      <c r="G3666" s="2">
        <v>6218</v>
      </c>
      <c r="H3666" s="2" t="s">
        <v>79</v>
      </c>
      <c r="I3666" s="2" t="s">
        <v>107</v>
      </c>
      <c r="J3666" s="2" t="s">
        <v>108</v>
      </c>
    </row>
    <row r="3667" spans="6:10" ht="15" customHeight="1" x14ac:dyDescent="0.25">
      <c r="F3667" s="3" t="s">
        <v>5528</v>
      </c>
      <c r="G3667" s="2">
        <v>12678</v>
      </c>
      <c r="H3667" s="2" t="s">
        <v>79</v>
      </c>
      <c r="I3667" s="2" t="s">
        <v>98</v>
      </c>
      <c r="J3667" s="2" t="s">
        <v>99</v>
      </c>
    </row>
    <row r="3668" spans="6:10" ht="15" customHeight="1" x14ac:dyDescent="0.25">
      <c r="F3668" s="3" t="s">
        <v>5529</v>
      </c>
      <c r="G3668" s="2">
        <v>6253</v>
      </c>
      <c r="H3668" s="2" t="s">
        <v>79</v>
      </c>
      <c r="I3668" s="2" t="s">
        <v>83</v>
      </c>
      <c r="J3668" s="2" t="s">
        <v>84</v>
      </c>
    </row>
    <row r="3669" spans="6:10" ht="15" customHeight="1" x14ac:dyDescent="0.25">
      <c r="F3669" s="3" t="s">
        <v>5530</v>
      </c>
      <c r="G3669" s="2">
        <v>13424</v>
      </c>
      <c r="H3669" s="2" t="s">
        <v>79</v>
      </c>
      <c r="I3669" s="2" t="s">
        <v>1301</v>
      </c>
      <c r="J3669" s="2" t="s">
        <v>1302</v>
      </c>
    </row>
    <row r="3670" spans="6:10" ht="15" customHeight="1" x14ac:dyDescent="0.25">
      <c r="F3670" s="3" t="s">
        <v>5531</v>
      </c>
      <c r="G3670" s="2">
        <v>21690</v>
      </c>
      <c r="H3670" s="2" t="s">
        <v>79</v>
      </c>
      <c r="I3670" s="2" t="s">
        <v>610</v>
      </c>
      <c r="J3670" s="2" t="s">
        <v>611</v>
      </c>
    </row>
    <row r="3671" spans="6:10" ht="15" customHeight="1" x14ac:dyDescent="0.25">
      <c r="F3671" s="3" t="s">
        <v>5532</v>
      </c>
      <c r="G3671" s="2">
        <v>12988</v>
      </c>
      <c r="H3671" s="2" t="s">
        <v>79</v>
      </c>
      <c r="I3671" s="2" t="s">
        <v>602</v>
      </c>
      <c r="J3671" s="2" t="s">
        <v>603</v>
      </c>
    </row>
    <row r="3672" spans="6:10" ht="15" customHeight="1" x14ac:dyDescent="0.25">
      <c r="F3672" s="3" t="s">
        <v>5533</v>
      </c>
      <c r="G3672" s="2">
        <v>12376</v>
      </c>
      <c r="H3672" s="2" t="s">
        <v>79</v>
      </c>
      <c r="I3672" s="2" t="s">
        <v>119</v>
      </c>
      <c r="J3672" s="2" t="s">
        <v>120</v>
      </c>
    </row>
    <row r="3673" spans="6:10" ht="15" customHeight="1" x14ac:dyDescent="0.25">
      <c r="F3673" s="3" t="s">
        <v>5534</v>
      </c>
      <c r="G3673" s="2">
        <v>13427</v>
      </c>
      <c r="H3673" s="2" t="s">
        <v>79</v>
      </c>
      <c r="I3673" s="2" t="s">
        <v>604</v>
      </c>
      <c r="J3673" s="2" t="s">
        <v>605</v>
      </c>
    </row>
    <row r="3674" spans="6:10" ht="15" customHeight="1" x14ac:dyDescent="0.25">
      <c r="F3674" s="3" t="s">
        <v>5535</v>
      </c>
      <c r="G3674" s="2">
        <v>6210</v>
      </c>
      <c r="H3674" s="2" t="s">
        <v>79</v>
      </c>
      <c r="I3674" s="2" t="s">
        <v>1756</v>
      </c>
      <c r="J3674" s="2" t="s">
        <v>1757</v>
      </c>
    </row>
    <row r="3675" spans="6:10" ht="15" customHeight="1" x14ac:dyDescent="0.25">
      <c r="F3675" s="3" t="s">
        <v>5536</v>
      </c>
      <c r="G3675" s="2">
        <v>12387</v>
      </c>
      <c r="H3675" s="2" t="s">
        <v>79</v>
      </c>
      <c r="I3675" s="2" t="s">
        <v>1758</v>
      </c>
      <c r="J3675" s="2" t="s">
        <v>1759</v>
      </c>
    </row>
    <row r="3676" spans="6:10" ht="15" customHeight="1" x14ac:dyDescent="0.25">
      <c r="F3676" s="3" t="s">
        <v>5537</v>
      </c>
      <c r="G3676" s="2">
        <v>21683</v>
      </c>
      <c r="H3676" s="2" t="s">
        <v>79</v>
      </c>
      <c r="I3676" s="2" t="s">
        <v>608</v>
      </c>
      <c r="J3676" s="2" t="s">
        <v>609</v>
      </c>
    </row>
    <row r="3677" spans="6:10" ht="15" customHeight="1" x14ac:dyDescent="0.25">
      <c r="F3677" s="3" t="s">
        <v>5538</v>
      </c>
      <c r="G3677" s="2">
        <v>21351</v>
      </c>
      <c r="H3677" s="2" t="s">
        <v>79</v>
      </c>
      <c r="I3677" s="2" t="s">
        <v>1760</v>
      </c>
      <c r="J3677" s="2" t="s">
        <v>1761</v>
      </c>
    </row>
    <row r="3678" spans="6:10" ht="15" customHeight="1" x14ac:dyDescent="0.25">
      <c r="F3678" s="3" t="s">
        <v>5539</v>
      </c>
      <c r="G3678" s="2">
        <v>13182</v>
      </c>
      <c r="H3678" s="2" t="s">
        <v>79</v>
      </c>
      <c r="I3678" s="2" t="s">
        <v>1762</v>
      </c>
      <c r="J3678" s="2" t="s">
        <v>1763</v>
      </c>
    </row>
    <row r="3679" spans="6:10" ht="15" customHeight="1" x14ac:dyDescent="0.25">
      <c r="F3679" s="3" t="s">
        <v>5540</v>
      </c>
      <c r="G3679" s="2">
        <v>12422</v>
      </c>
      <c r="H3679" s="2" t="s">
        <v>79</v>
      </c>
      <c r="I3679" s="2" t="s">
        <v>101</v>
      </c>
      <c r="J3679" s="2" t="s">
        <v>102</v>
      </c>
    </row>
    <row r="3680" spans="6:10" ht="15" customHeight="1" x14ac:dyDescent="0.25">
      <c r="F3680" s="3" t="s">
        <v>5541</v>
      </c>
      <c r="G3680" s="2">
        <v>13009</v>
      </c>
      <c r="H3680" s="2" t="s">
        <v>79</v>
      </c>
      <c r="I3680" s="2" t="s">
        <v>1764</v>
      </c>
      <c r="J3680" s="2" t="s">
        <v>1765</v>
      </c>
    </row>
    <row r="3681" spans="6:10" ht="15" customHeight="1" x14ac:dyDescent="0.25">
      <c r="F3681" s="3" t="s">
        <v>5542</v>
      </c>
      <c r="G3681" s="2">
        <v>6220</v>
      </c>
      <c r="H3681" s="2" t="s">
        <v>79</v>
      </c>
      <c r="I3681" s="2" t="s">
        <v>104</v>
      </c>
      <c r="J3681" s="2" t="s">
        <v>105</v>
      </c>
    </row>
    <row r="3682" spans="6:10" ht="15" customHeight="1" x14ac:dyDescent="0.25">
      <c r="F3682" s="3" t="s">
        <v>5543</v>
      </c>
      <c r="G3682" s="2">
        <v>21684</v>
      </c>
      <c r="H3682" s="2" t="s">
        <v>79</v>
      </c>
      <c r="I3682" s="2" t="s">
        <v>1353</v>
      </c>
      <c r="J3682" s="2" t="s">
        <v>1354</v>
      </c>
    </row>
    <row r="3683" spans="6:10" ht="15" customHeight="1" x14ac:dyDescent="0.25">
      <c r="F3683" s="3" t="s">
        <v>5544</v>
      </c>
      <c r="G3683" s="2">
        <v>21686</v>
      </c>
      <c r="H3683" s="2" t="s">
        <v>79</v>
      </c>
      <c r="I3683" s="2" t="s">
        <v>1766</v>
      </c>
      <c r="J3683" s="2" t="s">
        <v>1767</v>
      </c>
    </row>
    <row r="3684" spans="6:10" ht="15" customHeight="1" x14ac:dyDescent="0.25">
      <c r="F3684" s="3" t="s">
        <v>5545</v>
      </c>
      <c r="G3684" s="2">
        <v>12371</v>
      </c>
      <c r="H3684" s="2" t="s">
        <v>79</v>
      </c>
      <c r="I3684" s="2" t="s">
        <v>1768</v>
      </c>
      <c r="J3684" s="2" t="s">
        <v>1769</v>
      </c>
    </row>
    <row r="3685" spans="6:10" ht="15" customHeight="1" x14ac:dyDescent="0.25">
      <c r="F3685" s="3" t="s">
        <v>5546</v>
      </c>
      <c r="G3685" s="2">
        <v>21685</v>
      </c>
      <c r="H3685" s="2" t="s">
        <v>79</v>
      </c>
      <c r="I3685" s="2" t="s">
        <v>1770</v>
      </c>
      <c r="J3685" s="2" t="s">
        <v>1771</v>
      </c>
    </row>
    <row r="3686" spans="6:10" ht="15" customHeight="1" x14ac:dyDescent="0.25">
      <c r="F3686" s="3" t="s">
        <v>5547</v>
      </c>
      <c r="G3686" s="2">
        <v>12386</v>
      </c>
      <c r="H3686" s="2" t="s">
        <v>79</v>
      </c>
      <c r="I3686" s="2" t="s">
        <v>1772</v>
      </c>
      <c r="J3686" s="2" t="s">
        <v>1773</v>
      </c>
    </row>
    <row r="3687" spans="6:10" ht="15" customHeight="1" x14ac:dyDescent="0.25">
      <c r="F3687" s="3" t="s">
        <v>5548</v>
      </c>
      <c r="G3687" s="2">
        <v>12366</v>
      </c>
      <c r="H3687" s="2" t="s">
        <v>79</v>
      </c>
      <c r="I3687" s="2" t="s">
        <v>131</v>
      </c>
      <c r="J3687" s="2" t="s">
        <v>132</v>
      </c>
    </row>
    <row r="3688" spans="6:10" ht="15" customHeight="1" x14ac:dyDescent="0.25">
      <c r="F3688" s="3" t="s">
        <v>5549</v>
      </c>
      <c r="G3688" s="2">
        <v>12378</v>
      </c>
      <c r="H3688" s="2" t="s">
        <v>79</v>
      </c>
      <c r="I3688" s="2" t="s">
        <v>122</v>
      </c>
      <c r="J3688" s="2" t="s">
        <v>123</v>
      </c>
    </row>
    <row r="3689" spans="6:10" ht="15" customHeight="1" x14ac:dyDescent="0.25">
      <c r="F3689" s="3" t="s">
        <v>5550</v>
      </c>
      <c r="G3689" s="2">
        <v>6219</v>
      </c>
      <c r="H3689" s="2" t="s">
        <v>79</v>
      </c>
      <c r="I3689" s="2" t="s">
        <v>1774</v>
      </c>
      <c r="J3689" s="2" t="s">
        <v>1775</v>
      </c>
    </row>
    <row r="3690" spans="6:10" ht="15" customHeight="1" x14ac:dyDescent="0.25">
      <c r="F3690" s="3" t="s">
        <v>5551</v>
      </c>
      <c r="G3690" s="2">
        <v>12986</v>
      </c>
      <c r="H3690" s="2" t="s">
        <v>79</v>
      </c>
      <c r="I3690" s="2" t="s">
        <v>1776</v>
      </c>
      <c r="J3690" s="2" t="s">
        <v>1777</v>
      </c>
    </row>
    <row r="3691" spans="6:10" ht="15" customHeight="1" x14ac:dyDescent="0.25">
      <c r="F3691" s="3" t="s">
        <v>5552</v>
      </c>
      <c r="G3691" s="2">
        <v>18425</v>
      </c>
      <c r="H3691" s="2" t="s">
        <v>79</v>
      </c>
      <c r="I3691" s="2" t="s">
        <v>1778</v>
      </c>
      <c r="J3691" s="2" t="s">
        <v>1779</v>
      </c>
    </row>
    <row r="3692" spans="6:10" ht="15" customHeight="1" x14ac:dyDescent="0.25">
      <c r="F3692" s="3" t="s">
        <v>5553</v>
      </c>
      <c r="G3692" s="2">
        <v>12403</v>
      </c>
      <c r="H3692" s="2" t="s">
        <v>79</v>
      </c>
      <c r="I3692" s="2" t="s">
        <v>1780</v>
      </c>
      <c r="J3692" s="2" t="s">
        <v>1781</v>
      </c>
    </row>
    <row r="3693" spans="6:10" ht="15" customHeight="1" x14ac:dyDescent="0.25">
      <c r="F3693" s="3" t="s">
        <v>5554</v>
      </c>
      <c r="G3693" s="2">
        <v>13432</v>
      </c>
      <c r="H3693" s="2" t="s">
        <v>79</v>
      </c>
      <c r="I3693" s="2" t="s">
        <v>1782</v>
      </c>
      <c r="J3693" s="2" t="s">
        <v>1783</v>
      </c>
    </row>
    <row r="3694" spans="6:10" ht="15" customHeight="1" x14ac:dyDescent="0.25">
      <c r="F3694" s="3" t="s">
        <v>5555</v>
      </c>
      <c r="G3694" s="2">
        <v>99000007</v>
      </c>
      <c r="H3694" s="2" t="s">
        <v>79</v>
      </c>
      <c r="I3694" s="2" t="s">
        <v>295</v>
      </c>
      <c r="J3694" s="2" t="s">
        <v>300</v>
      </c>
    </row>
    <row r="3695" spans="6:10" ht="15" customHeight="1" x14ac:dyDescent="0.25">
      <c r="F3695" s="3" t="s">
        <v>5556</v>
      </c>
      <c r="G3695" s="2">
        <v>99000007</v>
      </c>
      <c r="H3695" s="2" t="s">
        <v>79</v>
      </c>
      <c r="I3695" s="2" t="s">
        <v>295</v>
      </c>
      <c r="J3695" s="2" t="s">
        <v>300</v>
      </c>
    </row>
    <row r="3696" spans="6:10" ht="15" customHeight="1" x14ac:dyDescent="0.25">
      <c r="F3696" s="3" t="s">
        <v>5557</v>
      </c>
      <c r="G3696" s="2">
        <v>99000017</v>
      </c>
      <c r="H3696" s="2" t="s">
        <v>314</v>
      </c>
      <c r="I3696" s="2" t="s">
        <v>315</v>
      </c>
      <c r="J3696" s="2" t="s">
        <v>316</v>
      </c>
    </row>
    <row r="3697" spans="6:10" ht="15" customHeight="1" x14ac:dyDescent="0.25">
      <c r="F3697" s="3" t="s">
        <v>5558</v>
      </c>
      <c r="G3697" s="2">
        <v>99000017</v>
      </c>
      <c r="H3697" s="2" t="s">
        <v>314</v>
      </c>
      <c r="I3697" s="2" t="s">
        <v>315</v>
      </c>
      <c r="J3697" s="2" t="s">
        <v>316</v>
      </c>
    </row>
    <row r="3698" spans="6:10" ht="15" customHeight="1" x14ac:dyDescent="0.25">
      <c r="F3698" s="3" t="s">
        <v>5559</v>
      </c>
      <c r="G3698" s="2">
        <v>6224</v>
      </c>
      <c r="H3698" s="2" t="s">
        <v>79</v>
      </c>
      <c r="I3698" s="2" t="s">
        <v>134</v>
      </c>
      <c r="J3698" s="2" t="s">
        <v>135</v>
      </c>
    </row>
    <row r="3699" spans="6:10" ht="15" customHeight="1" x14ac:dyDescent="0.25">
      <c r="F3699" s="3" t="s">
        <v>5560</v>
      </c>
      <c r="G3699" s="2">
        <v>6223</v>
      </c>
      <c r="H3699" s="2" t="s">
        <v>79</v>
      </c>
      <c r="I3699" s="2" t="s">
        <v>89</v>
      </c>
      <c r="J3699" s="2" t="s">
        <v>90</v>
      </c>
    </row>
    <row r="3700" spans="6:10" ht="15" customHeight="1" x14ac:dyDescent="0.25">
      <c r="F3700" s="3" t="s">
        <v>5561</v>
      </c>
      <c r="G3700" s="2">
        <v>6225</v>
      </c>
      <c r="H3700" s="2" t="s">
        <v>79</v>
      </c>
      <c r="I3700" s="2" t="s">
        <v>92</v>
      </c>
      <c r="J3700" s="2" t="s">
        <v>93</v>
      </c>
    </row>
    <row r="3701" spans="6:10" ht="15" customHeight="1" x14ac:dyDescent="0.25">
      <c r="F3701" s="3" t="s">
        <v>5562</v>
      </c>
      <c r="G3701" s="2">
        <v>12370</v>
      </c>
      <c r="H3701" s="2" t="s">
        <v>79</v>
      </c>
      <c r="I3701" s="2" t="s">
        <v>1299</v>
      </c>
      <c r="J3701" s="2" t="s">
        <v>1300</v>
      </c>
    </row>
    <row r="3702" spans="6:10" ht="15" customHeight="1" x14ac:dyDescent="0.25">
      <c r="F3702" s="3" t="s">
        <v>5563</v>
      </c>
      <c r="G3702" s="2">
        <v>6240</v>
      </c>
      <c r="H3702" s="2" t="s">
        <v>79</v>
      </c>
      <c r="I3702" s="2" t="s">
        <v>128</v>
      </c>
      <c r="J3702" s="2" t="s">
        <v>129</v>
      </c>
    </row>
    <row r="3703" spans="6:10" ht="15" customHeight="1" x14ac:dyDescent="0.25">
      <c r="F3703" s="3" t="s">
        <v>5564</v>
      </c>
      <c r="G3703" s="2">
        <v>12382</v>
      </c>
      <c r="H3703" s="2" t="s">
        <v>79</v>
      </c>
      <c r="I3703" s="2" t="s">
        <v>1293</v>
      </c>
      <c r="J3703" s="2" t="s">
        <v>1294</v>
      </c>
    </row>
    <row r="3704" spans="6:10" ht="15" customHeight="1" x14ac:dyDescent="0.25">
      <c r="F3704" s="3" t="s">
        <v>5565</v>
      </c>
      <c r="G3704" s="2">
        <v>12384</v>
      </c>
      <c r="H3704" s="2" t="s">
        <v>79</v>
      </c>
      <c r="I3704" s="2" t="s">
        <v>1291</v>
      </c>
      <c r="J3704" s="2" t="s">
        <v>1292</v>
      </c>
    </row>
    <row r="3705" spans="6:10" ht="15" customHeight="1" x14ac:dyDescent="0.25">
      <c r="F3705" s="3" t="s">
        <v>5566</v>
      </c>
      <c r="G3705" s="2">
        <v>12369</v>
      </c>
      <c r="H3705" s="2" t="s">
        <v>79</v>
      </c>
      <c r="I3705" s="2" t="s">
        <v>113</v>
      </c>
      <c r="J3705" s="2" t="s">
        <v>114</v>
      </c>
    </row>
    <row r="3706" spans="6:10" ht="15" customHeight="1" x14ac:dyDescent="0.25">
      <c r="F3706" s="3" t="s">
        <v>5567</v>
      </c>
      <c r="G3706" s="2">
        <v>6213</v>
      </c>
      <c r="H3706" s="2" t="s">
        <v>79</v>
      </c>
      <c r="I3706" s="2" t="s">
        <v>137</v>
      </c>
      <c r="J3706" s="2" t="s">
        <v>138</v>
      </c>
    </row>
    <row r="3707" spans="6:10" ht="15" customHeight="1" x14ac:dyDescent="0.25">
      <c r="F3707" s="3" t="s">
        <v>5568</v>
      </c>
      <c r="G3707" s="2">
        <v>6255</v>
      </c>
      <c r="H3707" s="2" t="s">
        <v>79</v>
      </c>
      <c r="I3707" s="2" t="s">
        <v>110</v>
      </c>
      <c r="J3707" s="2" t="s">
        <v>111</v>
      </c>
    </row>
    <row r="3708" spans="6:10" ht="15" customHeight="1" x14ac:dyDescent="0.25">
      <c r="F3708" s="3" t="s">
        <v>5569</v>
      </c>
      <c r="G3708" s="2">
        <v>6252</v>
      </c>
      <c r="H3708" s="2" t="s">
        <v>79</v>
      </c>
      <c r="I3708" s="2" t="s">
        <v>80</v>
      </c>
      <c r="J3708" s="2" t="s">
        <v>81</v>
      </c>
    </row>
    <row r="3709" spans="6:10" ht="15" customHeight="1" x14ac:dyDescent="0.25">
      <c r="F3709" s="3" t="s">
        <v>5570</v>
      </c>
      <c r="G3709" s="2">
        <v>6241</v>
      </c>
      <c r="H3709" s="2" t="s">
        <v>79</v>
      </c>
      <c r="I3709" s="2" t="s">
        <v>116</v>
      </c>
      <c r="J3709" s="2" t="s">
        <v>117</v>
      </c>
    </row>
    <row r="3710" spans="6:10" ht="15" customHeight="1" x14ac:dyDescent="0.25">
      <c r="F3710" s="3" t="s">
        <v>5571</v>
      </c>
      <c r="G3710" s="2">
        <v>6239</v>
      </c>
      <c r="H3710" s="2" t="s">
        <v>79</v>
      </c>
      <c r="I3710" s="2" t="s">
        <v>86</v>
      </c>
      <c r="J3710" s="2" t="s">
        <v>87</v>
      </c>
    </row>
    <row r="3711" spans="6:10" ht="15" customHeight="1" x14ac:dyDescent="0.25">
      <c r="F3711" s="3" t="s">
        <v>5572</v>
      </c>
      <c r="G3711" s="2">
        <v>21687</v>
      </c>
      <c r="H3711" s="2" t="s">
        <v>79</v>
      </c>
      <c r="I3711" s="2" t="s">
        <v>606</v>
      </c>
      <c r="J3711" s="2" t="s">
        <v>607</v>
      </c>
    </row>
    <row r="3712" spans="6:10" ht="15" customHeight="1" x14ac:dyDescent="0.25">
      <c r="F3712" s="3" t="s">
        <v>5573</v>
      </c>
      <c r="G3712" s="2">
        <v>6254</v>
      </c>
      <c r="H3712" s="2" t="s">
        <v>79</v>
      </c>
      <c r="I3712" s="2" t="s">
        <v>1297</v>
      </c>
      <c r="J3712" s="2" t="s">
        <v>1298</v>
      </c>
    </row>
    <row r="3713" spans="6:10" ht="15" customHeight="1" x14ac:dyDescent="0.25">
      <c r="F3713" s="3" t="s">
        <v>5574</v>
      </c>
      <c r="G3713" s="2">
        <v>12383</v>
      </c>
      <c r="H3713" s="2" t="s">
        <v>79</v>
      </c>
      <c r="I3713" s="2" t="s">
        <v>1295</v>
      </c>
      <c r="J3713" s="2" t="s">
        <v>1296</v>
      </c>
    </row>
    <row r="3714" spans="6:10" ht="15" customHeight="1" x14ac:dyDescent="0.25">
      <c r="F3714" s="3" t="s">
        <v>5575</v>
      </c>
      <c r="G3714" s="2">
        <v>6218</v>
      </c>
      <c r="H3714" s="2" t="s">
        <v>79</v>
      </c>
      <c r="I3714" s="2" t="s">
        <v>107</v>
      </c>
      <c r="J3714" s="2" t="s">
        <v>108</v>
      </c>
    </row>
    <row r="3715" spans="6:10" ht="15" customHeight="1" x14ac:dyDescent="0.25">
      <c r="F3715" s="3" t="s">
        <v>5576</v>
      </c>
      <c r="G3715" s="2">
        <v>12678</v>
      </c>
      <c r="H3715" s="2" t="s">
        <v>79</v>
      </c>
      <c r="I3715" s="2" t="s">
        <v>98</v>
      </c>
      <c r="J3715" s="2" t="s">
        <v>99</v>
      </c>
    </row>
    <row r="3716" spans="6:10" ht="15" customHeight="1" x14ac:dyDescent="0.25">
      <c r="F3716" s="3" t="s">
        <v>5577</v>
      </c>
      <c r="G3716" s="2">
        <v>6253</v>
      </c>
      <c r="H3716" s="2" t="s">
        <v>79</v>
      </c>
      <c r="I3716" s="2" t="s">
        <v>83</v>
      </c>
      <c r="J3716" s="2" t="s">
        <v>84</v>
      </c>
    </row>
    <row r="3717" spans="6:10" ht="15" customHeight="1" x14ac:dyDescent="0.25">
      <c r="F3717" s="3" t="s">
        <v>5578</v>
      </c>
      <c r="G3717" s="2">
        <v>13424</v>
      </c>
      <c r="H3717" s="2" t="s">
        <v>79</v>
      </c>
      <c r="I3717" s="2" t="s">
        <v>1301</v>
      </c>
      <c r="J3717" s="2" t="s">
        <v>1302</v>
      </c>
    </row>
    <row r="3718" spans="6:10" ht="15" customHeight="1" x14ac:dyDescent="0.25">
      <c r="F3718" s="3" t="s">
        <v>5579</v>
      </c>
      <c r="G3718" s="2">
        <v>21690</v>
      </c>
      <c r="H3718" s="2" t="s">
        <v>79</v>
      </c>
      <c r="I3718" s="2" t="s">
        <v>610</v>
      </c>
      <c r="J3718" s="2" t="s">
        <v>611</v>
      </c>
    </row>
    <row r="3719" spans="6:10" ht="15" customHeight="1" x14ac:dyDescent="0.25">
      <c r="F3719" s="3" t="s">
        <v>5580</v>
      </c>
      <c r="G3719" s="2">
        <v>12988</v>
      </c>
      <c r="H3719" s="2" t="s">
        <v>79</v>
      </c>
      <c r="I3719" s="2" t="s">
        <v>602</v>
      </c>
      <c r="J3719" s="2" t="s">
        <v>603</v>
      </c>
    </row>
    <row r="3720" spans="6:10" ht="15" customHeight="1" x14ac:dyDescent="0.25">
      <c r="F3720" s="3" t="s">
        <v>5581</v>
      </c>
      <c r="G3720" s="2">
        <v>12376</v>
      </c>
      <c r="H3720" s="2" t="s">
        <v>79</v>
      </c>
      <c r="I3720" s="2" t="s">
        <v>119</v>
      </c>
      <c r="J3720" s="2" t="s">
        <v>120</v>
      </c>
    </row>
    <row r="3721" spans="6:10" ht="15" customHeight="1" x14ac:dyDescent="0.25">
      <c r="F3721" s="3" t="s">
        <v>5582</v>
      </c>
      <c r="G3721" s="2">
        <v>13427</v>
      </c>
      <c r="H3721" s="2" t="s">
        <v>79</v>
      </c>
      <c r="I3721" s="2" t="s">
        <v>604</v>
      </c>
      <c r="J3721" s="2" t="s">
        <v>605</v>
      </c>
    </row>
    <row r="3722" spans="6:10" ht="15" customHeight="1" x14ac:dyDescent="0.25">
      <c r="F3722" s="3" t="s">
        <v>5583</v>
      </c>
      <c r="G3722" s="2">
        <v>6210</v>
      </c>
      <c r="H3722" s="2" t="s">
        <v>79</v>
      </c>
      <c r="I3722" s="2" t="s">
        <v>1756</v>
      </c>
      <c r="J3722" s="2" t="s">
        <v>1757</v>
      </c>
    </row>
    <row r="3723" spans="6:10" ht="15" customHeight="1" x14ac:dyDescent="0.25">
      <c r="F3723" s="3" t="s">
        <v>5584</v>
      </c>
      <c r="G3723" s="2">
        <v>12387</v>
      </c>
      <c r="H3723" s="2" t="s">
        <v>79</v>
      </c>
      <c r="I3723" s="2" t="s">
        <v>1758</v>
      </c>
      <c r="J3723" s="2" t="s">
        <v>1759</v>
      </c>
    </row>
    <row r="3724" spans="6:10" ht="15" customHeight="1" x14ac:dyDescent="0.25">
      <c r="F3724" s="3" t="s">
        <v>5585</v>
      </c>
      <c r="G3724" s="2">
        <v>21683</v>
      </c>
      <c r="H3724" s="2" t="s">
        <v>79</v>
      </c>
      <c r="I3724" s="2" t="s">
        <v>608</v>
      </c>
      <c r="J3724" s="2" t="s">
        <v>609</v>
      </c>
    </row>
    <row r="3725" spans="6:10" ht="15" customHeight="1" x14ac:dyDescent="0.25">
      <c r="F3725" s="3" t="s">
        <v>5586</v>
      </c>
      <c r="G3725" s="2">
        <v>21351</v>
      </c>
      <c r="H3725" s="2" t="s">
        <v>79</v>
      </c>
      <c r="I3725" s="2" t="s">
        <v>1760</v>
      </c>
      <c r="J3725" s="2" t="s">
        <v>1761</v>
      </c>
    </row>
    <row r="3726" spans="6:10" ht="15" customHeight="1" x14ac:dyDescent="0.25">
      <c r="F3726" s="3" t="s">
        <v>5587</v>
      </c>
      <c r="G3726" s="2">
        <v>13182</v>
      </c>
      <c r="H3726" s="2" t="s">
        <v>79</v>
      </c>
      <c r="I3726" s="2" t="s">
        <v>1762</v>
      </c>
      <c r="J3726" s="2" t="s">
        <v>1763</v>
      </c>
    </row>
    <row r="3727" spans="6:10" ht="15" customHeight="1" x14ac:dyDescent="0.25">
      <c r="F3727" s="3" t="s">
        <v>5588</v>
      </c>
      <c r="G3727" s="2">
        <v>12422</v>
      </c>
      <c r="H3727" s="2" t="s">
        <v>79</v>
      </c>
      <c r="I3727" s="2" t="s">
        <v>101</v>
      </c>
      <c r="J3727" s="2" t="s">
        <v>102</v>
      </c>
    </row>
    <row r="3728" spans="6:10" ht="15" customHeight="1" x14ac:dyDescent="0.25">
      <c r="F3728" s="3" t="s">
        <v>5589</v>
      </c>
      <c r="G3728" s="2">
        <v>13009</v>
      </c>
      <c r="H3728" s="2" t="s">
        <v>79</v>
      </c>
      <c r="I3728" s="2" t="s">
        <v>1764</v>
      </c>
      <c r="J3728" s="2" t="s">
        <v>1765</v>
      </c>
    </row>
    <row r="3729" spans="6:10" ht="15" customHeight="1" x14ac:dyDescent="0.25">
      <c r="F3729" s="3" t="s">
        <v>5590</v>
      </c>
      <c r="G3729" s="2">
        <v>6220</v>
      </c>
      <c r="H3729" s="2" t="s">
        <v>79</v>
      </c>
      <c r="I3729" s="2" t="s">
        <v>104</v>
      </c>
      <c r="J3729" s="2" t="s">
        <v>105</v>
      </c>
    </row>
    <row r="3730" spans="6:10" ht="15" customHeight="1" x14ac:dyDescent="0.25">
      <c r="F3730" s="3" t="s">
        <v>5591</v>
      </c>
      <c r="G3730" s="2">
        <v>21684</v>
      </c>
      <c r="H3730" s="2" t="s">
        <v>79</v>
      </c>
      <c r="I3730" s="2" t="s">
        <v>1353</v>
      </c>
      <c r="J3730" s="2" t="s">
        <v>1354</v>
      </c>
    </row>
    <row r="3731" spans="6:10" ht="15" customHeight="1" x14ac:dyDescent="0.25">
      <c r="F3731" s="3" t="s">
        <v>5592</v>
      </c>
      <c r="G3731" s="2">
        <v>21686</v>
      </c>
      <c r="H3731" s="2" t="s">
        <v>79</v>
      </c>
      <c r="I3731" s="2" t="s">
        <v>1766</v>
      </c>
      <c r="J3731" s="2" t="s">
        <v>1767</v>
      </c>
    </row>
    <row r="3732" spans="6:10" ht="15" customHeight="1" x14ac:dyDescent="0.25">
      <c r="F3732" s="3" t="s">
        <v>5593</v>
      </c>
      <c r="G3732" s="2">
        <v>12371</v>
      </c>
      <c r="H3732" s="2" t="s">
        <v>79</v>
      </c>
      <c r="I3732" s="2" t="s">
        <v>1768</v>
      </c>
      <c r="J3732" s="2" t="s">
        <v>1769</v>
      </c>
    </row>
    <row r="3733" spans="6:10" ht="15" customHeight="1" x14ac:dyDescent="0.25">
      <c r="F3733" s="3" t="s">
        <v>5594</v>
      </c>
      <c r="G3733" s="2">
        <v>21685</v>
      </c>
      <c r="H3733" s="2" t="s">
        <v>79</v>
      </c>
      <c r="I3733" s="2" t="s">
        <v>1770</v>
      </c>
      <c r="J3733" s="2" t="s">
        <v>1771</v>
      </c>
    </row>
    <row r="3734" spans="6:10" ht="15" customHeight="1" x14ac:dyDescent="0.25">
      <c r="F3734" s="3" t="s">
        <v>5595</v>
      </c>
      <c r="G3734" s="2">
        <v>12386</v>
      </c>
      <c r="H3734" s="2" t="s">
        <v>79</v>
      </c>
      <c r="I3734" s="2" t="s">
        <v>1772</v>
      </c>
      <c r="J3734" s="2" t="s">
        <v>1773</v>
      </c>
    </row>
    <row r="3735" spans="6:10" ht="15" customHeight="1" x14ac:dyDescent="0.25">
      <c r="F3735" s="3" t="s">
        <v>5596</v>
      </c>
      <c r="G3735" s="2">
        <v>12366</v>
      </c>
      <c r="H3735" s="2" t="s">
        <v>79</v>
      </c>
      <c r="I3735" s="2" t="s">
        <v>131</v>
      </c>
      <c r="J3735" s="2" t="s">
        <v>132</v>
      </c>
    </row>
    <row r="3736" spans="6:10" ht="15" customHeight="1" x14ac:dyDescent="0.25">
      <c r="F3736" s="3" t="s">
        <v>5597</v>
      </c>
      <c r="G3736" s="2">
        <v>12378</v>
      </c>
      <c r="H3736" s="2" t="s">
        <v>79</v>
      </c>
      <c r="I3736" s="2" t="s">
        <v>122</v>
      </c>
      <c r="J3736" s="2" t="s">
        <v>123</v>
      </c>
    </row>
    <row r="3737" spans="6:10" ht="15" customHeight="1" x14ac:dyDescent="0.25">
      <c r="F3737" s="3" t="s">
        <v>5598</v>
      </c>
      <c r="G3737" s="2">
        <v>6219</v>
      </c>
      <c r="H3737" s="2" t="s">
        <v>79</v>
      </c>
      <c r="I3737" s="2" t="s">
        <v>1774</v>
      </c>
      <c r="J3737" s="2" t="s">
        <v>1775</v>
      </c>
    </row>
    <row r="3738" spans="6:10" ht="15" customHeight="1" x14ac:dyDescent="0.25">
      <c r="F3738" s="3" t="s">
        <v>5599</v>
      </c>
      <c r="G3738" s="2">
        <v>12986</v>
      </c>
      <c r="H3738" s="2" t="s">
        <v>79</v>
      </c>
      <c r="I3738" s="2" t="s">
        <v>1776</v>
      </c>
      <c r="J3738" s="2" t="s">
        <v>1777</v>
      </c>
    </row>
    <row r="3739" spans="6:10" ht="15" customHeight="1" x14ac:dyDescent="0.25">
      <c r="F3739" s="3" t="s">
        <v>5600</v>
      </c>
      <c r="G3739" s="2">
        <v>18425</v>
      </c>
      <c r="H3739" s="2" t="s">
        <v>79</v>
      </c>
      <c r="I3739" s="2" t="s">
        <v>1778</v>
      </c>
      <c r="J3739" s="2" t="s">
        <v>1779</v>
      </c>
    </row>
    <row r="3740" spans="6:10" ht="15" customHeight="1" x14ac:dyDescent="0.25">
      <c r="F3740" s="3" t="s">
        <v>5601</v>
      </c>
      <c r="G3740" s="2">
        <v>12403</v>
      </c>
      <c r="H3740" s="2" t="s">
        <v>79</v>
      </c>
      <c r="I3740" s="2" t="s">
        <v>1780</v>
      </c>
      <c r="J3740" s="2" t="s">
        <v>1781</v>
      </c>
    </row>
    <row r="3741" spans="6:10" ht="15" customHeight="1" x14ac:dyDescent="0.25">
      <c r="F3741" s="3" t="s">
        <v>5602</v>
      </c>
      <c r="G3741" s="2">
        <v>13432</v>
      </c>
      <c r="H3741" s="2" t="s">
        <v>79</v>
      </c>
      <c r="I3741" s="2" t="s">
        <v>1782</v>
      </c>
      <c r="J3741" s="2" t="s">
        <v>1783</v>
      </c>
    </row>
    <row r="3742" spans="6:10" ht="15" customHeight="1" x14ac:dyDescent="0.25">
      <c r="F3742" s="3" t="s">
        <v>5603</v>
      </c>
      <c r="G3742" s="2">
        <v>99000007</v>
      </c>
      <c r="H3742" s="2" t="s">
        <v>79</v>
      </c>
      <c r="I3742" s="2" t="s">
        <v>295</v>
      </c>
      <c r="J3742" s="2" t="s">
        <v>300</v>
      </c>
    </row>
    <row r="3743" spans="6:10" ht="15" customHeight="1" x14ac:dyDescent="0.25">
      <c r="F3743" s="3" t="s">
        <v>5604</v>
      </c>
      <c r="G3743" s="2">
        <v>99000007</v>
      </c>
      <c r="H3743" s="2" t="s">
        <v>79</v>
      </c>
      <c r="I3743" s="2" t="s">
        <v>295</v>
      </c>
      <c r="J3743" s="2" t="s">
        <v>300</v>
      </c>
    </row>
    <row r="3744" spans="6:10" ht="15" customHeight="1" x14ac:dyDescent="0.25">
      <c r="F3744" s="3" t="s">
        <v>5605</v>
      </c>
      <c r="G3744" s="2">
        <v>99000017</v>
      </c>
      <c r="H3744" s="2" t="s">
        <v>314</v>
      </c>
      <c r="I3744" s="2" t="s">
        <v>315</v>
      </c>
      <c r="J3744" s="2" t="s">
        <v>316</v>
      </c>
    </row>
    <row r="3745" spans="6:10" ht="15" customHeight="1" x14ac:dyDescent="0.25">
      <c r="F3745" s="3" t="s">
        <v>5606</v>
      </c>
      <c r="G3745" s="2">
        <v>99000017</v>
      </c>
      <c r="H3745" s="2" t="s">
        <v>314</v>
      </c>
      <c r="I3745" s="2" t="s">
        <v>315</v>
      </c>
      <c r="J3745" s="2" t="s">
        <v>316</v>
      </c>
    </row>
    <row r="3746" spans="6:10" ht="15" customHeight="1" x14ac:dyDescent="0.25">
      <c r="F3746" s="3" t="s">
        <v>5607</v>
      </c>
      <c r="G3746" s="2">
        <v>1314</v>
      </c>
      <c r="H3746" s="2" t="s">
        <v>481</v>
      </c>
      <c r="I3746" s="2" t="s">
        <v>526</v>
      </c>
      <c r="J3746" s="2" t="s">
        <v>527</v>
      </c>
    </row>
    <row r="3747" spans="6:10" ht="15" customHeight="1" x14ac:dyDescent="0.25">
      <c r="F3747" s="3" t="s">
        <v>5608</v>
      </c>
      <c r="G3747" s="2">
        <v>1326</v>
      </c>
      <c r="H3747" s="2" t="s">
        <v>481</v>
      </c>
      <c r="I3747" s="2" t="s">
        <v>482</v>
      </c>
      <c r="J3747" s="2" t="s">
        <v>483</v>
      </c>
    </row>
    <row r="3748" spans="6:10" ht="15" customHeight="1" x14ac:dyDescent="0.25">
      <c r="F3748" s="3" t="s">
        <v>5609</v>
      </c>
      <c r="G3748" s="2">
        <v>1252</v>
      </c>
      <c r="H3748" s="2" t="s">
        <v>481</v>
      </c>
      <c r="I3748" s="2" t="s">
        <v>504</v>
      </c>
      <c r="J3748" s="2" t="s">
        <v>505</v>
      </c>
    </row>
    <row r="3749" spans="6:10" ht="15" customHeight="1" x14ac:dyDescent="0.25">
      <c r="F3749" s="3" t="s">
        <v>5610</v>
      </c>
      <c r="G3749" s="2">
        <v>1257</v>
      </c>
      <c r="H3749" s="2" t="s">
        <v>481</v>
      </c>
      <c r="I3749" s="2" t="s">
        <v>508</v>
      </c>
      <c r="J3749" s="2" t="s">
        <v>509</v>
      </c>
    </row>
    <row r="3750" spans="6:10" ht="15" customHeight="1" x14ac:dyDescent="0.25">
      <c r="F3750" s="3" t="s">
        <v>5611</v>
      </c>
      <c r="G3750" s="2">
        <v>1310</v>
      </c>
      <c r="H3750" s="2" t="s">
        <v>481</v>
      </c>
      <c r="I3750" s="2" t="s">
        <v>524</v>
      </c>
      <c r="J3750" s="2" t="s">
        <v>525</v>
      </c>
    </row>
    <row r="3751" spans="6:10" ht="15" customHeight="1" x14ac:dyDescent="0.25">
      <c r="F3751" s="3" t="s">
        <v>5612</v>
      </c>
      <c r="G3751" s="2">
        <v>1311</v>
      </c>
      <c r="H3751" s="2" t="s">
        <v>481</v>
      </c>
      <c r="I3751" s="2" t="s">
        <v>522</v>
      </c>
      <c r="J3751" s="2" t="s">
        <v>523</v>
      </c>
    </row>
    <row r="3752" spans="6:10" ht="15" customHeight="1" x14ac:dyDescent="0.25">
      <c r="F3752" s="3" t="s">
        <v>5613</v>
      </c>
      <c r="G3752" s="2">
        <v>1290</v>
      </c>
      <c r="H3752" s="2" t="s">
        <v>481</v>
      </c>
      <c r="I3752" s="2" t="s">
        <v>510</v>
      </c>
      <c r="J3752" s="2" t="s">
        <v>511</v>
      </c>
    </row>
    <row r="3753" spans="6:10" ht="15" customHeight="1" x14ac:dyDescent="0.25">
      <c r="F3753" s="3" t="s">
        <v>5614</v>
      </c>
      <c r="G3753" s="2">
        <v>1323</v>
      </c>
      <c r="H3753" s="2" t="s">
        <v>481</v>
      </c>
      <c r="I3753" s="2" t="s">
        <v>534</v>
      </c>
      <c r="J3753" s="2" t="s">
        <v>535</v>
      </c>
    </row>
    <row r="3754" spans="6:10" ht="15" customHeight="1" x14ac:dyDescent="0.25">
      <c r="F3754" s="3" t="s">
        <v>5615</v>
      </c>
      <c r="G3754" s="2">
        <v>1247</v>
      </c>
      <c r="H3754" s="2" t="s">
        <v>481</v>
      </c>
      <c r="I3754" s="2" t="s">
        <v>502</v>
      </c>
      <c r="J3754" s="2" t="s">
        <v>503</v>
      </c>
    </row>
    <row r="3755" spans="6:10" ht="15" customHeight="1" x14ac:dyDescent="0.25">
      <c r="F3755" s="3" t="s">
        <v>5616</v>
      </c>
      <c r="G3755" s="2">
        <v>1221</v>
      </c>
      <c r="H3755" s="2" t="s">
        <v>481</v>
      </c>
      <c r="I3755" s="2" t="s">
        <v>500</v>
      </c>
      <c r="J3755" s="2" t="s">
        <v>501</v>
      </c>
    </row>
    <row r="3756" spans="6:10" ht="15" customHeight="1" x14ac:dyDescent="0.25">
      <c r="F3756" s="3" t="s">
        <v>5617</v>
      </c>
      <c r="G3756" s="2">
        <v>1304</v>
      </c>
      <c r="H3756" s="2" t="s">
        <v>481</v>
      </c>
      <c r="I3756" s="2" t="s">
        <v>514</v>
      </c>
      <c r="J3756" s="2" t="s">
        <v>515</v>
      </c>
    </row>
    <row r="3757" spans="6:10" ht="15" customHeight="1" x14ac:dyDescent="0.25">
      <c r="F3757" s="3" t="s">
        <v>5618</v>
      </c>
      <c r="G3757" s="2">
        <v>12706</v>
      </c>
      <c r="H3757" s="2" t="s">
        <v>481</v>
      </c>
      <c r="I3757" s="2" t="s">
        <v>516</v>
      </c>
      <c r="J3757" s="2" t="s">
        <v>517</v>
      </c>
    </row>
    <row r="3758" spans="6:10" ht="15" customHeight="1" x14ac:dyDescent="0.25">
      <c r="F3758" s="3" t="s">
        <v>5619</v>
      </c>
      <c r="G3758" s="2">
        <v>1226</v>
      </c>
      <c r="H3758" s="2" t="s">
        <v>481</v>
      </c>
      <c r="I3758" s="2" t="s">
        <v>1417</v>
      </c>
      <c r="J3758" s="2" t="s">
        <v>1418</v>
      </c>
    </row>
    <row r="3759" spans="6:10" ht="15" customHeight="1" x14ac:dyDescent="0.25">
      <c r="F3759" s="3" t="s">
        <v>5620</v>
      </c>
      <c r="G3759" s="2">
        <v>28026</v>
      </c>
      <c r="H3759" s="2" t="s">
        <v>481</v>
      </c>
      <c r="I3759" s="2" t="s">
        <v>486</v>
      </c>
      <c r="J3759" s="2" t="s">
        <v>487</v>
      </c>
    </row>
    <row r="3760" spans="6:10" ht="15" customHeight="1" x14ac:dyDescent="0.25">
      <c r="F3760" s="3" t="s">
        <v>5621</v>
      </c>
      <c r="G3760" s="2">
        <v>1294</v>
      </c>
      <c r="H3760" s="2" t="s">
        <v>481</v>
      </c>
      <c r="I3760" s="2" t="s">
        <v>512</v>
      </c>
      <c r="J3760" s="2" t="s">
        <v>513</v>
      </c>
    </row>
    <row r="3761" spans="6:10" ht="15" customHeight="1" x14ac:dyDescent="0.25">
      <c r="F3761" s="3" t="s">
        <v>5622</v>
      </c>
      <c r="G3761" s="2">
        <v>1332</v>
      </c>
      <c r="H3761" s="2" t="s">
        <v>481</v>
      </c>
      <c r="I3761" s="2" t="s">
        <v>494</v>
      </c>
      <c r="J3761" s="2" t="s">
        <v>495</v>
      </c>
    </row>
    <row r="3762" spans="6:10" ht="15" customHeight="1" x14ac:dyDescent="0.25">
      <c r="F3762" s="3" t="s">
        <v>5623</v>
      </c>
      <c r="G3762" s="2">
        <v>1255</v>
      </c>
      <c r="H3762" s="2" t="s">
        <v>481</v>
      </c>
      <c r="I3762" s="2" t="s">
        <v>1421</v>
      </c>
      <c r="J3762" s="2" t="s">
        <v>1422</v>
      </c>
    </row>
    <row r="3763" spans="6:10" ht="15" customHeight="1" x14ac:dyDescent="0.25">
      <c r="F3763" s="3" t="s">
        <v>5624</v>
      </c>
      <c r="G3763" s="2">
        <v>1219</v>
      </c>
      <c r="H3763" s="2" t="s">
        <v>481</v>
      </c>
      <c r="I3763" s="2" t="s">
        <v>498</v>
      </c>
      <c r="J3763" s="2" t="s">
        <v>499</v>
      </c>
    </row>
    <row r="3764" spans="6:10" ht="15" customHeight="1" x14ac:dyDescent="0.25">
      <c r="F3764" s="3" t="s">
        <v>5625</v>
      </c>
      <c r="G3764" s="2">
        <v>1253</v>
      </c>
      <c r="H3764" s="2" t="s">
        <v>481</v>
      </c>
      <c r="I3764" s="2" t="s">
        <v>506</v>
      </c>
      <c r="J3764" s="2" t="s">
        <v>507</v>
      </c>
    </row>
    <row r="3765" spans="6:10" ht="15" customHeight="1" x14ac:dyDescent="0.25">
      <c r="F3765" s="3" t="s">
        <v>5626</v>
      </c>
      <c r="G3765" s="2">
        <v>1322</v>
      </c>
      <c r="H3765" s="2" t="s">
        <v>481</v>
      </c>
      <c r="I3765" s="2" t="s">
        <v>530</v>
      </c>
      <c r="J3765" s="2" t="s">
        <v>531</v>
      </c>
    </row>
    <row r="3766" spans="6:10" ht="15" customHeight="1" x14ac:dyDescent="0.25">
      <c r="F3766" s="3" t="s">
        <v>5627</v>
      </c>
      <c r="G3766" s="2">
        <v>1321</v>
      </c>
      <c r="H3766" s="2" t="s">
        <v>481</v>
      </c>
      <c r="I3766" s="2" t="s">
        <v>528</v>
      </c>
      <c r="J3766" s="2" t="s">
        <v>529</v>
      </c>
    </row>
    <row r="3767" spans="6:10" ht="15" customHeight="1" x14ac:dyDescent="0.25">
      <c r="F3767" s="3" t="s">
        <v>5628</v>
      </c>
      <c r="G3767" s="2">
        <v>18681</v>
      </c>
      <c r="H3767" s="2" t="s">
        <v>481</v>
      </c>
      <c r="I3767" s="2" t="s">
        <v>532</v>
      </c>
      <c r="J3767" s="2" t="s">
        <v>533</v>
      </c>
    </row>
    <row r="3768" spans="6:10" ht="15" customHeight="1" x14ac:dyDescent="0.25">
      <c r="F3768" s="3" t="s">
        <v>5629</v>
      </c>
      <c r="G3768" s="2">
        <v>1285</v>
      </c>
      <c r="H3768" s="2" t="s">
        <v>481</v>
      </c>
      <c r="I3768" s="2" t="s">
        <v>1423</v>
      </c>
      <c r="J3768" s="2" t="s">
        <v>1424</v>
      </c>
    </row>
    <row r="3769" spans="6:10" ht="15" customHeight="1" x14ac:dyDescent="0.25">
      <c r="F3769" s="3" t="s">
        <v>5630</v>
      </c>
      <c r="G3769" s="2">
        <v>1210</v>
      </c>
      <c r="H3769" s="2" t="s">
        <v>481</v>
      </c>
      <c r="I3769" s="2" t="s">
        <v>492</v>
      </c>
      <c r="J3769" s="2" t="s">
        <v>493</v>
      </c>
    </row>
    <row r="3770" spans="6:10" ht="15" customHeight="1" x14ac:dyDescent="0.25">
      <c r="F3770" s="3" t="s">
        <v>5631</v>
      </c>
      <c r="G3770" s="2">
        <v>27909</v>
      </c>
      <c r="H3770" s="2" t="s">
        <v>481</v>
      </c>
      <c r="I3770" s="2" t="s">
        <v>490</v>
      </c>
      <c r="J3770" s="2" t="s">
        <v>491</v>
      </c>
    </row>
    <row r="3771" spans="6:10" ht="15" customHeight="1" x14ac:dyDescent="0.25">
      <c r="F3771" s="3" t="s">
        <v>5632</v>
      </c>
      <c r="G3771" s="2">
        <v>1216</v>
      </c>
      <c r="H3771" s="2" t="s">
        <v>481</v>
      </c>
      <c r="I3771" s="2" t="s">
        <v>496</v>
      </c>
      <c r="J3771" s="2" t="s">
        <v>497</v>
      </c>
    </row>
    <row r="3772" spans="6:10" ht="15" customHeight="1" x14ac:dyDescent="0.25">
      <c r="F3772" s="3" t="s">
        <v>5633</v>
      </c>
      <c r="G3772" s="2">
        <v>18896</v>
      </c>
      <c r="H3772" s="2" t="s">
        <v>481</v>
      </c>
      <c r="I3772" s="2" t="s">
        <v>1419</v>
      </c>
      <c r="J3772" s="2" t="s">
        <v>1420</v>
      </c>
    </row>
    <row r="3773" spans="6:10" ht="15" customHeight="1" x14ac:dyDescent="0.25">
      <c r="F3773" s="3" t="s">
        <v>5634</v>
      </c>
      <c r="G3773" s="2">
        <v>1169</v>
      </c>
      <c r="H3773" s="2" t="s">
        <v>481</v>
      </c>
      <c r="I3773" s="2" t="s">
        <v>488</v>
      </c>
      <c r="J3773" s="2" t="s">
        <v>489</v>
      </c>
    </row>
    <row r="3774" spans="6:10" ht="15" customHeight="1" x14ac:dyDescent="0.25">
      <c r="F3774" s="3" t="s">
        <v>5635</v>
      </c>
      <c r="G3774" s="2">
        <v>1306</v>
      </c>
      <c r="H3774" s="2" t="s">
        <v>481</v>
      </c>
      <c r="I3774" s="2" t="s">
        <v>520</v>
      </c>
      <c r="J3774" s="2" t="s">
        <v>521</v>
      </c>
    </row>
    <row r="3775" spans="6:10" ht="15" customHeight="1" x14ac:dyDescent="0.25">
      <c r="F3775" s="3" t="s">
        <v>5636</v>
      </c>
      <c r="G3775" s="2">
        <v>1312</v>
      </c>
      <c r="H3775" s="2" t="s">
        <v>481</v>
      </c>
      <c r="I3775" s="2" t="s">
        <v>1784</v>
      </c>
      <c r="J3775" s="2" t="s">
        <v>1785</v>
      </c>
    </row>
    <row r="3776" spans="6:10" ht="15" customHeight="1" x14ac:dyDescent="0.25">
      <c r="F3776" s="3" t="s">
        <v>5637</v>
      </c>
      <c r="G3776" s="2">
        <v>1316</v>
      </c>
      <c r="H3776" s="2" t="s">
        <v>481</v>
      </c>
      <c r="I3776" s="2" t="s">
        <v>1786</v>
      </c>
      <c r="J3776" s="2" t="s">
        <v>1787</v>
      </c>
    </row>
    <row r="3777" spans="6:10" ht="15" customHeight="1" x14ac:dyDescent="0.25">
      <c r="F3777" s="3" t="s">
        <v>5638</v>
      </c>
      <c r="G3777" s="2">
        <v>1248</v>
      </c>
      <c r="H3777" s="2" t="s">
        <v>481</v>
      </c>
      <c r="I3777" s="2" t="s">
        <v>1788</v>
      </c>
      <c r="J3777" s="2" t="s">
        <v>1789</v>
      </c>
    </row>
    <row r="3778" spans="6:10" ht="15" customHeight="1" x14ac:dyDescent="0.25">
      <c r="F3778" s="3" t="s">
        <v>5639</v>
      </c>
      <c r="G3778" s="2">
        <v>1146</v>
      </c>
      <c r="H3778" s="2" t="s">
        <v>481</v>
      </c>
      <c r="I3778" s="2" t="s">
        <v>484</v>
      </c>
      <c r="J3778" s="2" t="s">
        <v>485</v>
      </c>
    </row>
    <row r="3779" spans="6:10" ht="15" customHeight="1" x14ac:dyDescent="0.25">
      <c r="F3779" s="3" t="s">
        <v>5640</v>
      </c>
      <c r="G3779" s="2">
        <v>12708</v>
      </c>
      <c r="H3779" s="2" t="s">
        <v>481</v>
      </c>
      <c r="I3779" s="2" t="s">
        <v>518</v>
      </c>
      <c r="J3779" s="2" t="s">
        <v>519</v>
      </c>
    </row>
    <row r="3780" spans="6:10" ht="15" customHeight="1" x14ac:dyDescent="0.25">
      <c r="F3780" s="3" t="s">
        <v>5641</v>
      </c>
      <c r="G3780" s="2">
        <v>1324</v>
      </c>
      <c r="H3780" s="2" t="s">
        <v>481</v>
      </c>
      <c r="I3780" s="2" t="s">
        <v>1790</v>
      </c>
      <c r="J3780" s="2" t="s">
        <v>1791</v>
      </c>
    </row>
    <row r="3781" spans="6:10" ht="15" customHeight="1" x14ac:dyDescent="0.25">
      <c r="F3781" s="3" t="s">
        <v>5642</v>
      </c>
      <c r="G3781" s="2">
        <v>1251</v>
      </c>
      <c r="H3781" s="2" t="s">
        <v>481</v>
      </c>
      <c r="I3781" s="2" t="s">
        <v>1792</v>
      </c>
      <c r="J3781" s="2" t="s">
        <v>1793</v>
      </c>
    </row>
    <row r="3782" spans="6:10" ht="15" customHeight="1" x14ac:dyDescent="0.25">
      <c r="F3782" s="3" t="s">
        <v>5643</v>
      </c>
      <c r="G3782" s="2">
        <v>1299</v>
      </c>
      <c r="H3782" s="2" t="s">
        <v>481</v>
      </c>
      <c r="I3782" s="2" t="s">
        <v>1794</v>
      </c>
      <c r="J3782" s="2" t="s">
        <v>1795</v>
      </c>
    </row>
    <row r="3783" spans="6:10" ht="15" customHeight="1" x14ac:dyDescent="0.25">
      <c r="F3783" s="3" t="s">
        <v>5644</v>
      </c>
      <c r="G3783" s="2">
        <v>1333</v>
      </c>
      <c r="H3783" s="2" t="s">
        <v>481</v>
      </c>
      <c r="I3783" s="2" t="s">
        <v>1796</v>
      </c>
      <c r="J3783" s="2" t="s">
        <v>1797</v>
      </c>
    </row>
    <row r="3784" spans="6:10" ht="15" customHeight="1" x14ac:dyDescent="0.25">
      <c r="F3784" s="3" t="s">
        <v>5645</v>
      </c>
      <c r="G3784" s="2">
        <v>1258</v>
      </c>
      <c r="H3784" s="2" t="s">
        <v>481</v>
      </c>
      <c r="I3784" s="2" t="s">
        <v>1798</v>
      </c>
      <c r="J3784" s="2" t="s">
        <v>1799</v>
      </c>
    </row>
    <row r="3785" spans="6:10" ht="15" customHeight="1" x14ac:dyDescent="0.25">
      <c r="F3785" s="3" t="s">
        <v>5646</v>
      </c>
      <c r="G3785" s="2">
        <v>12711</v>
      </c>
      <c r="H3785" s="2" t="s">
        <v>481</v>
      </c>
      <c r="I3785" s="2" t="s">
        <v>1800</v>
      </c>
      <c r="J3785" s="2" t="s">
        <v>1801</v>
      </c>
    </row>
    <row r="3786" spans="6:10" ht="15" customHeight="1" x14ac:dyDescent="0.25">
      <c r="F3786" s="3" t="s">
        <v>5647</v>
      </c>
      <c r="G3786" s="2">
        <v>12709</v>
      </c>
      <c r="H3786" s="2" t="s">
        <v>481</v>
      </c>
      <c r="I3786" s="2" t="s">
        <v>1802</v>
      </c>
      <c r="J3786" s="2" t="s">
        <v>1803</v>
      </c>
    </row>
    <row r="3787" spans="6:10" ht="15" customHeight="1" x14ac:dyDescent="0.25">
      <c r="F3787" s="3" t="s">
        <v>5648</v>
      </c>
      <c r="G3787" s="2">
        <v>1297</v>
      </c>
      <c r="H3787" s="2" t="s">
        <v>481</v>
      </c>
      <c r="I3787" s="2" t="s">
        <v>1804</v>
      </c>
      <c r="J3787" s="2" t="s">
        <v>1805</v>
      </c>
    </row>
    <row r="3788" spans="6:10" ht="15" customHeight="1" x14ac:dyDescent="0.25">
      <c r="F3788" s="3" t="s">
        <v>5649</v>
      </c>
      <c r="G3788" s="2">
        <v>1277</v>
      </c>
      <c r="H3788" s="2" t="s">
        <v>481</v>
      </c>
      <c r="I3788" s="2" t="s">
        <v>1806</v>
      </c>
      <c r="J3788" s="2" t="s">
        <v>1807</v>
      </c>
    </row>
    <row r="3789" spans="6:10" ht="15" customHeight="1" x14ac:dyDescent="0.25">
      <c r="F3789" s="3" t="s">
        <v>5650</v>
      </c>
      <c r="G3789" s="2">
        <v>1183</v>
      </c>
      <c r="H3789" s="2" t="s">
        <v>481</v>
      </c>
      <c r="I3789" s="2" t="s">
        <v>1808</v>
      </c>
      <c r="J3789" s="2" t="s">
        <v>1809</v>
      </c>
    </row>
    <row r="3790" spans="6:10" ht="15" customHeight="1" x14ac:dyDescent="0.25">
      <c r="F3790" s="3" t="s">
        <v>5651</v>
      </c>
      <c r="G3790" s="2">
        <v>99000021</v>
      </c>
      <c r="H3790" s="2" t="s">
        <v>481</v>
      </c>
      <c r="I3790" s="2" t="s">
        <v>295</v>
      </c>
      <c r="J3790" s="2" t="s">
        <v>536</v>
      </c>
    </row>
    <row r="3791" spans="6:10" ht="15" customHeight="1" x14ac:dyDescent="0.25">
      <c r="F3791" s="3" t="s">
        <v>5652</v>
      </c>
      <c r="G3791" s="2">
        <v>99000021</v>
      </c>
      <c r="H3791" s="2" t="s">
        <v>481</v>
      </c>
      <c r="I3791" s="2" t="s">
        <v>295</v>
      </c>
      <c r="J3791" s="2" t="s">
        <v>536</v>
      </c>
    </row>
    <row r="3792" spans="6:10" ht="15" customHeight="1" x14ac:dyDescent="0.25">
      <c r="F3792" s="3" t="s">
        <v>5653</v>
      </c>
      <c r="G3792" s="2">
        <v>99000017</v>
      </c>
      <c r="H3792" s="2" t="s">
        <v>314</v>
      </c>
      <c r="I3792" s="2" t="s">
        <v>315</v>
      </c>
      <c r="J3792" s="2" t="s">
        <v>316</v>
      </c>
    </row>
    <row r="3793" spans="6:10" ht="15" customHeight="1" x14ac:dyDescent="0.25">
      <c r="F3793" s="3" t="s">
        <v>5654</v>
      </c>
      <c r="G3793" s="2">
        <v>99000017</v>
      </c>
      <c r="H3793" s="2" t="s">
        <v>314</v>
      </c>
      <c r="I3793" s="2" t="s">
        <v>315</v>
      </c>
      <c r="J3793" s="2" t="s">
        <v>316</v>
      </c>
    </row>
    <row r="3794" spans="6:10" ht="15" customHeight="1" x14ac:dyDescent="0.25">
      <c r="F3794" s="3" t="s">
        <v>5655</v>
      </c>
      <c r="G3794" s="2">
        <v>1314</v>
      </c>
      <c r="H3794" s="2" t="s">
        <v>481</v>
      </c>
      <c r="I3794" s="2" t="s">
        <v>526</v>
      </c>
      <c r="J3794" s="2" t="s">
        <v>527</v>
      </c>
    </row>
    <row r="3795" spans="6:10" ht="15" customHeight="1" x14ac:dyDescent="0.25">
      <c r="F3795" s="3" t="s">
        <v>5656</v>
      </c>
      <c r="G3795" s="2">
        <v>1326</v>
      </c>
      <c r="H3795" s="2" t="s">
        <v>481</v>
      </c>
      <c r="I3795" s="2" t="s">
        <v>482</v>
      </c>
      <c r="J3795" s="2" t="s">
        <v>483</v>
      </c>
    </row>
    <row r="3796" spans="6:10" ht="15" customHeight="1" x14ac:dyDescent="0.25">
      <c r="F3796" s="3" t="s">
        <v>5657</v>
      </c>
      <c r="G3796" s="2">
        <v>1252</v>
      </c>
      <c r="H3796" s="2" t="s">
        <v>481</v>
      </c>
      <c r="I3796" s="2" t="s">
        <v>504</v>
      </c>
      <c r="J3796" s="2" t="s">
        <v>505</v>
      </c>
    </row>
    <row r="3797" spans="6:10" ht="15" customHeight="1" x14ac:dyDescent="0.25">
      <c r="F3797" s="3" t="s">
        <v>5658</v>
      </c>
      <c r="G3797" s="2">
        <v>1257</v>
      </c>
      <c r="H3797" s="2" t="s">
        <v>481</v>
      </c>
      <c r="I3797" s="2" t="s">
        <v>508</v>
      </c>
      <c r="J3797" s="2" t="s">
        <v>509</v>
      </c>
    </row>
    <row r="3798" spans="6:10" ht="15" customHeight="1" x14ac:dyDescent="0.25">
      <c r="F3798" s="3" t="s">
        <v>5659</v>
      </c>
      <c r="G3798" s="2">
        <v>1310</v>
      </c>
      <c r="H3798" s="2" t="s">
        <v>481</v>
      </c>
      <c r="I3798" s="2" t="s">
        <v>524</v>
      </c>
      <c r="J3798" s="2" t="s">
        <v>525</v>
      </c>
    </row>
    <row r="3799" spans="6:10" ht="15" customHeight="1" x14ac:dyDescent="0.25">
      <c r="F3799" s="3" t="s">
        <v>5660</v>
      </c>
      <c r="G3799" s="2">
        <v>1311</v>
      </c>
      <c r="H3799" s="2" t="s">
        <v>481</v>
      </c>
      <c r="I3799" s="2" t="s">
        <v>522</v>
      </c>
      <c r="J3799" s="2" t="s">
        <v>523</v>
      </c>
    </row>
    <row r="3800" spans="6:10" ht="15" customHeight="1" x14ac:dyDescent="0.25">
      <c r="F3800" s="3" t="s">
        <v>5661</v>
      </c>
      <c r="G3800" s="2">
        <v>1290</v>
      </c>
      <c r="H3800" s="2" t="s">
        <v>481</v>
      </c>
      <c r="I3800" s="2" t="s">
        <v>510</v>
      </c>
      <c r="J3800" s="2" t="s">
        <v>511</v>
      </c>
    </row>
    <row r="3801" spans="6:10" ht="15" customHeight="1" x14ac:dyDescent="0.25">
      <c r="F3801" s="3" t="s">
        <v>5662</v>
      </c>
      <c r="G3801" s="2">
        <v>1323</v>
      </c>
      <c r="H3801" s="2" t="s">
        <v>481</v>
      </c>
      <c r="I3801" s="2" t="s">
        <v>534</v>
      </c>
      <c r="J3801" s="2" t="s">
        <v>535</v>
      </c>
    </row>
    <row r="3802" spans="6:10" ht="15" customHeight="1" x14ac:dyDescent="0.25">
      <c r="F3802" s="3" t="s">
        <v>5663</v>
      </c>
      <c r="G3802" s="2">
        <v>1247</v>
      </c>
      <c r="H3802" s="2" t="s">
        <v>481</v>
      </c>
      <c r="I3802" s="2" t="s">
        <v>502</v>
      </c>
      <c r="J3802" s="2" t="s">
        <v>503</v>
      </c>
    </row>
    <row r="3803" spans="6:10" ht="15" customHeight="1" x14ac:dyDescent="0.25">
      <c r="F3803" s="3" t="s">
        <v>5664</v>
      </c>
      <c r="G3803" s="2">
        <v>1221</v>
      </c>
      <c r="H3803" s="2" t="s">
        <v>481</v>
      </c>
      <c r="I3803" s="2" t="s">
        <v>500</v>
      </c>
      <c r="J3803" s="2" t="s">
        <v>501</v>
      </c>
    </row>
    <row r="3804" spans="6:10" ht="15" customHeight="1" x14ac:dyDescent="0.25">
      <c r="F3804" s="3" t="s">
        <v>5665</v>
      </c>
      <c r="G3804" s="2">
        <v>1304</v>
      </c>
      <c r="H3804" s="2" t="s">
        <v>481</v>
      </c>
      <c r="I3804" s="2" t="s">
        <v>514</v>
      </c>
      <c r="J3804" s="2" t="s">
        <v>515</v>
      </c>
    </row>
    <row r="3805" spans="6:10" ht="15" customHeight="1" x14ac:dyDescent="0.25">
      <c r="F3805" s="3" t="s">
        <v>5666</v>
      </c>
      <c r="G3805" s="2">
        <v>12706</v>
      </c>
      <c r="H3805" s="2" t="s">
        <v>481</v>
      </c>
      <c r="I3805" s="2" t="s">
        <v>516</v>
      </c>
      <c r="J3805" s="2" t="s">
        <v>517</v>
      </c>
    </row>
    <row r="3806" spans="6:10" ht="15" customHeight="1" x14ac:dyDescent="0.25">
      <c r="F3806" s="3" t="s">
        <v>5667</v>
      </c>
      <c r="G3806" s="2">
        <v>1226</v>
      </c>
      <c r="H3806" s="2" t="s">
        <v>481</v>
      </c>
      <c r="I3806" s="2" t="s">
        <v>1417</v>
      </c>
      <c r="J3806" s="2" t="s">
        <v>1418</v>
      </c>
    </row>
    <row r="3807" spans="6:10" ht="15" customHeight="1" x14ac:dyDescent="0.25">
      <c r="F3807" s="3" t="s">
        <v>5668</v>
      </c>
      <c r="G3807" s="2">
        <v>28026</v>
      </c>
      <c r="H3807" s="2" t="s">
        <v>481</v>
      </c>
      <c r="I3807" s="2" t="s">
        <v>486</v>
      </c>
      <c r="J3807" s="2" t="s">
        <v>487</v>
      </c>
    </row>
    <row r="3808" spans="6:10" ht="15" customHeight="1" x14ac:dyDescent="0.25">
      <c r="F3808" s="3" t="s">
        <v>5669</v>
      </c>
      <c r="G3808" s="2">
        <v>1294</v>
      </c>
      <c r="H3808" s="2" t="s">
        <v>481</v>
      </c>
      <c r="I3808" s="2" t="s">
        <v>512</v>
      </c>
      <c r="J3808" s="2" t="s">
        <v>513</v>
      </c>
    </row>
    <row r="3809" spans="6:10" ht="15" customHeight="1" x14ac:dyDescent="0.25">
      <c r="F3809" s="3" t="s">
        <v>5670</v>
      </c>
      <c r="G3809" s="2">
        <v>1332</v>
      </c>
      <c r="H3809" s="2" t="s">
        <v>481</v>
      </c>
      <c r="I3809" s="2" t="s">
        <v>494</v>
      </c>
      <c r="J3809" s="2" t="s">
        <v>495</v>
      </c>
    </row>
    <row r="3810" spans="6:10" ht="15" customHeight="1" x14ac:dyDescent="0.25">
      <c r="F3810" s="3" t="s">
        <v>5671</v>
      </c>
      <c r="G3810" s="2">
        <v>1255</v>
      </c>
      <c r="H3810" s="2" t="s">
        <v>481</v>
      </c>
      <c r="I3810" s="2" t="s">
        <v>1421</v>
      </c>
      <c r="J3810" s="2" t="s">
        <v>1422</v>
      </c>
    </row>
    <row r="3811" spans="6:10" ht="15" customHeight="1" x14ac:dyDescent="0.25">
      <c r="F3811" s="3" t="s">
        <v>5672</v>
      </c>
      <c r="G3811" s="2">
        <v>1219</v>
      </c>
      <c r="H3811" s="2" t="s">
        <v>481</v>
      </c>
      <c r="I3811" s="2" t="s">
        <v>498</v>
      </c>
      <c r="J3811" s="2" t="s">
        <v>499</v>
      </c>
    </row>
    <row r="3812" spans="6:10" ht="15" customHeight="1" x14ac:dyDescent="0.25">
      <c r="F3812" s="3" t="s">
        <v>5673</v>
      </c>
      <c r="G3812" s="2">
        <v>1253</v>
      </c>
      <c r="H3812" s="2" t="s">
        <v>481</v>
      </c>
      <c r="I3812" s="2" t="s">
        <v>506</v>
      </c>
      <c r="J3812" s="2" t="s">
        <v>507</v>
      </c>
    </row>
    <row r="3813" spans="6:10" ht="15" customHeight="1" x14ac:dyDescent="0.25">
      <c r="F3813" s="3" t="s">
        <v>5674</v>
      </c>
      <c r="G3813" s="2">
        <v>1322</v>
      </c>
      <c r="H3813" s="2" t="s">
        <v>481</v>
      </c>
      <c r="I3813" s="2" t="s">
        <v>530</v>
      </c>
      <c r="J3813" s="2" t="s">
        <v>531</v>
      </c>
    </row>
    <row r="3814" spans="6:10" ht="15" customHeight="1" x14ac:dyDescent="0.25">
      <c r="F3814" s="3" t="s">
        <v>5675</v>
      </c>
      <c r="G3814" s="2">
        <v>1321</v>
      </c>
      <c r="H3814" s="2" t="s">
        <v>481</v>
      </c>
      <c r="I3814" s="2" t="s">
        <v>528</v>
      </c>
      <c r="J3814" s="2" t="s">
        <v>529</v>
      </c>
    </row>
    <row r="3815" spans="6:10" ht="15" customHeight="1" x14ac:dyDescent="0.25">
      <c r="F3815" s="3" t="s">
        <v>5676</v>
      </c>
      <c r="G3815" s="2">
        <v>18681</v>
      </c>
      <c r="H3815" s="2" t="s">
        <v>481</v>
      </c>
      <c r="I3815" s="2" t="s">
        <v>532</v>
      </c>
      <c r="J3815" s="2" t="s">
        <v>533</v>
      </c>
    </row>
    <row r="3816" spans="6:10" ht="15" customHeight="1" x14ac:dyDescent="0.25">
      <c r="F3816" s="3" t="s">
        <v>5677</v>
      </c>
      <c r="G3816" s="2">
        <v>1285</v>
      </c>
      <c r="H3816" s="2" t="s">
        <v>481</v>
      </c>
      <c r="I3816" s="2" t="s">
        <v>1423</v>
      </c>
      <c r="J3816" s="2" t="s">
        <v>1424</v>
      </c>
    </row>
    <row r="3817" spans="6:10" ht="15" customHeight="1" x14ac:dyDescent="0.25">
      <c r="F3817" s="3" t="s">
        <v>5678</v>
      </c>
      <c r="G3817" s="2">
        <v>1210</v>
      </c>
      <c r="H3817" s="2" t="s">
        <v>481</v>
      </c>
      <c r="I3817" s="2" t="s">
        <v>492</v>
      </c>
      <c r="J3817" s="2" t="s">
        <v>493</v>
      </c>
    </row>
    <row r="3818" spans="6:10" ht="15" customHeight="1" x14ac:dyDescent="0.25">
      <c r="F3818" s="3" t="s">
        <v>5679</v>
      </c>
      <c r="G3818" s="2">
        <v>27909</v>
      </c>
      <c r="H3818" s="2" t="s">
        <v>481</v>
      </c>
      <c r="I3818" s="2" t="s">
        <v>490</v>
      </c>
      <c r="J3818" s="2" t="s">
        <v>491</v>
      </c>
    </row>
    <row r="3819" spans="6:10" ht="15" customHeight="1" x14ac:dyDescent="0.25">
      <c r="F3819" s="3" t="s">
        <v>5680</v>
      </c>
      <c r="G3819" s="2">
        <v>1216</v>
      </c>
      <c r="H3819" s="2" t="s">
        <v>481</v>
      </c>
      <c r="I3819" s="2" t="s">
        <v>496</v>
      </c>
      <c r="J3819" s="2" t="s">
        <v>497</v>
      </c>
    </row>
    <row r="3820" spans="6:10" ht="15" customHeight="1" x14ac:dyDescent="0.25">
      <c r="F3820" s="3" t="s">
        <v>5681</v>
      </c>
      <c r="G3820" s="2">
        <v>18896</v>
      </c>
      <c r="H3820" s="2" t="s">
        <v>481</v>
      </c>
      <c r="I3820" s="2" t="s">
        <v>1419</v>
      </c>
      <c r="J3820" s="2" t="s">
        <v>1420</v>
      </c>
    </row>
    <row r="3821" spans="6:10" ht="15" customHeight="1" x14ac:dyDescent="0.25">
      <c r="F3821" s="3" t="s">
        <v>5682</v>
      </c>
      <c r="G3821" s="2">
        <v>1169</v>
      </c>
      <c r="H3821" s="2" t="s">
        <v>481</v>
      </c>
      <c r="I3821" s="2" t="s">
        <v>488</v>
      </c>
      <c r="J3821" s="2" t="s">
        <v>489</v>
      </c>
    </row>
    <row r="3822" spans="6:10" ht="15" customHeight="1" x14ac:dyDescent="0.25">
      <c r="F3822" s="3" t="s">
        <v>5683</v>
      </c>
      <c r="G3822" s="2">
        <v>1306</v>
      </c>
      <c r="H3822" s="2" t="s">
        <v>481</v>
      </c>
      <c r="I3822" s="2" t="s">
        <v>520</v>
      </c>
      <c r="J3822" s="2" t="s">
        <v>521</v>
      </c>
    </row>
    <row r="3823" spans="6:10" ht="15" customHeight="1" x14ac:dyDescent="0.25">
      <c r="F3823" s="3" t="s">
        <v>5684</v>
      </c>
      <c r="G3823" s="2">
        <v>1312</v>
      </c>
      <c r="H3823" s="2" t="s">
        <v>481</v>
      </c>
      <c r="I3823" s="2" t="s">
        <v>1784</v>
      </c>
      <c r="J3823" s="2" t="s">
        <v>1785</v>
      </c>
    </row>
    <row r="3824" spans="6:10" ht="15" customHeight="1" x14ac:dyDescent="0.25">
      <c r="F3824" s="3" t="s">
        <v>5685</v>
      </c>
      <c r="G3824" s="2">
        <v>1316</v>
      </c>
      <c r="H3824" s="2" t="s">
        <v>481</v>
      </c>
      <c r="I3824" s="2" t="s">
        <v>1786</v>
      </c>
      <c r="J3824" s="2" t="s">
        <v>1787</v>
      </c>
    </row>
    <row r="3825" spans="6:10" ht="15" customHeight="1" x14ac:dyDescent="0.25">
      <c r="F3825" s="3" t="s">
        <v>5686</v>
      </c>
      <c r="G3825" s="2">
        <v>1248</v>
      </c>
      <c r="H3825" s="2" t="s">
        <v>481</v>
      </c>
      <c r="I3825" s="2" t="s">
        <v>1788</v>
      </c>
      <c r="J3825" s="2" t="s">
        <v>1789</v>
      </c>
    </row>
    <row r="3826" spans="6:10" ht="15" customHeight="1" x14ac:dyDescent="0.25">
      <c r="F3826" s="3" t="s">
        <v>5687</v>
      </c>
      <c r="G3826" s="2">
        <v>1146</v>
      </c>
      <c r="H3826" s="2" t="s">
        <v>481</v>
      </c>
      <c r="I3826" s="2" t="s">
        <v>484</v>
      </c>
      <c r="J3826" s="2" t="s">
        <v>485</v>
      </c>
    </row>
    <row r="3827" spans="6:10" ht="15" customHeight="1" x14ac:dyDescent="0.25">
      <c r="F3827" s="3" t="s">
        <v>5688</v>
      </c>
      <c r="G3827" s="2">
        <v>12708</v>
      </c>
      <c r="H3827" s="2" t="s">
        <v>481</v>
      </c>
      <c r="I3827" s="2" t="s">
        <v>518</v>
      </c>
      <c r="J3827" s="2" t="s">
        <v>519</v>
      </c>
    </row>
    <row r="3828" spans="6:10" ht="15" customHeight="1" x14ac:dyDescent="0.25">
      <c r="F3828" s="3" t="s">
        <v>5689</v>
      </c>
      <c r="G3828" s="2">
        <v>1324</v>
      </c>
      <c r="H3828" s="2" t="s">
        <v>481</v>
      </c>
      <c r="I3828" s="2" t="s">
        <v>1790</v>
      </c>
      <c r="J3828" s="2" t="s">
        <v>1791</v>
      </c>
    </row>
    <row r="3829" spans="6:10" ht="15" customHeight="1" x14ac:dyDescent="0.25">
      <c r="F3829" s="3" t="s">
        <v>5690</v>
      </c>
      <c r="G3829" s="2">
        <v>1251</v>
      </c>
      <c r="H3829" s="2" t="s">
        <v>481</v>
      </c>
      <c r="I3829" s="2" t="s">
        <v>1792</v>
      </c>
      <c r="J3829" s="2" t="s">
        <v>1793</v>
      </c>
    </row>
    <row r="3830" spans="6:10" ht="15" customHeight="1" x14ac:dyDescent="0.25">
      <c r="F3830" s="3" t="s">
        <v>5691</v>
      </c>
      <c r="G3830" s="2">
        <v>1299</v>
      </c>
      <c r="H3830" s="2" t="s">
        <v>481</v>
      </c>
      <c r="I3830" s="2" t="s">
        <v>1794</v>
      </c>
      <c r="J3830" s="2" t="s">
        <v>1795</v>
      </c>
    </row>
    <row r="3831" spans="6:10" ht="15" customHeight="1" x14ac:dyDescent="0.25">
      <c r="F3831" s="3" t="s">
        <v>5692</v>
      </c>
      <c r="G3831" s="2">
        <v>1333</v>
      </c>
      <c r="H3831" s="2" t="s">
        <v>481</v>
      </c>
      <c r="I3831" s="2" t="s">
        <v>1796</v>
      </c>
      <c r="J3831" s="2" t="s">
        <v>1797</v>
      </c>
    </row>
    <row r="3832" spans="6:10" ht="15" customHeight="1" x14ac:dyDescent="0.25">
      <c r="F3832" s="3" t="s">
        <v>5693</v>
      </c>
      <c r="G3832" s="2">
        <v>1258</v>
      </c>
      <c r="H3832" s="2" t="s">
        <v>481</v>
      </c>
      <c r="I3832" s="2" t="s">
        <v>1798</v>
      </c>
      <c r="J3832" s="2" t="s">
        <v>1799</v>
      </c>
    </row>
    <row r="3833" spans="6:10" ht="15" customHeight="1" x14ac:dyDescent="0.25">
      <c r="F3833" s="3" t="s">
        <v>5694</v>
      </c>
      <c r="G3833" s="2">
        <v>12711</v>
      </c>
      <c r="H3833" s="2" t="s">
        <v>481</v>
      </c>
      <c r="I3833" s="2" t="s">
        <v>1800</v>
      </c>
      <c r="J3833" s="2" t="s">
        <v>1801</v>
      </c>
    </row>
    <row r="3834" spans="6:10" ht="15" customHeight="1" x14ac:dyDescent="0.25">
      <c r="F3834" s="3" t="s">
        <v>5695</v>
      </c>
      <c r="G3834" s="2">
        <v>12709</v>
      </c>
      <c r="H3834" s="2" t="s">
        <v>481</v>
      </c>
      <c r="I3834" s="2" t="s">
        <v>1802</v>
      </c>
      <c r="J3834" s="2" t="s">
        <v>1803</v>
      </c>
    </row>
    <row r="3835" spans="6:10" ht="15" customHeight="1" x14ac:dyDescent="0.25">
      <c r="F3835" s="3" t="s">
        <v>5696</v>
      </c>
      <c r="G3835" s="2">
        <v>1297</v>
      </c>
      <c r="H3835" s="2" t="s">
        <v>481</v>
      </c>
      <c r="I3835" s="2" t="s">
        <v>1804</v>
      </c>
      <c r="J3835" s="2" t="s">
        <v>1805</v>
      </c>
    </row>
    <row r="3836" spans="6:10" ht="15" customHeight="1" x14ac:dyDescent="0.25">
      <c r="F3836" s="3" t="s">
        <v>5697</v>
      </c>
      <c r="G3836" s="2">
        <v>1277</v>
      </c>
      <c r="H3836" s="2" t="s">
        <v>481</v>
      </c>
      <c r="I3836" s="2" t="s">
        <v>1806</v>
      </c>
      <c r="J3836" s="2" t="s">
        <v>1807</v>
      </c>
    </row>
    <row r="3837" spans="6:10" ht="15" customHeight="1" x14ac:dyDescent="0.25">
      <c r="F3837" s="3" t="s">
        <v>5698</v>
      </c>
      <c r="G3837" s="2">
        <v>1183</v>
      </c>
      <c r="H3837" s="2" t="s">
        <v>481</v>
      </c>
      <c r="I3837" s="2" t="s">
        <v>1808</v>
      </c>
      <c r="J3837" s="2" t="s">
        <v>1809</v>
      </c>
    </row>
    <row r="3838" spans="6:10" ht="15" customHeight="1" x14ac:dyDescent="0.25">
      <c r="F3838" s="3" t="s">
        <v>5699</v>
      </c>
      <c r="G3838" s="2">
        <v>99000021</v>
      </c>
      <c r="H3838" s="2" t="s">
        <v>481</v>
      </c>
      <c r="I3838" s="2" t="s">
        <v>295</v>
      </c>
      <c r="J3838" s="2" t="s">
        <v>536</v>
      </c>
    </row>
    <row r="3839" spans="6:10" ht="15" customHeight="1" x14ac:dyDescent="0.25">
      <c r="F3839" s="3" t="s">
        <v>5700</v>
      </c>
      <c r="G3839" s="2">
        <v>99000021</v>
      </c>
      <c r="H3839" s="2" t="s">
        <v>481</v>
      </c>
      <c r="I3839" s="2" t="s">
        <v>295</v>
      </c>
      <c r="J3839" s="2" t="s">
        <v>536</v>
      </c>
    </row>
    <row r="3840" spans="6:10" ht="15" customHeight="1" x14ac:dyDescent="0.25">
      <c r="F3840" s="3" t="s">
        <v>5701</v>
      </c>
      <c r="G3840" s="2">
        <v>99000017</v>
      </c>
      <c r="H3840" s="2" t="s">
        <v>314</v>
      </c>
      <c r="I3840" s="2" t="s">
        <v>315</v>
      </c>
      <c r="J3840" s="2" t="s">
        <v>316</v>
      </c>
    </row>
    <row r="3841" spans="6:10" ht="15" customHeight="1" x14ac:dyDescent="0.25">
      <c r="F3841" s="3" t="s">
        <v>5702</v>
      </c>
      <c r="G3841" s="2">
        <v>99000017</v>
      </c>
      <c r="H3841" s="2" t="s">
        <v>314</v>
      </c>
      <c r="I3841" s="2" t="s">
        <v>315</v>
      </c>
      <c r="J3841" s="2" t="s">
        <v>316</v>
      </c>
    </row>
    <row r="3842" spans="6:10" ht="15" customHeight="1" x14ac:dyDescent="0.25">
      <c r="F3842" s="3" t="s">
        <v>5703</v>
      </c>
      <c r="G3842" s="2">
        <v>521</v>
      </c>
      <c r="H3842" s="2" t="s">
        <v>140</v>
      </c>
      <c r="I3842" s="2" t="s">
        <v>159</v>
      </c>
      <c r="J3842" s="2" t="s">
        <v>160</v>
      </c>
    </row>
    <row r="3843" spans="6:10" ht="15" customHeight="1" x14ac:dyDescent="0.25">
      <c r="F3843" s="3" t="s">
        <v>5704</v>
      </c>
      <c r="G3843" s="2">
        <v>520</v>
      </c>
      <c r="H3843" s="2" t="s">
        <v>140</v>
      </c>
      <c r="I3843" s="2" t="s">
        <v>165</v>
      </c>
      <c r="J3843" s="2" t="s">
        <v>166</v>
      </c>
    </row>
    <row r="3844" spans="6:10" ht="15" customHeight="1" x14ac:dyDescent="0.25">
      <c r="F3844" s="3" t="s">
        <v>5705</v>
      </c>
      <c r="G3844" s="2">
        <v>532</v>
      </c>
      <c r="H3844" s="2" t="s">
        <v>140</v>
      </c>
      <c r="I3844" s="2" t="s">
        <v>177</v>
      </c>
      <c r="J3844" s="2" t="s">
        <v>178</v>
      </c>
    </row>
    <row r="3845" spans="6:10" ht="15" customHeight="1" x14ac:dyDescent="0.25">
      <c r="F3845" s="3" t="s">
        <v>5706</v>
      </c>
      <c r="G3845" s="2">
        <v>516</v>
      </c>
      <c r="H3845" s="2" t="s">
        <v>140</v>
      </c>
      <c r="I3845" s="2" t="s">
        <v>156</v>
      </c>
      <c r="J3845" s="2" t="s">
        <v>157</v>
      </c>
    </row>
    <row r="3846" spans="6:10" ht="15" customHeight="1" x14ac:dyDescent="0.25">
      <c r="F3846" s="3" t="s">
        <v>5707</v>
      </c>
      <c r="G3846" s="2">
        <v>522</v>
      </c>
      <c r="H3846" s="2" t="s">
        <v>140</v>
      </c>
      <c r="I3846" s="2" t="s">
        <v>162</v>
      </c>
      <c r="J3846" s="2" t="s">
        <v>163</v>
      </c>
    </row>
    <row r="3847" spans="6:10" ht="15" customHeight="1" x14ac:dyDescent="0.25">
      <c r="F3847" s="3" t="s">
        <v>5708</v>
      </c>
      <c r="G3847" s="2">
        <v>517</v>
      </c>
      <c r="H3847" s="2" t="s">
        <v>140</v>
      </c>
      <c r="I3847" s="2" t="s">
        <v>150</v>
      </c>
      <c r="J3847" s="2" t="s">
        <v>151</v>
      </c>
    </row>
    <row r="3848" spans="6:10" ht="15" customHeight="1" x14ac:dyDescent="0.25">
      <c r="F3848" s="3" t="s">
        <v>5709</v>
      </c>
      <c r="G3848" s="2">
        <v>518</v>
      </c>
      <c r="H3848" s="2" t="s">
        <v>140</v>
      </c>
      <c r="I3848" s="2" t="s">
        <v>153</v>
      </c>
      <c r="J3848" s="2" t="s">
        <v>154</v>
      </c>
    </row>
    <row r="3849" spans="6:10" ht="15" customHeight="1" x14ac:dyDescent="0.25">
      <c r="F3849" s="3" t="s">
        <v>5710</v>
      </c>
      <c r="G3849" s="2">
        <v>527</v>
      </c>
      <c r="H3849" s="2" t="s">
        <v>140</v>
      </c>
      <c r="I3849" s="2" t="s">
        <v>174</v>
      </c>
      <c r="J3849" s="2" t="s">
        <v>175</v>
      </c>
    </row>
    <row r="3850" spans="6:10" ht="15" customHeight="1" x14ac:dyDescent="0.25">
      <c r="F3850" s="3" t="s">
        <v>5711</v>
      </c>
      <c r="G3850" s="2">
        <v>554</v>
      </c>
      <c r="H3850" s="2" t="s">
        <v>140</v>
      </c>
      <c r="I3850" s="2" t="s">
        <v>1174</v>
      </c>
      <c r="J3850" s="2" t="s">
        <v>1175</v>
      </c>
    </row>
    <row r="3851" spans="6:10" ht="15" customHeight="1" x14ac:dyDescent="0.25">
      <c r="F3851" s="3" t="s">
        <v>5712</v>
      </c>
      <c r="G3851" s="2">
        <v>528</v>
      </c>
      <c r="H3851" s="2" t="s">
        <v>140</v>
      </c>
      <c r="I3851" s="2" t="s">
        <v>168</v>
      </c>
      <c r="J3851" s="2" t="s">
        <v>169</v>
      </c>
    </row>
    <row r="3852" spans="6:10" ht="15" customHeight="1" x14ac:dyDescent="0.25">
      <c r="F3852" s="3" t="s">
        <v>5713</v>
      </c>
      <c r="G3852" s="2">
        <v>553</v>
      </c>
      <c r="H3852" s="2" t="s">
        <v>140</v>
      </c>
      <c r="I3852" s="2" t="s">
        <v>144</v>
      </c>
      <c r="J3852" s="2" t="s">
        <v>145</v>
      </c>
    </row>
    <row r="3853" spans="6:10" ht="15" customHeight="1" x14ac:dyDescent="0.25">
      <c r="F3853" s="3" t="s">
        <v>5714</v>
      </c>
      <c r="G3853" s="2">
        <v>555</v>
      </c>
      <c r="H3853" s="2" t="s">
        <v>140</v>
      </c>
      <c r="I3853" s="2" t="s">
        <v>147</v>
      </c>
      <c r="J3853" s="2" t="s">
        <v>148</v>
      </c>
    </row>
    <row r="3854" spans="6:10" ht="15" customHeight="1" x14ac:dyDescent="0.25">
      <c r="F3854" s="3" t="s">
        <v>5715</v>
      </c>
      <c r="G3854" s="2">
        <v>19404</v>
      </c>
      <c r="H3854" s="2" t="s">
        <v>140</v>
      </c>
      <c r="I3854" s="2" t="s">
        <v>1178</v>
      </c>
      <c r="J3854" s="2" t="s">
        <v>1179</v>
      </c>
    </row>
    <row r="3855" spans="6:10" ht="15" customHeight="1" x14ac:dyDescent="0.25">
      <c r="F3855" s="3" t="s">
        <v>5716</v>
      </c>
      <c r="G3855" s="2">
        <v>529</v>
      </c>
      <c r="H3855" s="2" t="s">
        <v>140</v>
      </c>
      <c r="I3855" s="2" t="s">
        <v>171</v>
      </c>
      <c r="J3855" s="2" t="s">
        <v>172</v>
      </c>
    </row>
    <row r="3856" spans="6:10" ht="15" customHeight="1" x14ac:dyDescent="0.25">
      <c r="F3856" s="3" t="s">
        <v>5717</v>
      </c>
      <c r="G3856" s="2">
        <v>552</v>
      </c>
      <c r="H3856" s="2" t="s">
        <v>140</v>
      </c>
      <c r="I3856" s="2" t="s">
        <v>141</v>
      </c>
      <c r="J3856" s="2" t="s">
        <v>142</v>
      </c>
    </row>
    <row r="3857" spans="6:10" ht="15" customHeight="1" x14ac:dyDescent="0.25">
      <c r="F3857" s="3" t="s">
        <v>5718</v>
      </c>
      <c r="G3857" s="2">
        <v>512</v>
      </c>
      <c r="H3857" s="2" t="s">
        <v>140</v>
      </c>
      <c r="I3857" s="2" t="s">
        <v>1305</v>
      </c>
      <c r="J3857" s="2" t="s">
        <v>1306</v>
      </c>
    </row>
    <row r="3858" spans="6:10" ht="15" customHeight="1" x14ac:dyDescent="0.25">
      <c r="F3858" s="3" t="s">
        <v>5719</v>
      </c>
      <c r="G3858" s="2">
        <v>533</v>
      </c>
      <c r="H3858" s="2" t="s">
        <v>140</v>
      </c>
      <c r="I3858" s="2" t="s">
        <v>180</v>
      </c>
      <c r="J3858" s="2" t="s">
        <v>181</v>
      </c>
    </row>
    <row r="3859" spans="6:10" ht="15" customHeight="1" x14ac:dyDescent="0.25">
      <c r="F3859" s="3" t="s">
        <v>5720</v>
      </c>
      <c r="G3859" s="2">
        <v>549</v>
      </c>
      <c r="H3859" s="2" t="s">
        <v>140</v>
      </c>
      <c r="I3859" s="2" t="s">
        <v>190</v>
      </c>
      <c r="J3859" s="2" t="s">
        <v>1548</v>
      </c>
    </row>
    <row r="3860" spans="6:10" ht="15" customHeight="1" x14ac:dyDescent="0.25">
      <c r="F3860" s="3" t="s">
        <v>5721</v>
      </c>
      <c r="G3860" s="2">
        <v>531</v>
      </c>
      <c r="H3860" s="2" t="s">
        <v>140</v>
      </c>
      <c r="I3860" s="2" t="s">
        <v>1176</v>
      </c>
      <c r="J3860" s="2" t="s">
        <v>1177</v>
      </c>
    </row>
    <row r="3861" spans="6:10" ht="15" customHeight="1" x14ac:dyDescent="0.25">
      <c r="F3861" s="3" t="s">
        <v>5722</v>
      </c>
      <c r="G3861" s="2">
        <v>534</v>
      </c>
      <c r="H3861" s="2" t="s">
        <v>140</v>
      </c>
      <c r="I3861" s="2" t="s">
        <v>183</v>
      </c>
      <c r="J3861" s="2" t="s">
        <v>184</v>
      </c>
    </row>
    <row r="3862" spans="6:10" ht="15" customHeight="1" x14ac:dyDescent="0.25">
      <c r="F3862" s="3" t="s">
        <v>5723</v>
      </c>
      <c r="G3862" s="2">
        <v>99000008</v>
      </c>
      <c r="H3862" s="2" t="s">
        <v>140</v>
      </c>
      <c r="I3862" s="2" t="s">
        <v>295</v>
      </c>
      <c r="J3862" s="2" t="s">
        <v>302</v>
      </c>
    </row>
    <row r="3863" spans="6:10" ht="15" customHeight="1" x14ac:dyDescent="0.25">
      <c r="F3863" s="3" t="s">
        <v>5724</v>
      </c>
      <c r="G3863" s="2">
        <v>99000008</v>
      </c>
      <c r="H3863" s="2" t="s">
        <v>140</v>
      </c>
      <c r="I3863" s="2" t="s">
        <v>295</v>
      </c>
      <c r="J3863" s="2" t="s">
        <v>302</v>
      </c>
    </row>
    <row r="3864" spans="6:10" ht="15" customHeight="1" x14ac:dyDescent="0.25">
      <c r="F3864" s="3" t="s">
        <v>5725</v>
      </c>
      <c r="G3864" s="2">
        <v>99000017</v>
      </c>
      <c r="H3864" s="2" t="s">
        <v>314</v>
      </c>
      <c r="I3864" s="2" t="s">
        <v>315</v>
      </c>
      <c r="J3864" s="2" t="s">
        <v>316</v>
      </c>
    </row>
    <row r="3865" spans="6:10" ht="15" customHeight="1" x14ac:dyDescent="0.25">
      <c r="F3865" s="3" t="s">
        <v>5726</v>
      </c>
      <c r="G3865" s="2">
        <v>99000017</v>
      </c>
      <c r="H3865" s="2" t="s">
        <v>314</v>
      </c>
      <c r="I3865" s="2" t="s">
        <v>315</v>
      </c>
      <c r="J3865" s="2" t="s">
        <v>316</v>
      </c>
    </row>
    <row r="3866" spans="6:10" ht="15" customHeight="1" x14ac:dyDescent="0.25">
      <c r="F3866" s="3" t="s">
        <v>5727</v>
      </c>
      <c r="G3866" s="2">
        <v>521</v>
      </c>
      <c r="H3866" s="2" t="s">
        <v>140</v>
      </c>
      <c r="I3866" s="2" t="s">
        <v>159</v>
      </c>
      <c r="J3866" s="2" t="s">
        <v>160</v>
      </c>
    </row>
    <row r="3867" spans="6:10" ht="15" customHeight="1" x14ac:dyDescent="0.25">
      <c r="F3867" s="3" t="s">
        <v>5728</v>
      </c>
      <c r="G3867" s="2">
        <v>520</v>
      </c>
      <c r="H3867" s="2" t="s">
        <v>140</v>
      </c>
      <c r="I3867" s="2" t="s">
        <v>165</v>
      </c>
      <c r="J3867" s="2" t="s">
        <v>166</v>
      </c>
    </row>
    <row r="3868" spans="6:10" ht="15" customHeight="1" x14ac:dyDescent="0.25">
      <c r="F3868" s="3" t="s">
        <v>5729</v>
      </c>
      <c r="G3868" s="2">
        <v>532</v>
      </c>
      <c r="H3868" s="2" t="s">
        <v>140</v>
      </c>
      <c r="I3868" s="2" t="s">
        <v>177</v>
      </c>
      <c r="J3868" s="2" t="s">
        <v>178</v>
      </c>
    </row>
    <row r="3869" spans="6:10" ht="15" customHeight="1" x14ac:dyDescent="0.25">
      <c r="F3869" s="3" t="s">
        <v>5730</v>
      </c>
      <c r="G3869" s="2">
        <v>516</v>
      </c>
      <c r="H3869" s="2" t="s">
        <v>140</v>
      </c>
      <c r="I3869" s="2" t="s">
        <v>156</v>
      </c>
      <c r="J3869" s="2" t="s">
        <v>157</v>
      </c>
    </row>
    <row r="3870" spans="6:10" ht="15" customHeight="1" x14ac:dyDescent="0.25">
      <c r="F3870" s="3" t="s">
        <v>5731</v>
      </c>
      <c r="G3870" s="2">
        <v>522</v>
      </c>
      <c r="H3870" s="2" t="s">
        <v>140</v>
      </c>
      <c r="I3870" s="2" t="s">
        <v>162</v>
      </c>
      <c r="J3870" s="2" t="s">
        <v>163</v>
      </c>
    </row>
    <row r="3871" spans="6:10" ht="15" customHeight="1" x14ac:dyDescent="0.25">
      <c r="F3871" s="3" t="s">
        <v>5732</v>
      </c>
      <c r="G3871" s="2">
        <v>517</v>
      </c>
      <c r="H3871" s="2" t="s">
        <v>140</v>
      </c>
      <c r="I3871" s="2" t="s">
        <v>150</v>
      </c>
      <c r="J3871" s="2" t="s">
        <v>151</v>
      </c>
    </row>
    <row r="3872" spans="6:10" ht="15" customHeight="1" x14ac:dyDescent="0.25">
      <c r="F3872" s="3" t="s">
        <v>5733</v>
      </c>
      <c r="G3872" s="2">
        <v>518</v>
      </c>
      <c r="H3872" s="2" t="s">
        <v>140</v>
      </c>
      <c r="I3872" s="2" t="s">
        <v>153</v>
      </c>
      <c r="J3872" s="2" t="s">
        <v>154</v>
      </c>
    </row>
    <row r="3873" spans="6:10" ht="15" customHeight="1" x14ac:dyDescent="0.25">
      <c r="F3873" s="3" t="s">
        <v>5734</v>
      </c>
      <c r="G3873" s="2">
        <v>527</v>
      </c>
      <c r="H3873" s="2" t="s">
        <v>140</v>
      </c>
      <c r="I3873" s="2" t="s">
        <v>174</v>
      </c>
      <c r="J3873" s="2" t="s">
        <v>175</v>
      </c>
    </row>
    <row r="3874" spans="6:10" ht="15" customHeight="1" x14ac:dyDescent="0.25">
      <c r="F3874" s="3" t="s">
        <v>5735</v>
      </c>
      <c r="G3874" s="2">
        <v>554</v>
      </c>
      <c r="H3874" s="2" t="s">
        <v>140</v>
      </c>
      <c r="I3874" s="2" t="s">
        <v>1174</v>
      </c>
      <c r="J3874" s="2" t="s">
        <v>1175</v>
      </c>
    </row>
    <row r="3875" spans="6:10" ht="15" customHeight="1" x14ac:dyDescent="0.25">
      <c r="F3875" s="3" t="s">
        <v>5736</v>
      </c>
      <c r="G3875" s="2">
        <v>528</v>
      </c>
      <c r="H3875" s="2" t="s">
        <v>140</v>
      </c>
      <c r="I3875" s="2" t="s">
        <v>168</v>
      </c>
      <c r="J3875" s="2" t="s">
        <v>169</v>
      </c>
    </row>
    <row r="3876" spans="6:10" ht="15" customHeight="1" x14ac:dyDescent="0.25">
      <c r="F3876" s="3" t="s">
        <v>5737</v>
      </c>
      <c r="G3876" s="2">
        <v>553</v>
      </c>
      <c r="H3876" s="2" t="s">
        <v>140</v>
      </c>
      <c r="I3876" s="2" t="s">
        <v>144</v>
      </c>
      <c r="J3876" s="2" t="s">
        <v>145</v>
      </c>
    </row>
    <row r="3877" spans="6:10" ht="15" customHeight="1" x14ac:dyDescent="0.25">
      <c r="F3877" s="3" t="s">
        <v>5738</v>
      </c>
      <c r="G3877" s="2">
        <v>555</v>
      </c>
      <c r="H3877" s="2" t="s">
        <v>140</v>
      </c>
      <c r="I3877" s="2" t="s">
        <v>147</v>
      </c>
      <c r="J3877" s="2" t="s">
        <v>148</v>
      </c>
    </row>
    <row r="3878" spans="6:10" ht="15" customHeight="1" x14ac:dyDescent="0.25">
      <c r="F3878" s="3" t="s">
        <v>5739</v>
      </c>
      <c r="G3878" s="2">
        <v>19404</v>
      </c>
      <c r="H3878" s="2" t="s">
        <v>140</v>
      </c>
      <c r="I3878" s="2" t="s">
        <v>1178</v>
      </c>
      <c r="J3878" s="2" t="s">
        <v>1179</v>
      </c>
    </row>
    <row r="3879" spans="6:10" ht="15" customHeight="1" x14ac:dyDescent="0.25">
      <c r="F3879" s="3" t="s">
        <v>5740</v>
      </c>
      <c r="G3879" s="2">
        <v>529</v>
      </c>
      <c r="H3879" s="2" t="s">
        <v>140</v>
      </c>
      <c r="I3879" s="2" t="s">
        <v>171</v>
      </c>
      <c r="J3879" s="2" t="s">
        <v>172</v>
      </c>
    </row>
    <row r="3880" spans="6:10" ht="15" customHeight="1" x14ac:dyDescent="0.25">
      <c r="F3880" s="3" t="s">
        <v>5741</v>
      </c>
      <c r="G3880" s="2">
        <v>552</v>
      </c>
      <c r="H3880" s="2" t="s">
        <v>140</v>
      </c>
      <c r="I3880" s="2" t="s">
        <v>141</v>
      </c>
      <c r="J3880" s="2" t="s">
        <v>142</v>
      </c>
    </row>
    <row r="3881" spans="6:10" ht="15" customHeight="1" x14ac:dyDescent="0.25">
      <c r="F3881" s="3" t="s">
        <v>5742</v>
      </c>
      <c r="G3881" s="2">
        <v>512</v>
      </c>
      <c r="H3881" s="2" t="s">
        <v>140</v>
      </c>
      <c r="I3881" s="2" t="s">
        <v>1305</v>
      </c>
      <c r="J3881" s="2" t="s">
        <v>1306</v>
      </c>
    </row>
    <row r="3882" spans="6:10" ht="15" customHeight="1" x14ac:dyDescent="0.25">
      <c r="F3882" s="3" t="s">
        <v>5743</v>
      </c>
      <c r="G3882" s="2">
        <v>533</v>
      </c>
      <c r="H3882" s="2" t="s">
        <v>140</v>
      </c>
      <c r="I3882" s="2" t="s">
        <v>180</v>
      </c>
      <c r="J3882" s="2" t="s">
        <v>181</v>
      </c>
    </row>
    <row r="3883" spans="6:10" ht="15" customHeight="1" x14ac:dyDescent="0.25">
      <c r="F3883" s="3" t="s">
        <v>5744</v>
      </c>
      <c r="G3883" s="2">
        <v>549</v>
      </c>
      <c r="H3883" s="2" t="s">
        <v>140</v>
      </c>
      <c r="I3883" s="2" t="s">
        <v>190</v>
      </c>
      <c r="J3883" s="2" t="s">
        <v>1548</v>
      </c>
    </row>
    <row r="3884" spans="6:10" ht="15" customHeight="1" x14ac:dyDescent="0.25">
      <c r="F3884" s="3" t="s">
        <v>5745</v>
      </c>
      <c r="G3884" s="2">
        <v>531</v>
      </c>
      <c r="H3884" s="2" t="s">
        <v>140</v>
      </c>
      <c r="I3884" s="2" t="s">
        <v>1176</v>
      </c>
      <c r="J3884" s="2" t="s">
        <v>1177</v>
      </c>
    </row>
    <row r="3885" spans="6:10" ht="15" customHeight="1" x14ac:dyDescent="0.25">
      <c r="F3885" s="3" t="s">
        <v>5746</v>
      </c>
      <c r="G3885" s="2">
        <v>534</v>
      </c>
      <c r="H3885" s="2" t="s">
        <v>140</v>
      </c>
      <c r="I3885" s="2" t="s">
        <v>183</v>
      </c>
      <c r="J3885" s="2" t="s">
        <v>184</v>
      </c>
    </row>
    <row r="3886" spans="6:10" ht="15" customHeight="1" x14ac:dyDescent="0.25">
      <c r="F3886" s="3" t="s">
        <v>5747</v>
      </c>
      <c r="G3886" s="2">
        <v>99000008</v>
      </c>
      <c r="H3886" s="2" t="s">
        <v>140</v>
      </c>
      <c r="I3886" s="2" t="s">
        <v>295</v>
      </c>
      <c r="J3886" s="2" t="s">
        <v>302</v>
      </c>
    </row>
    <row r="3887" spans="6:10" ht="15" customHeight="1" x14ac:dyDescent="0.25">
      <c r="F3887" s="3" t="s">
        <v>5748</v>
      </c>
      <c r="G3887" s="2">
        <v>99000008</v>
      </c>
      <c r="H3887" s="2" t="s">
        <v>140</v>
      </c>
      <c r="I3887" s="2" t="s">
        <v>295</v>
      </c>
      <c r="J3887" s="2" t="s">
        <v>302</v>
      </c>
    </row>
    <row r="3888" spans="6:10" ht="15" customHeight="1" x14ac:dyDescent="0.25">
      <c r="F3888" s="3" t="s">
        <v>5749</v>
      </c>
      <c r="G3888" s="2">
        <v>99000017</v>
      </c>
      <c r="H3888" s="2" t="s">
        <v>314</v>
      </c>
      <c r="I3888" s="2" t="s">
        <v>315</v>
      </c>
      <c r="J3888" s="2" t="s">
        <v>316</v>
      </c>
    </row>
    <row r="3889" spans="6:10" ht="15" customHeight="1" x14ac:dyDescent="0.25">
      <c r="F3889" s="3" t="s">
        <v>5750</v>
      </c>
      <c r="G3889" s="2">
        <v>99000017</v>
      </c>
      <c r="H3889" s="2" t="s">
        <v>314</v>
      </c>
      <c r="I3889" s="2" t="s">
        <v>315</v>
      </c>
      <c r="J3889" s="2" t="s">
        <v>316</v>
      </c>
    </row>
    <row r="3890" spans="6:10" ht="15" customHeight="1" x14ac:dyDescent="0.25">
      <c r="F3890" s="3" t="s">
        <v>5751</v>
      </c>
      <c r="G3890" s="2">
        <v>521</v>
      </c>
      <c r="H3890" s="2" t="s">
        <v>140</v>
      </c>
      <c r="I3890" s="2" t="s">
        <v>159</v>
      </c>
      <c r="J3890" s="2" t="s">
        <v>160</v>
      </c>
    </row>
    <row r="3891" spans="6:10" ht="15" customHeight="1" x14ac:dyDescent="0.25">
      <c r="F3891" s="3" t="s">
        <v>5752</v>
      </c>
      <c r="G3891" s="2">
        <v>520</v>
      </c>
      <c r="H3891" s="2" t="s">
        <v>140</v>
      </c>
      <c r="I3891" s="2" t="s">
        <v>165</v>
      </c>
      <c r="J3891" s="2" t="s">
        <v>166</v>
      </c>
    </row>
    <row r="3892" spans="6:10" ht="15" customHeight="1" x14ac:dyDescent="0.25">
      <c r="F3892" s="3" t="s">
        <v>5753</v>
      </c>
      <c r="G3892" s="2">
        <v>532</v>
      </c>
      <c r="H3892" s="2" t="s">
        <v>140</v>
      </c>
      <c r="I3892" s="2" t="s">
        <v>177</v>
      </c>
      <c r="J3892" s="2" t="s">
        <v>178</v>
      </c>
    </row>
    <row r="3893" spans="6:10" ht="15" customHeight="1" x14ac:dyDescent="0.25">
      <c r="F3893" s="3" t="s">
        <v>5754</v>
      </c>
      <c r="G3893" s="2">
        <v>516</v>
      </c>
      <c r="H3893" s="2" t="s">
        <v>140</v>
      </c>
      <c r="I3893" s="2" t="s">
        <v>156</v>
      </c>
      <c r="J3893" s="2" t="s">
        <v>157</v>
      </c>
    </row>
    <row r="3894" spans="6:10" ht="15" customHeight="1" x14ac:dyDescent="0.25">
      <c r="F3894" s="3" t="s">
        <v>5755</v>
      </c>
      <c r="G3894" s="2">
        <v>522</v>
      </c>
      <c r="H3894" s="2" t="s">
        <v>140</v>
      </c>
      <c r="I3894" s="2" t="s">
        <v>162</v>
      </c>
      <c r="J3894" s="2" t="s">
        <v>163</v>
      </c>
    </row>
    <row r="3895" spans="6:10" ht="15" customHeight="1" x14ac:dyDescent="0.25">
      <c r="F3895" s="3" t="s">
        <v>5756</v>
      </c>
      <c r="G3895" s="2">
        <v>517</v>
      </c>
      <c r="H3895" s="2" t="s">
        <v>140</v>
      </c>
      <c r="I3895" s="2" t="s">
        <v>150</v>
      </c>
      <c r="J3895" s="2" t="s">
        <v>151</v>
      </c>
    </row>
    <row r="3896" spans="6:10" ht="15" customHeight="1" x14ac:dyDescent="0.25">
      <c r="F3896" s="3" t="s">
        <v>5757</v>
      </c>
      <c r="G3896" s="2">
        <v>518</v>
      </c>
      <c r="H3896" s="2" t="s">
        <v>140</v>
      </c>
      <c r="I3896" s="2" t="s">
        <v>153</v>
      </c>
      <c r="J3896" s="2" t="s">
        <v>154</v>
      </c>
    </row>
    <row r="3897" spans="6:10" ht="15" customHeight="1" x14ac:dyDescent="0.25">
      <c r="F3897" s="3" t="s">
        <v>5758</v>
      </c>
      <c r="G3897" s="2">
        <v>527</v>
      </c>
      <c r="H3897" s="2" t="s">
        <v>140</v>
      </c>
      <c r="I3897" s="2" t="s">
        <v>174</v>
      </c>
      <c r="J3897" s="2" t="s">
        <v>175</v>
      </c>
    </row>
    <row r="3898" spans="6:10" ht="15" customHeight="1" x14ac:dyDescent="0.25">
      <c r="F3898" s="3" t="s">
        <v>5759</v>
      </c>
      <c r="G3898" s="2">
        <v>554</v>
      </c>
      <c r="H3898" s="2" t="s">
        <v>140</v>
      </c>
      <c r="I3898" s="2" t="s">
        <v>1174</v>
      </c>
      <c r="J3898" s="2" t="s">
        <v>1175</v>
      </c>
    </row>
    <row r="3899" spans="6:10" ht="15" customHeight="1" x14ac:dyDescent="0.25">
      <c r="F3899" s="3" t="s">
        <v>5760</v>
      </c>
      <c r="G3899" s="2">
        <v>528</v>
      </c>
      <c r="H3899" s="2" t="s">
        <v>140</v>
      </c>
      <c r="I3899" s="2" t="s">
        <v>168</v>
      </c>
      <c r="J3899" s="2" t="s">
        <v>169</v>
      </c>
    </row>
    <row r="3900" spans="6:10" ht="15" customHeight="1" x14ac:dyDescent="0.25">
      <c r="F3900" s="3" t="s">
        <v>5761</v>
      </c>
      <c r="G3900" s="2">
        <v>553</v>
      </c>
      <c r="H3900" s="2" t="s">
        <v>140</v>
      </c>
      <c r="I3900" s="2" t="s">
        <v>144</v>
      </c>
      <c r="J3900" s="2" t="s">
        <v>145</v>
      </c>
    </row>
    <row r="3901" spans="6:10" ht="15" customHeight="1" x14ac:dyDescent="0.25">
      <c r="F3901" s="3" t="s">
        <v>5762</v>
      </c>
      <c r="G3901" s="2">
        <v>555</v>
      </c>
      <c r="H3901" s="2" t="s">
        <v>140</v>
      </c>
      <c r="I3901" s="2" t="s">
        <v>147</v>
      </c>
      <c r="J3901" s="2" t="s">
        <v>148</v>
      </c>
    </row>
    <row r="3902" spans="6:10" ht="15" customHeight="1" x14ac:dyDescent="0.25">
      <c r="F3902" s="3" t="s">
        <v>5763</v>
      </c>
      <c r="G3902" s="2">
        <v>19404</v>
      </c>
      <c r="H3902" s="2" t="s">
        <v>140</v>
      </c>
      <c r="I3902" s="2" t="s">
        <v>1178</v>
      </c>
      <c r="J3902" s="2" t="s">
        <v>1179</v>
      </c>
    </row>
    <row r="3903" spans="6:10" ht="15" customHeight="1" x14ac:dyDescent="0.25">
      <c r="F3903" s="3" t="s">
        <v>5764</v>
      </c>
      <c r="G3903" s="2">
        <v>529</v>
      </c>
      <c r="H3903" s="2" t="s">
        <v>140</v>
      </c>
      <c r="I3903" s="2" t="s">
        <v>171</v>
      </c>
      <c r="J3903" s="2" t="s">
        <v>172</v>
      </c>
    </row>
    <row r="3904" spans="6:10" ht="15" customHeight="1" x14ac:dyDescent="0.25">
      <c r="F3904" s="3" t="s">
        <v>5765</v>
      </c>
      <c r="G3904" s="2">
        <v>552</v>
      </c>
      <c r="H3904" s="2" t="s">
        <v>140</v>
      </c>
      <c r="I3904" s="2" t="s">
        <v>141</v>
      </c>
      <c r="J3904" s="2" t="s">
        <v>142</v>
      </c>
    </row>
    <row r="3905" spans="6:10" ht="15" customHeight="1" x14ac:dyDescent="0.25">
      <c r="F3905" s="3" t="s">
        <v>5766</v>
      </c>
      <c r="G3905" s="2">
        <v>512</v>
      </c>
      <c r="H3905" s="2" t="s">
        <v>140</v>
      </c>
      <c r="I3905" s="2" t="s">
        <v>1305</v>
      </c>
      <c r="J3905" s="2" t="s">
        <v>1306</v>
      </c>
    </row>
    <row r="3906" spans="6:10" ht="15" customHeight="1" x14ac:dyDescent="0.25">
      <c r="F3906" s="3" t="s">
        <v>5767</v>
      </c>
      <c r="G3906" s="2">
        <v>533</v>
      </c>
      <c r="H3906" s="2" t="s">
        <v>140</v>
      </c>
      <c r="I3906" s="2" t="s">
        <v>180</v>
      </c>
      <c r="J3906" s="2" t="s">
        <v>181</v>
      </c>
    </row>
    <row r="3907" spans="6:10" ht="15" customHeight="1" x14ac:dyDescent="0.25">
      <c r="F3907" s="3" t="s">
        <v>5768</v>
      </c>
      <c r="G3907" s="2">
        <v>549</v>
      </c>
      <c r="H3907" s="2" t="s">
        <v>140</v>
      </c>
      <c r="I3907" s="2" t="s">
        <v>190</v>
      </c>
      <c r="J3907" s="2" t="s">
        <v>1548</v>
      </c>
    </row>
    <row r="3908" spans="6:10" ht="15" customHeight="1" x14ac:dyDescent="0.25">
      <c r="F3908" s="3" t="s">
        <v>5769</v>
      </c>
      <c r="G3908" s="2">
        <v>531</v>
      </c>
      <c r="H3908" s="2" t="s">
        <v>140</v>
      </c>
      <c r="I3908" s="2" t="s">
        <v>1176</v>
      </c>
      <c r="J3908" s="2" t="s">
        <v>1177</v>
      </c>
    </row>
    <row r="3909" spans="6:10" ht="15" customHeight="1" x14ac:dyDescent="0.25">
      <c r="F3909" s="3" t="s">
        <v>5770</v>
      </c>
      <c r="G3909" s="2">
        <v>534</v>
      </c>
      <c r="H3909" s="2" t="s">
        <v>140</v>
      </c>
      <c r="I3909" s="2" t="s">
        <v>183</v>
      </c>
      <c r="J3909" s="2" t="s">
        <v>184</v>
      </c>
    </row>
    <row r="3910" spans="6:10" ht="15" customHeight="1" x14ac:dyDescent="0.25">
      <c r="F3910" s="3" t="s">
        <v>5771</v>
      </c>
      <c r="G3910" s="2">
        <v>99000008</v>
      </c>
      <c r="H3910" s="2" t="s">
        <v>140</v>
      </c>
      <c r="I3910" s="2" t="s">
        <v>295</v>
      </c>
      <c r="J3910" s="2" t="s">
        <v>302</v>
      </c>
    </row>
    <row r="3911" spans="6:10" ht="15" customHeight="1" x14ac:dyDescent="0.25">
      <c r="F3911" s="3" t="s">
        <v>5772</v>
      </c>
      <c r="G3911" s="2">
        <v>99000008</v>
      </c>
      <c r="H3911" s="2" t="s">
        <v>140</v>
      </c>
      <c r="I3911" s="2" t="s">
        <v>295</v>
      </c>
      <c r="J3911" s="2" t="s">
        <v>302</v>
      </c>
    </row>
    <row r="3912" spans="6:10" ht="15" customHeight="1" x14ac:dyDescent="0.25">
      <c r="F3912" s="3" t="s">
        <v>5773</v>
      </c>
      <c r="G3912" s="2">
        <v>99000017</v>
      </c>
      <c r="H3912" s="2" t="s">
        <v>314</v>
      </c>
      <c r="I3912" s="2" t="s">
        <v>315</v>
      </c>
      <c r="J3912" s="2" t="s">
        <v>316</v>
      </c>
    </row>
    <row r="3913" spans="6:10" ht="15" customHeight="1" x14ac:dyDescent="0.25">
      <c r="F3913" s="3" t="s">
        <v>5774</v>
      </c>
      <c r="G3913" s="2">
        <v>99000017</v>
      </c>
      <c r="H3913" s="2" t="s">
        <v>314</v>
      </c>
      <c r="I3913" s="2" t="s">
        <v>315</v>
      </c>
      <c r="J3913" s="2" t="s">
        <v>316</v>
      </c>
    </row>
    <row r="3914" spans="6:10" ht="15" customHeight="1" x14ac:dyDescent="0.25">
      <c r="F3914" s="3" t="s">
        <v>5775</v>
      </c>
      <c r="G3914" s="2">
        <v>521</v>
      </c>
      <c r="H3914" s="2" t="s">
        <v>140</v>
      </c>
      <c r="I3914" s="2" t="s">
        <v>159</v>
      </c>
      <c r="J3914" s="2" t="s">
        <v>160</v>
      </c>
    </row>
    <row r="3915" spans="6:10" ht="15" customHeight="1" x14ac:dyDescent="0.25">
      <c r="F3915" s="3" t="s">
        <v>5776</v>
      </c>
      <c r="G3915" s="2">
        <v>520</v>
      </c>
      <c r="H3915" s="2" t="s">
        <v>140</v>
      </c>
      <c r="I3915" s="2" t="s">
        <v>165</v>
      </c>
      <c r="J3915" s="2" t="s">
        <v>166</v>
      </c>
    </row>
    <row r="3916" spans="6:10" ht="15" customHeight="1" x14ac:dyDescent="0.25">
      <c r="F3916" s="3" t="s">
        <v>5777</v>
      </c>
      <c r="G3916" s="2">
        <v>532</v>
      </c>
      <c r="H3916" s="2" t="s">
        <v>140</v>
      </c>
      <c r="I3916" s="2" t="s">
        <v>177</v>
      </c>
      <c r="J3916" s="2" t="s">
        <v>178</v>
      </c>
    </row>
    <row r="3917" spans="6:10" ht="15" customHeight="1" x14ac:dyDescent="0.25">
      <c r="F3917" s="3" t="s">
        <v>5778</v>
      </c>
      <c r="G3917" s="2">
        <v>516</v>
      </c>
      <c r="H3917" s="2" t="s">
        <v>140</v>
      </c>
      <c r="I3917" s="2" t="s">
        <v>156</v>
      </c>
      <c r="J3917" s="2" t="s">
        <v>157</v>
      </c>
    </row>
    <row r="3918" spans="6:10" ht="15" customHeight="1" x14ac:dyDescent="0.25">
      <c r="F3918" s="3" t="s">
        <v>5779</v>
      </c>
      <c r="G3918" s="2">
        <v>522</v>
      </c>
      <c r="H3918" s="2" t="s">
        <v>140</v>
      </c>
      <c r="I3918" s="2" t="s">
        <v>162</v>
      </c>
      <c r="J3918" s="2" t="s">
        <v>163</v>
      </c>
    </row>
    <row r="3919" spans="6:10" ht="15" customHeight="1" x14ac:dyDescent="0.25">
      <c r="F3919" s="3" t="s">
        <v>5780</v>
      </c>
      <c r="G3919" s="2">
        <v>517</v>
      </c>
      <c r="H3919" s="2" t="s">
        <v>140</v>
      </c>
      <c r="I3919" s="2" t="s">
        <v>150</v>
      </c>
      <c r="J3919" s="2" t="s">
        <v>151</v>
      </c>
    </row>
    <row r="3920" spans="6:10" ht="15" customHeight="1" x14ac:dyDescent="0.25">
      <c r="F3920" s="3" t="s">
        <v>5781</v>
      </c>
      <c r="G3920" s="2">
        <v>518</v>
      </c>
      <c r="H3920" s="2" t="s">
        <v>140</v>
      </c>
      <c r="I3920" s="2" t="s">
        <v>153</v>
      </c>
      <c r="J3920" s="2" t="s">
        <v>154</v>
      </c>
    </row>
    <row r="3921" spans="6:10" ht="15" customHeight="1" x14ac:dyDescent="0.25">
      <c r="F3921" s="3" t="s">
        <v>5782</v>
      </c>
      <c r="G3921" s="2">
        <v>527</v>
      </c>
      <c r="H3921" s="2" t="s">
        <v>140</v>
      </c>
      <c r="I3921" s="2" t="s">
        <v>174</v>
      </c>
      <c r="J3921" s="2" t="s">
        <v>175</v>
      </c>
    </row>
    <row r="3922" spans="6:10" ht="15" customHeight="1" x14ac:dyDescent="0.25">
      <c r="F3922" s="3" t="s">
        <v>5783</v>
      </c>
      <c r="G3922" s="2">
        <v>554</v>
      </c>
      <c r="H3922" s="2" t="s">
        <v>140</v>
      </c>
      <c r="I3922" s="2" t="s">
        <v>1174</v>
      </c>
      <c r="J3922" s="2" t="s">
        <v>1175</v>
      </c>
    </row>
    <row r="3923" spans="6:10" ht="15" customHeight="1" x14ac:dyDescent="0.25">
      <c r="F3923" s="3" t="s">
        <v>5784</v>
      </c>
      <c r="G3923" s="2">
        <v>528</v>
      </c>
      <c r="H3923" s="2" t="s">
        <v>140</v>
      </c>
      <c r="I3923" s="2" t="s">
        <v>168</v>
      </c>
      <c r="J3923" s="2" t="s">
        <v>169</v>
      </c>
    </row>
    <row r="3924" spans="6:10" ht="15" customHeight="1" x14ac:dyDescent="0.25">
      <c r="F3924" s="3" t="s">
        <v>5785</v>
      </c>
      <c r="G3924" s="2">
        <v>553</v>
      </c>
      <c r="H3924" s="2" t="s">
        <v>140</v>
      </c>
      <c r="I3924" s="2" t="s">
        <v>144</v>
      </c>
      <c r="J3924" s="2" t="s">
        <v>145</v>
      </c>
    </row>
    <row r="3925" spans="6:10" ht="15" customHeight="1" x14ac:dyDescent="0.25">
      <c r="F3925" s="3" t="s">
        <v>5786</v>
      </c>
      <c r="G3925" s="2">
        <v>555</v>
      </c>
      <c r="H3925" s="2" t="s">
        <v>140</v>
      </c>
      <c r="I3925" s="2" t="s">
        <v>147</v>
      </c>
      <c r="J3925" s="2" t="s">
        <v>148</v>
      </c>
    </row>
    <row r="3926" spans="6:10" ht="15" customHeight="1" x14ac:dyDescent="0.25">
      <c r="F3926" s="3" t="s">
        <v>5787</v>
      </c>
      <c r="G3926" s="2">
        <v>19404</v>
      </c>
      <c r="H3926" s="2" t="s">
        <v>140</v>
      </c>
      <c r="I3926" s="2" t="s">
        <v>1178</v>
      </c>
      <c r="J3926" s="2" t="s">
        <v>1179</v>
      </c>
    </row>
    <row r="3927" spans="6:10" ht="15" customHeight="1" x14ac:dyDescent="0.25">
      <c r="F3927" s="3" t="s">
        <v>5788</v>
      </c>
      <c r="G3927" s="2">
        <v>529</v>
      </c>
      <c r="H3927" s="2" t="s">
        <v>140</v>
      </c>
      <c r="I3927" s="2" t="s">
        <v>171</v>
      </c>
      <c r="J3927" s="2" t="s">
        <v>172</v>
      </c>
    </row>
    <row r="3928" spans="6:10" ht="15" customHeight="1" x14ac:dyDescent="0.25">
      <c r="F3928" s="3" t="s">
        <v>5789</v>
      </c>
      <c r="G3928" s="2">
        <v>552</v>
      </c>
      <c r="H3928" s="2" t="s">
        <v>140</v>
      </c>
      <c r="I3928" s="2" t="s">
        <v>141</v>
      </c>
      <c r="J3928" s="2" t="s">
        <v>142</v>
      </c>
    </row>
    <row r="3929" spans="6:10" ht="15" customHeight="1" x14ac:dyDescent="0.25">
      <c r="F3929" s="3" t="s">
        <v>5790</v>
      </c>
      <c r="G3929" s="2">
        <v>512</v>
      </c>
      <c r="H3929" s="2" t="s">
        <v>140</v>
      </c>
      <c r="I3929" s="2" t="s">
        <v>1305</v>
      </c>
      <c r="J3929" s="2" t="s">
        <v>1306</v>
      </c>
    </row>
    <row r="3930" spans="6:10" ht="15" customHeight="1" x14ac:dyDescent="0.25">
      <c r="F3930" s="3" t="s">
        <v>5791</v>
      </c>
      <c r="G3930" s="2">
        <v>533</v>
      </c>
      <c r="H3930" s="2" t="s">
        <v>140</v>
      </c>
      <c r="I3930" s="2" t="s">
        <v>180</v>
      </c>
      <c r="J3930" s="2" t="s">
        <v>181</v>
      </c>
    </row>
    <row r="3931" spans="6:10" ht="15" customHeight="1" x14ac:dyDescent="0.25">
      <c r="F3931" s="3" t="s">
        <v>5792</v>
      </c>
      <c r="G3931" s="2">
        <v>549</v>
      </c>
      <c r="H3931" s="2" t="s">
        <v>140</v>
      </c>
      <c r="I3931" s="2" t="s">
        <v>190</v>
      </c>
      <c r="J3931" s="2" t="s">
        <v>1548</v>
      </c>
    </row>
    <row r="3932" spans="6:10" ht="15" customHeight="1" x14ac:dyDescent="0.25">
      <c r="F3932" s="3" t="s">
        <v>5793</v>
      </c>
      <c r="G3932" s="2">
        <v>531</v>
      </c>
      <c r="H3932" s="2" t="s">
        <v>140</v>
      </c>
      <c r="I3932" s="2" t="s">
        <v>1176</v>
      </c>
      <c r="J3932" s="2" t="s">
        <v>1177</v>
      </c>
    </row>
    <row r="3933" spans="6:10" ht="15" customHeight="1" x14ac:dyDescent="0.25">
      <c r="F3933" s="3" t="s">
        <v>5794</v>
      </c>
      <c r="G3933" s="2">
        <v>534</v>
      </c>
      <c r="H3933" s="2" t="s">
        <v>140</v>
      </c>
      <c r="I3933" s="2" t="s">
        <v>183</v>
      </c>
      <c r="J3933" s="2" t="s">
        <v>184</v>
      </c>
    </row>
    <row r="3934" spans="6:10" ht="15" customHeight="1" x14ac:dyDescent="0.25">
      <c r="F3934" s="3" t="s">
        <v>5795</v>
      </c>
      <c r="G3934" s="2">
        <v>99000008</v>
      </c>
      <c r="H3934" s="2" t="s">
        <v>140</v>
      </c>
      <c r="I3934" s="2" t="s">
        <v>295</v>
      </c>
      <c r="J3934" s="2" t="s">
        <v>302</v>
      </c>
    </row>
    <row r="3935" spans="6:10" ht="15" customHeight="1" x14ac:dyDescent="0.25">
      <c r="F3935" s="3" t="s">
        <v>5796</v>
      </c>
      <c r="G3935" s="2">
        <v>99000008</v>
      </c>
      <c r="H3935" s="2" t="s">
        <v>140</v>
      </c>
      <c r="I3935" s="2" t="s">
        <v>295</v>
      </c>
      <c r="J3935" s="2" t="s">
        <v>302</v>
      </c>
    </row>
    <row r="3936" spans="6:10" ht="15" customHeight="1" x14ac:dyDescent="0.25">
      <c r="F3936" s="3" t="s">
        <v>5797</v>
      </c>
      <c r="G3936" s="2">
        <v>99000017</v>
      </c>
      <c r="H3936" s="2" t="s">
        <v>314</v>
      </c>
      <c r="I3936" s="2" t="s">
        <v>315</v>
      </c>
      <c r="J3936" s="2" t="s">
        <v>316</v>
      </c>
    </row>
    <row r="3937" spans="6:10" ht="15" customHeight="1" x14ac:dyDescent="0.25">
      <c r="F3937" s="3" t="s">
        <v>5798</v>
      </c>
      <c r="G3937" s="2">
        <v>99000017</v>
      </c>
      <c r="H3937" s="2" t="s">
        <v>314</v>
      </c>
      <c r="I3937" s="2" t="s">
        <v>315</v>
      </c>
      <c r="J3937" s="2" t="s">
        <v>316</v>
      </c>
    </row>
    <row r="3938" spans="6:10" ht="15" customHeight="1" x14ac:dyDescent="0.25">
      <c r="F3938" s="3" t="s">
        <v>5799</v>
      </c>
      <c r="G3938" s="2">
        <v>736</v>
      </c>
      <c r="H3938" s="2" t="s">
        <v>399</v>
      </c>
      <c r="I3938" s="2" t="s">
        <v>428</v>
      </c>
      <c r="J3938" s="2" t="s">
        <v>429</v>
      </c>
    </row>
    <row r="3939" spans="6:10" ht="15" customHeight="1" x14ac:dyDescent="0.25">
      <c r="F3939" s="3" t="s">
        <v>5800</v>
      </c>
      <c r="G3939" s="2">
        <v>12418</v>
      </c>
      <c r="H3939" s="2" t="s">
        <v>399</v>
      </c>
      <c r="I3939" s="2" t="s">
        <v>412</v>
      </c>
      <c r="J3939" s="2" t="s">
        <v>413</v>
      </c>
    </row>
    <row r="3940" spans="6:10" ht="15" customHeight="1" x14ac:dyDescent="0.25">
      <c r="F3940" s="3" t="s">
        <v>5801</v>
      </c>
      <c r="G3940" s="2">
        <v>739</v>
      </c>
      <c r="H3940" s="2" t="s">
        <v>399</v>
      </c>
      <c r="I3940" s="2" t="s">
        <v>404</v>
      </c>
      <c r="J3940" s="2" t="s">
        <v>405</v>
      </c>
    </row>
    <row r="3941" spans="6:10" ht="15" customHeight="1" x14ac:dyDescent="0.25">
      <c r="F3941" s="3" t="s">
        <v>5802</v>
      </c>
      <c r="G3941" s="2">
        <v>737</v>
      </c>
      <c r="H3941" s="2" t="s">
        <v>399</v>
      </c>
      <c r="I3941" s="2" t="s">
        <v>420</v>
      </c>
      <c r="J3941" s="2" t="s">
        <v>421</v>
      </c>
    </row>
    <row r="3942" spans="6:10" ht="15" customHeight="1" x14ac:dyDescent="0.25">
      <c r="F3942" s="3" t="s">
        <v>5803</v>
      </c>
      <c r="G3942" s="2">
        <v>12400</v>
      </c>
      <c r="H3942" s="2" t="s">
        <v>399</v>
      </c>
      <c r="I3942" s="2" t="s">
        <v>434</v>
      </c>
      <c r="J3942" s="2" t="s">
        <v>435</v>
      </c>
    </row>
    <row r="3943" spans="6:10" ht="15" customHeight="1" x14ac:dyDescent="0.25">
      <c r="F3943" s="3" t="s">
        <v>5804</v>
      </c>
      <c r="G3943" s="2">
        <v>12417</v>
      </c>
      <c r="H3943" s="2" t="s">
        <v>399</v>
      </c>
      <c r="I3943" s="2" t="s">
        <v>410</v>
      </c>
      <c r="J3943" s="2" t="s">
        <v>411</v>
      </c>
    </row>
    <row r="3944" spans="6:10" ht="15" customHeight="1" x14ac:dyDescent="0.25">
      <c r="F3944" s="3" t="s">
        <v>5805</v>
      </c>
      <c r="G3944" s="2">
        <v>742</v>
      </c>
      <c r="H3944" s="2" t="s">
        <v>399</v>
      </c>
      <c r="I3944" s="2" t="s">
        <v>408</v>
      </c>
      <c r="J3944" s="2" t="s">
        <v>409</v>
      </c>
    </row>
    <row r="3945" spans="6:10" ht="15" customHeight="1" x14ac:dyDescent="0.25">
      <c r="F3945" s="3" t="s">
        <v>5806</v>
      </c>
      <c r="G3945" s="2">
        <v>22416</v>
      </c>
      <c r="H3945" s="2" t="s">
        <v>399</v>
      </c>
      <c r="I3945" s="2" t="s">
        <v>414</v>
      </c>
      <c r="J3945" s="2" t="s">
        <v>415</v>
      </c>
    </row>
    <row r="3946" spans="6:10" ht="15" customHeight="1" x14ac:dyDescent="0.25">
      <c r="F3946" s="3" t="s">
        <v>5807</v>
      </c>
      <c r="G3946" s="2">
        <v>743</v>
      </c>
      <c r="H3946" s="2" t="s">
        <v>399</v>
      </c>
      <c r="I3946" s="2" t="s">
        <v>416</v>
      </c>
      <c r="J3946" s="2" t="s">
        <v>417</v>
      </c>
    </row>
    <row r="3947" spans="6:10" ht="15" customHeight="1" x14ac:dyDescent="0.25">
      <c r="F3947" s="3" t="s">
        <v>5808</v>
      </c>
      <c r="G3947" s="2">
        <v>12396</v>
      </c>
      <c r="H3947" s="2" t="s">
        <v>399</v>
      </c>
      <c r="I3947" s="2" t="s">
        <v>424</v>
      </c>
      <c r="J3947" s="2" t="s">
        <v>425</v>
      </c>
    </row>
    <row r="3948" spans="6:10" ht="15" customHeight="1" x14ac:dyDescent="0.25">
      <c r="F3948" s="3" t="s">
        <v>5809</v>
      </c>
      <c r="G3948" s="2">
        <v>12407</v>
      </c>
      <c r="H3948" s="2" t="s">
        <v>399</v>
      </c>
      <c r="I3948" s="2" t="s">
        <v>436</v>
      </c>
      <c r="J3948" s="2" t="s">
        <v>437</v>
      </c>
    </row>
    <row r="3949" spans="6:10" ht="15" customHeight="1" x14ac:dyDescent="0.25">
      <c r="F3949" s="3" t="s">
        <v>5810</v>
      </c>
      <c r="G3949" s="2">
        <v>21973</v>
      </c>
      <c r="H3949" s="2" t="s">
        <v>399</v>
      </c>
      <c r="I3949" s="2" t="s">
        <v>400</v>
      </c>
      <c r="J3949" s="2" t="s">
        <v>401</v>
      </c>
    </row>
    <row r="3950" spans="6:10" ht="15" customHeight="1" x14ac:dyDescent="0.25">
      <c r="F3950" s="3" t="s">
        <v>5811</v>
      </c>
      <c r="G3950" s="2">
        <v>12402</v>
      </c>
      <c r="H3950" s="2" t="s">
        <v>399</v>
      </c>
      <c r="I3950" s="2" t="s">
        <v>438</v>
      </c>
      <c r="J3950" s="2" t="s">
        <v>439</v>
      </c>
    </row>
    <row r="3951" spans="6:10" ht="15" customHeight="1" x14ac:dyDescent="0.25">
      <c r="F3951" s="3" t="s">
        <v>5812</v>
      </c>
      <c r="G3951" s="2">
        <v>28053</v>
      </c>
      <c r="H3951" s="2" t="s">
        <v>399</v>
      </c>
      <c r="I3951" s="2" t="s">
        <v>406</v>
      </c>
      <c r="J3951" s="2" t="s">
        <v>407</v>
      </c>
    </row>
    <row r="3952" spans="6:10" ht="15" customHeight="1" x14ac:dyDescent="0.25">
      <c r="F3952" s="3" t="s">
        <v>5813</v>
      </c>
      <c r="G3952" s="2">
        <v>12401</v>
      </c>
      <c r="H3952" s="2" t="s">
        <v>399</v>
      </c>
      <c r="I3952" s="2" t="s">
        <v>418</v>
      </c>
      <c r="J3952" s="2" t="s">
        <v>419</v>
      </c>
    </row>
    <row r="3953" spans="6:10" ht="15" customHeight="1" x14ac:dyDescent="0.25">
      <c r="F3953" s="3" t="s">
        <v>5814</v>
      </c>
      <c r="G3953" s="2">
        <v>12408</v>
      </c>
      <c r="H3953" s="2" t="s">
        <v>399</v>
      </c>
      <c r="I3953" s="2" t="s">
        <v>430</v>
      </c>
      <c r="J3953" s="2" t="s">
        <v>431</v>
      </c>
    </row>
    <row r="3954" spans="6:10" ht="15" customHeight="1" x14ac:dyDescent="0.25">
      <c r="F3954" s="3" t="s">
        <v>5815</v>
      </c>
      <c r="G3954" s="2">
        <v>741</v>
      </c>
      <c r="H3954" s="2" t="s">
        <v>399</v>
      </c>
      <c r="I3954" s="2" t="s">
        <v>402</v>
      </c>
      <c r="J3954" s="2" t="s">
        <v>403</v>
      </c>
    </row>
    <row r="3955" spans="6:10" ht="15" customHeight="1" x14ac:dyDescent="0.25">
      <c r="F3955" s="3" t="s">
        <v>5816</v>
      </c>
      <c r="G3955" s="2">
        <v>12399</v>
      </c>
      <c r="H3955" s="2" t="s">
        <v>399</v>
      </c>
      <c r="I3955" s="2" t="s">
        <v>442</v>
      </c>
      <c r="J3955" s="2" t="s">
        <v>443</v>
      </c>
    </row>
    <row r="3956" spans="6:10" ht="15" customHeight="1" x14ac:dyDescent="0.25">
      <c r="F3956" s="3" t="s">
        <v>5817</v>
      </c>
      <c r="G3956" s="2">
        <v>12411</v>
      </c>
      <c r="H3956" s="2" t="s">
        <v>399</v>
      </c>
      <c r="I3956" s="2" t="s">
        <v>422</v>
      </c>
      <c r="J3956" s="2" t="s">
        <v>423</v>
      </c>
    </row>
    <row r="3957" spans="6:10" ht="15" customHeight="1" x14ac:dyDescent="0.25">
      <c r="F3957" s="3" t="s">
        <v>5818</v>
      </c>
      <c r="G3957" s="2">
        <v>12412</v>
      </c>
      <c r="H3957" s="2" t="s">
        <v>399</v>
      </c>
      <c r="I3957" s="2" t="s">
        <v>426</v>
      </c>
      <c r="J3957" s="2" t="s">
        <v>427</v>
      </c>
    </row>
    <row r="3958" spans="6:10" ht="15" customHeight="1" x14ac:dyDescent="0.25">
      <c r="F3958" s="3" t="s">
        <v>5819</v>
      </c>
      <c r="G3958" s="2">
        <v>99000014</v>
      </c>
      <c r="H3958" s="2" t="s">
        <v>399</v>
      </c>
      <c r="I3958" s="2" t="s">
        <v>295</v>
      </c>
      <c r="J3958" s="2" t="s">
        <v>444</v>
      </c>
    </row>
    <row r="3959" spans="6:10" ht="15" customHeight="1" x14ac:dyDescent="0.25">
      <c r="F3959" s="3" t="s">
        <v>5820</v>
      </c>
      <c r="G3959" s="2">
        <v>99000014</v>
      </c>
      <c r="H3959" s="2" t="s">
        <v>399</v>
      </c>
      <c r="I3959" s="2" t="s">
        <v>295</v>
      </c>
      <c r="J3959" s="2" t="s">
        <v>444</v>
      </c>
    </row>
    <row r="3960" spans="6:10" ht="15" customHeight="1" x14ac:dyDescent="0.25">
      <c r="F3960" s="3" t="s">
        <v>5821</v>
      </c>
      <c r="G3960" s="2">
        <v>99000017</v>
      </c>
      <c r="H3960" s="2" t="s">
        <v>314</v>
      </c>
      <c r="I3960" s="2" t="s">
        <v>315</v>
      </c>
      <c r="J3960" s="2" t="s">
        <v>316</v>
      </c>
    </row>
    <row r="3961" spans="6:10" ht="15" customHeight="1" x14ac:dyDescent="0.25">
      <c r="F3961" s="3" t="s">
        <v>5822</v>
      </c>
      <c r="G3961" s="2">
        <v>99000017</v>
      </c>
      <c r="H3961" s="2" t="s">
        <v>314</v>
      </c>
      <c r="I3961" s="2" t="s">
        <v>315</v>
      </c>
      <c r="J3961" s="2" t="s">
        <v>316</v>
      </c>
    </row>
    <row r="3962" spans="6:10" ht="15" customHeight="1" x14ac:dyDescent="0.25">
      <c r="F3962" s="3" t="s">
        <v>5823</v>
      </c>
      <c r="G3962" s="2">
        <v>736</v>
      </c>
      <c r="H3962" s="2" t="s">
        <v>399</v>
      </c>
      <c r="I3962" s="2" t="s">
        <v>428</v>
      </c>
      <c r="J3962" s="2" t="s">
        <v>429</v>
      </c>
    </row>
    <row r="3963" spans="6:10" ht="15" customHeight="1" x14ac:dyDescent="0.25">
      <c r="F3963" s="3" t="s">
        <v>5824</v>
      </c>
      <c r="G3963" s="2">
        <v>12418</v>
      </c>
      <c r="H3963" s="2" t="s">
        <v>399</v>
      </c>
      <c r="I3963" s="2" t="s">
        <v>412</v>
      </c>
      <c r="J3963" s="2" t="s">
        <v>413</v>
      </c>
    </row>
    <row r="3964" spans="6:10" ht="15" customHeight="1" x14ac:dyDescent="0.25">
      <c r="F3964" s="3" t="s">
        <v>5825</v>
      </c>
      <c r="G3964" s="2">
        <v>739</v>
      </c>
      <c r="H3964" s="2" t="s">
        <v>399</v>
      </c>
      <c r="I3964" s="2" t="s">
        <v>404</v>
      </c>
      <c r="J3964" s="2" t="s">
        <v>405</v>
      </c>
    </row>
    <row r="3965" spans="6:10" ht="15" customHeight="1" x14ac:dyDescent="0.25">
      <c r="F3965" s="3" t="s">
        <v>5826</v>
      </c>
      <c r="G3965" s="2">
        <v>737</v>
      </c>
      <c r="H3965" s="2" t="s">
        <v>399</v>
      </c>
      <c r="I3965" s="2" t="s">
        <v>420</v>
      </c>
      <c r="J3965" s="2" t="s">
        <v>421</v>
      </c>
    </row>
    <row r="3966" spans="6:10" ht="15" customHeight="1" x14ac:dyDescent="0.25">
      <c r="F3966" s="3" t="s">
        <v>5827</v>
      </c>
      <c r="G3966" s="2">
        <v>12400</v>
      </c>
      <c r="H3966" s="2" t="s">
        <v>399</v>
      </c>
      <c r="I3966" s="2" t="s">
        <v>434</v>
      </c>
      <c r="J3966" s="2" t="s">
        <v>435</v>
      </c>
    </row>
    <row r="3967" spans="6:10" ht="15" customHeight="1" x14ac:dyDescent="0.25">
      <c r="F3967" s="3" t="s">
        <v>5828</v>
      </c>
      <c r="G3967" s="2">
        <v>12417</v>
      </c>
      <c r="H3967" s="2" t="s">
        <v>399</v>
      </c>
      <c r="I3967" s="2" t="s">
        <v>410</v>
      </c>
      <c r="J3967" s="2" t="s">
        <v>411</v>
      </c>
    </row>
    <row r="3968" spans="6:10" ht="15" customHeight="1" x14ac:dyDescent="0.25">
      <c r="F3968" s="3" t="s">
        <v>5829</v>
      </c>
      <c r="G3968" s="2">
        <v>742</v>
      </c>
      <c r="H3968" s="2" t="s">
        <v>399</v>
      </c>
      <c r="I3968" s="2" t="s">
        <v>408</v>
      </c>
      <c r="J3968" s="2" t="s">
        <v>409</v>
      </c>
    </row>
    <row r="3969" spans="6:10" ht="15" customHeight="1" x14ac:dyDescent="0.25">
      <c r="F3969" s="3" t="s">
        <v>5830</v>
      </c>
      <c r="G3969" s="2">
        <v>22416</v>
      </c>
      <c r="H3969" s="2" t="s">
        <v>399</v>
      </c>
      <c r="I3969" s="2" t="s">
        <v>414</v>
      </c>
      <c r="J3969" s="2" t="s">
        <v>415</v>
      </c>
    </row>
    <row r="3970" spans="6:10" ht="15" customHeight="1" x14ac:dyDescent="0.25">
      <c r="F3970" s="3" t="s">
        <v>5831</v>
      </c>
      <c r="G3970" s="2">
        <v>743</v>
      </c>
      <c r="H3970" s="2" t="s">
        <v>399</v>
      </c>
      <c r="I3970" s="2" t="s">
        <v>416</v>
      </c>
      <c r="J3970" s="2" t="s">
        <v>417</v>
      </c>
    </row>
    <row r="3971" spans="6:10" ht="15" customHeight="1" x14ac:dyDescent="0.25">
      <c r="F3971" s="3" t="s">
        <v>5832</v>
      </c>
      <c r="G3971" s="2">
        <v>12396</v>
      </c>
      <c r="H3971" s="2" t="s">
        <v>399</v>
      </c>
      <c r="I3971" s="2" t="s">
        <v>424</v>
      </c>
      <c r="J3971" s="2" t="s">
        <v>425</v>
      </c>
    </row>
    <row r="3972" spans="6:10" ht="15" customHeight="1" x14ac:dyDescent="0.25">
      <c r="F3972" s="3" t="s">
        <v>5833</v>
      </c>
      <c r="G3972" s="2">
        <v>12407</v>
      </c>
      <c r="H3972" s="2" t="s">
        <v>399</v>
      </c>
      <c r="I3972" s="2" t="s">
        <v>436</v>
      </c>
      <c r="J3972" s="2" t="s">
        <v>437</v>
      </c>
    </row>
    <row r="3973" spans="6:10" ht="15" customHeight="1" x14ac:dyDescent="0.25">
      <c r="F3973" s="3" t="s">
        <v>5834</v>
      </c>
      <c r="G3973" s="2">
        <v>21973</v>
      </c>
      <c r="H3973" s="2" t="s">
        <v>399</v>
      </c>
      <c r="I3973" s="2" t="s">
        <v>400</v>
      </c>
      <c r="J3973" s="2" t="s">
        <v>401</v>
      </c>
    </row>
    <row r="3974" spans="6:10" ht="15" customHeight="1" x14ac:dyDescent="0.25">
      <c r="F3974" s="3" t="s">
        <v>5835</v>
      </c>
      <c r="G3974" s="2">
        <v>12402</v>
      </c>
      <c r="H3974" s="2" t="s">
        <v>399</v>
      </c>
      <c r="I3974" s="2" t="s">
        <v>438</v>
      </c>
      <c r="J3974" s="2" t="s">
        <v>439</v>
      </c>
    </row>
    <row r="3975" spans="6:10" ht="15" customHeight="1" x14ac:dyDescent="0.25">
      <c r="F3975" s="3" t="s">
        <v>5836</v>
      </c>
      <c r="G3975" s="2">
        <v>28053</v>
      </c>
      <c r="H3975" s="2" t="s">
        <v>399</v>
      </c>
      <c r="I3975" s="2" t="s">
        <v>406</v>
      </c>
      <c r="J3975" s="2" t="s">
        <v>407</v>
      </c>
    </row>
    <row r="3976" spans="6:10" ht="15" customHeight="1" x14ac:dyDescent="0.25">
      <c r="F3976" s="3" t="s">
        <v>5837</v>
      </c>
      <c r="G3976" s="2">
        <v>12401</v>
      </c>
      <c r="H3976" s="2" t="s">
        <v>399</v>
      </c>
      <c r="I3976" s="2" t="s">
        <v>418</v>
      </c>
      <c r="J3976" s="2" t="s">
        <v>419</v>
      </c>
    </row>
    <row r="3977" spans="6:10" ht="15" customHeight="1" x14ac:dyDescent="0.25">
      <c r="F3977" s="3" t="s">
        <v>5838</v>
      </c>
      <c r="G3977" s="2">
        <v>12408</v>
      </c>
      <c r="H3977" s="2" t="s">
        <v>399</v>
      </c>
      <c r="I3977" s="2" t="s">
        <v>430</v>
      </c>
      <c r="J3977" s="2" t="s">
        <v>431</v>
      </c>
    </row>
    <row r="3978" spans="6:10" ht="15" customHeight="1" x14ac:dyDescent="0.25">
      <c r="F3978" s="3" t="s">
        <v>5839</v>
      </c>
      <c r="G3978" s="2">
        <v>741</v>
      </c>
      <c r="H3978" s="2" t="s">
        <v>399</v>
      </c>
      <c r="I3978" s="2" t="s">
        <v>402</v>
      </c>
      <c r="J3978" s="2" t="s">
        <v>403</v>
      </c>
    </row>
    <row r="3979" spans="6:10" ht="15" customHeight="1" x14ac:dyDescent="0.25">
      <c r="F3979" s="3" t="s">
        <v>5840</v>
      </c>
      <c r="G3979" s="2">
        <v>12399</v>
      </c>
      <c r="H3979" s="2" t="s">
        <v>399</v>
      </c>
      <c r="I3979" s="2" t="s">
        <v>442</v>
      </c>
      <c r="J3979" s="2" t="s">
        <v>443</v>
      </c>
    </row>
    <row r="3980" spans="6:10" ht="15" customHeight="1" x14ac:dyDescent="0.25">
      <c r="F3980" s="3" t="s">
        <v>5841</v>
      </c>
      <c r="G3980" s="2">
        <v>12411</v>
      </c>
      <c r="H3980" s="2" t="s">
        <v>399</v>
      </c>
      <c r="I3980" s="2" t="s">
        <v>422</v>
      </c>
      <c r="J3980" s="2" t="s">
        <v>423</v>
      </c>
    </row>
    <row r="3981" spans="6:10" ht="15" customHeight="1" x14ac:dyDescent="0.25">
      <c r="F3981" s="3" t="s">
        <v>5842</v>
      </c>
      <c r="G3981" s="2">
        <v>12412</v>
      </c>
      <c r="H3981" s="2" t="s">
        <v>399</v>
      </c>
      <c r="I3981" s="2" t="s">
        <v>426</v>
      </c>
      <c r="J3981" s="2" t="s">
        <v>427</v>
      </c>
    </row>
    <row r="3982" spans="6:10" ht="15" customHeight="1" x14ac:dyDescent="0.25">
      <c r="F3982" s="3" t="s">
        <v>5843</v>
      </c>
      <c r="G3982" s="2">
        <v>99000014</v>
      </c>
      <c r="H3982" s="2" t="s">
        <v>399</v>
      </c>
      <c r="I3982" s="2" t="s">
        <v>295</v>
      </c>
      <c r="J3982" s="2" t="s">
        <v>444</v>
      </c>
    </row>
    <row r="3983" spans="6:10" ht="15" customHeight="1" x14ac:dyDescent="0.25">
      <c r="F3983" s="3" t="s">
        <v>5844</v>
      </c>
      <c r="G3983" s="2">
        <v>99000014</v>
      </c>
      <c r="H3983" s="2" t="s">
        <v>399</v>
      </c>
      <c r="I3983" s="2" t="s">
        <v>295</v>
      </c>
      <c r="J3983" s="2" t="s">
        <v>444</v>
      </c>
    </row>
    <row r="3984" spans="6:10" ht="15" customHeight="1" x14ac:dyDescent="0.25">
      <c r="F3984" s="3" t="s">
        <v>5845</v>
      </c>
      <c r="G3984" s="2">
        <v>99000017</v>
      </c>
      <c r="H3984" s="2" t="s">
        <v>314</v>
      </c>
      <c r="I3984" s="2" t="s">
        <v>315</v>
      </c>
      <c r="J3984" s="2" t="s">
        <v>316</v>
      </c>
    </row>
    <row r="3985" spans="6:10" ht="15" customHeight="1" x14ac:dyDescent="0.25">
      <c r="F3985" s="3" t="s">
        <v>5846</v>
      </c>
      <c r="G3985" s="2">
        <v>99000017</v>
      </c>
      <c r="H3985" s="2" t="s">
        <v>314</v>
      </c>
      <c r="I3985" s="2" t="s">
        <v>315</v>
      </c>
      <c r="J3985" s="2" t="s">
        <v>316</v>
      </c>
    </row>
    <row r="3986" spans="6:10" ht="15" customHeight="1" x14ac:dyDescent="0.25">
      <c r="F3986" s="3" t="s">
        <v>5847</v>
      </c>
      <c r="G3986" s="2">
        <v>736</v>
      </c>
      <c r="H3986" s="2" t="s">
        <v>399</v>
      </c>
      <c r="I3986" s="2" t="s">
        <v>428</v>
      </c>
      <c r="J3986" s="2" t="s">
        <v>429</v>
      </c>
    </row>
    <row r="3987" spans="6:10" ht="15" customHeight="1" x14ac:dyDescent="0.25">
      <c r="F3987" s="3" t="s">
        <v>5848</v>
      </c>
      <c r="G3987" s="2">
        <v>12418</v>
      </c>
      <c r="H3987" s="2" t="s">
        <v>399</v>
      </c>
      <c r="I3987" s="2" t="s">
        <v>412</v>
      </c>
      <c r="J3987" s="2" t="s">
        <v>413</v>
      </c>
    </row>
    <row r="3988" spans="6:10" ht="15" customHeight="1" x14ac:dyDescent="0.25">
      <c r="F3988" s="3" t="s">
        <v>5849</v>
      </c>
      <c r="G3988" s="2">
        <v>739</v>
      </c>
      <c r="H3988" s="2" t="s">
        <v>399</v>
      </c>
      <c r="I3988" s="2" t="s">
        <v>404</v>
      </c>
      <c r="J3988" s="2" t="s">
        <v>405</v>
      </c>
    </row>
    <row r="3989" spans="6:10" ht="15" customHeight="1" x14ac:dyDescent="0.25">
      <c r="F3989" s="3" t="s">
        <v>5850</v>
      </c>
      <c r="G3989" s="2">
        <v>737</v>
      </c>
      <c r="H3989" s="2" t="s">
        <v>399</v>
      </c>
      <c r="I3989" s="2" t="s">
        <v>420</v>
      </c>
      <c r="J3989" s="2" t="s">
        <v>421</v>
      </c>
    </row>
    <row r="3990" spans="6:10" ht="15" customHeight="1" x14ac:dyDescent="0.25">
      <c r="F3990" s="3" t="s">
        <v>5851</v>
      </c>
      <c r="G3990" s="2">
        <v>12400</v>
      </c>
      <c r="H3990" s="2" t="s">
        <v>399</v>
      </c>
      <c r="I3990" s="2" t="s">
        <v>434</v>
      </c>
      <c r="J3990" s="2" t="s">
        <v>435</v>
      </c>
    </row>
    <row r="3991" spans="6:10" ht="15" customHeight="1" x14ac:dyDescent="0.25">
      <c r="F3991" s="3" t="s">
        <v>5852</v>
      </c>
      <c r="G3991" s="2">
        <v>12417</v>
      </c>
      <c r="H3991" s="2" t="s">
        <v>399</v>
      </c>
      <c r="I3991" s="2" t="s">
        <v>410</v>
      </c>
      <c r="J3991" s="2" t="s">
        <v>411</v>
      </c>
    </row>
    <row r="3992" spans="6:10" ht="15" customHeight="1" x14ac:dyDescent="0.25">
      <c r="F3992" s="3" t="s">
        <v>5853</v>
      </c>
      <c r="G3992" s="2">
        <v>742</v>
      </c>
      <c r="H3992" s="2" t="s">
        <v>399</v>
      </c>
      <c r="I3992" s="2" t="s">
        <v>408</v>
      </c>
      <c r="J3992" s="2" t="s">
        <v>409</v>
      </c>
    </row>
    <row r="3993" spans="6:10" ht="15" customHeight="1" x14ac:dyDescent="0.25">
      <c r="F3993" s="3" t="s">
        <v>5854</v>
      </c>
      <c r="G3993" s="2">
        <v>22416</v>
      </c>
      <c r="H3993" s="2" t="s">
        <v>399</v>
      </c>
      <c r="I3993" s="2" t="s">
        <v>414</v>
      </c>
      <c r="J3993" s="2" t="s">
        <v>415</v>
      </c>
    </row>
    <row r="3994" spans="6:10" ht="15" customHeight="1" x14ac:dyDescent="0.25">
      <c r="F3994" s="3" t="s">
        <v>5855</v>
      </c>
      <c r="G3994" s="2">
        <v>743</v>
      </c>
      <c r="H3994" s="2" t="s">
        <v>399</v>
      </c>
      <c r="I3994" s="2" t="s">
        <v>416</v>
      </c>
      <c r="J3994" s="2" t="s">
        <v>417</v>
      </c>
    </row>
    <row r="3995" spans="6:10" ht="15" customHeight="1" x14ac:dyDescent="0.25">
      <c r="F3995" s="3" t="s">
        <v>5856</v>
      </c>
      <c r="G3995" s="2">
        <v>12396</v>
      </c>
      <c r="H3995" s="2" t="s">
        <v>399</v>
      </c>
      <c r="I3995" s="2" t="s">
        <v>424</v>
      </c>
      <c r="J3995" s="2" t="s">
        <v>425</v>
      </c>
    </row>
    <row r="3996" spans="6:10" ht="15" customHeight="1" x14ac:dyDescent="0.25">
      <c r="F3996" s="3" t="s">
        <v>5857</v>
      </c>
      <c r="G3996" s="2">
        <v>12407</v>
      </c>
      <c r="H3996" s="2" t="s">
        <v>399</v>
      </c>
      <c r="I3996" s="2" t="s">
        <v>436</v>
      </c>
      <c r="J3996" s="2" t="s">
        <v>437</v>
      </c>
    </row>
    <row r="3997" spans="6:10" ht="15" customHeight="1" x14ac:dyDescent="0.25">
      <c r="F3997" s="3" t="s">
        <v>5858</v>
      </c>
      <c r="G3997" s="2">
        <v>21973</v>
      </c>
      <c r="H3997" s="2" t="s">
        <v>399</v>
      </c>
      <c r="I3997" s="2" t="s">
        <v>400</v>
      </c>
      <c r="J3997" s="2" t="s">
        <v>401</v>
      </c>
    </row>
    <row r="3998" spans="6:10" ht="15" customHeight="1" x14ac:dyDescent="0.25">
      <c r="F3998" s="3" t="s">
        <v>5859</v>
      </c>
      <c r="G3998" s="2">
        <v>12402</v>
      </c>
      <c r="H3998" s="2" t="s">
        <v>399</v>
      </c>
      <c r="I3998" s="2" t="s">
        <v>438</v>
      </c>
      <c r="J3998" s="2" t="s">
        <v>439</v>
      </c>
    </row>
    <row r="3999" spans="6:10" ht="15" customHeight="1" x14ac:dyDescent="0.25">
      <c r="F3999" s="3" t="s">
        <v>5860</v>
      </c>
      <c r="G3999" s="2">
        <v>28053</v>
      </c>
      <c r="H3999" s="2" t="s">
        <v>399</v>
      </c>
      <c r="I3999" s="2" t="s">
        <v>406</v>
      </c>
      <c r="J3999" s="2" t="s">
        <v>407</v>
      </c>
    </row>
    <row r="4000" spans="6:10" ht="15" customHeight="1" x14ac:dyDescent="0.25">
      <c r="F4000" s="3" t="s">
        <v>5861</v>
      </c>
      <c r="G4000" s="2">
        <v>12401</v>
      </c>
      <c r="H4000" s="2" t="s">
        <v>399</v>
      </c>
      <c r="I4000" s="2" t="s">
        <v>418</v>
      </c>
      <c r="J4000" s="2" t="s">
        <v>419</v>
      </c>
    </row>
    <row r="4001" spans="6:10" ht="15" customHeight="1" x14ac:dyDescent="0.25">
      <c r="F4001" s="3" t="s">
        <v>5862</v>
      </c>
      <c r="G4001" s="2">
        <v>12408</v>
      </c>
      <c r="H4001" s="2" t="s">
        <v>399</v>
      </c>
      <c r="I4001" s="2" t="s">
        <v>430</v>
      </c>
      <c r="J4001" s="2" t="s">
        <v>431</v>
      </c>
    </row>
    <row r="4002" spans="6:10" ht="15" customHeight="1" x14ac:dyDescent="0.25">
      <c r="F4002" s="3" t="s">
        <v>5863</v>
      </c>
      <c r="G4002" s="2">
        <v>741</v>
      </c>
      <c r="H4002" s="2" t="s">
        <v>399</v>
      </c>
      <c r="I4002" s="2" t="s">
        <v>402</v>
      </c>
      <c r="J4002" s="2" t="s">
        <v>403</v>
      </c>
    </row>
    <row r="4003" spans="6:10" ht="15" customHeight="1" x14ac:dyDescent="0.25">
      <c r="F4003" s="3" t="s">
        <v>5864</v>
      </c>
      <c r="G4003" s="2">
        <v>12399</v>
      </c>
      <c r="H4003" s="2" t="s">
        <v>399</v>
      </c>
      <c r="I4003" s="2" t="s">
        <v>442</v>
      </c>
      <c r="J4003" s="2" t="s">
        <v>443</v>
      </c>
    </row>
    <row r="4004" spans="6:10" ht="15" customHeight="1" x14ac:dyDescent="0.25">
      <c r="F4004" s="3" t="s">
        <v>5865</v>
      </c>
      <c r="G4004" s="2">
        <v>12411</v>
      </c>
      <c r="H4004" s="2" t="s">
        <v>399</v>
      </c>
      <c r="I4004" s="2" t="s">
        <v>422</v>
      </c>
      <c r="J4004" s="2" t="s">
        <v>423</v>
      </c>
    </row>
    <row r="4005" spans="6:10" ht="15" customHeight="1" x14ac:dyDescent="0.25">
      <c r="F4005" s="3" t="s">
        <v>5866</v>
      </c>
      <c r="G4005" s="2">
        <v>12412</v>
      </c>
      <c r="H4005" s="2" t="s">
        <v>399</v>
      </c>
      <c r="I4005" s="2" t="s">
        <v>426</v>
      </c>
      <c r="J4005" s="2" t="s">
        <v>427</v>
      </c>
    </row>
    <row r="4006" spans="6:10" ht="15" customHeight="1" x14ac:dyDescent="0.25">
      <c r="F4006" s="3" t="s">
        <v>5867</v>
      </c>
      <c r="G4006" s="2">
        <v>99000014</v>
      </c>
      <c r="H4006" s="2" t="s">
        <v>399</v>
      </c>
      <c r="I4006" s="2" t="s">
        <v>295</v>
      </c>
      <c r="J4006" s="2" t="s">
        <v>444</v>
      </c>
    </row>
    <row r="4007" spans="6:10" ht="15" customHeight="1" x14ac:dyDescent="0.25">
      <c r="F4007" s="3" t="s">
        <v>5868</v>
      </c>
      <c r="G4007" s="2">
        <v>99000014</v>
      </c>
      <c r="H4007" s="2" t="s">
        <v>399</v>
      </c>
      <c r="I4007" s="2" t="s">
        <v>295</v>
      </c>
      <c r="J4007" s="2" t="s">
        <v>444</v>
      </c>
    </row>
    <row r="4008" spans="6:10" ht="15" customHeight="1" x14ac:dyDescent="0.25">
      <c r="F4008" s="3" t="s">
        <v>5869</v>
      </c>
      <c r="G4008" s="2">
        <v>99000017</v>
      </c>
      <c r="H4008" s="2" t="s">
        <v>314</v>
      </c>
      <c r="I4008" s="2" t="s">
        <v>315</v>
      </c>
      <c r="J4008" s="2" t="s">
        <v>316</v>
      </c>
    </row>
    <row r="4009" spans="6:10" ht="15" customHeight="1" x14ac:dyDescent="0.25">
      <c r="F4009" s="3" t="s">
        <v>5870</v>
      </c>
      <c r="G4009" s="2">
        <v>99000017</v>
      </c>
      <c r="H4009" s="2" t="s">
        <v>314</v>
      </c>
      <c r="I4009" s="2" t="s">
        <v>315</v>
      </c>
      <c r="J4009" s="2" t="s">
        <v>316</v>
      </c>
    </row>
    <row r="4010" spans="6:10" ht="15" customHeight="1" x14ac:dyDescent="0.25">
      <c r="F4010" s="3" t="s">
        <v>5871</v>
      </c>
      <c r="G4010" s="2">
        <v>736</v>
      </c>
      <c r="H4010" s="2" t="s">
        <v>399</v>
      </c>
      <c r="I4010" s="2" t="s">
        <v>428</v>
      </c>
      <c r="J4010" s="2" t="s">
        <v>429</v>
      </c>
    </row>
    <row r="4011" spans="6:10" ht="15" customHeight="1" x14ac:dyDescent="0.25">
      <c r="F4011" s="3" t="s">
        <v>5872</v>
      </c>
      <c r="G4011" s="2">
        <v>12418</v>
      </c>
      <c r="H4011" s="2" t="s">
        <v>399</v>
      </c>
      <c r="I4011" s="2" t="s">
        <v>412</v>
      </c>
      <c r="J4011" s="2" t="s">
        <v>413</v>
      </c>
    </row>
    <row r="4012" spans="6:10" ht="15" customHeight="1" x14ac:dyDescent="0.25">
      <c r="F4012" s="3" t="s">
        <v>5873</v>
      </c>
      <c r="G4012" s="2">
        <v>739</v>
      </c>
      <c r="H4012" s="2" t="s">
        <v>399</v>
      </c>
      <c r="I4012" s="2" t="s">
        <v>404</v>
      </c>
      <c r="J4012" s="2" t="s">
        <v>405</v>
      </c>
    </row>
    <row r="4013" spans="6:10" ht="15" customHeight="1" x14ac:dyDescent="0.25">
      <c r="F4013" s="3" t="s">
        <v>5874</v>
      </c>
      <c r="G4013" s="2">
        <v>737</v>
      </c>
      <c r="H4013" s="2" t="s">
        <v>399</v>
      </c>
      <c r="I4013" s="2" t="s">
        <v>420</v>
      </c>
      <c r="J4013" s="2" t="s">
        <v>421</v>
      </c>
    </row>
    <row r="4014" spans="6:10" ht="15" customHeight="1" x14ac:dyDescent="0.25">
      <c r="F4014" s="3" t="s">
        <v>5875</v>
      </c>
      <c r="G4014" s="2">
        <v>12400</v>
      </c>
      <c r="H4014" s="2" t="s">
        <v>399</v>
      </c>
      <c r="I4014" s="2" t="s">
        <v>434</v>
      </c>
      <c r="J4014" s="2" t="s">
        <v>435</v>
      </c>
    </row>
    <row r="4015" spans="6:10" ht="15" customHeight="1" x14ac:dyDescent="0.25">
      <c r="F4015" s="3" t="s">
        <v>5876</v>
      </c>
      <c r="G4015" s="2">
        <v>12417</v>
      </c>
      <c r="H4015" s="2" t="s">
        <v>399</v>
      </c>
      <c r="I4015" s="2" t="s">
        <v>410</v>
      </c>
      <c r="J4015" s="2" t="s">
        <v>411</v>
      </c>
    </row>
    <row r="4016" spans="6:10" ht="15" customHeight="1" x14ac:dyDescent="0.25">
      <c r="F4016" s="3" t="s">
        <v>5877</v>
      </c>
      <c r="G4016" s="2">
        <v>742</v>
      </c>
      <c r="H4016" s="2" t="s">
        <v>399</v>
      </c>
      <c r="I4016" s="2" t="s">
        <v>408</v>
      </c>
      <c r="J4016" s="2" t="s">
        <v>409</v>
      </c>
    </row>
    <row r="4017" spans="6:10" ht="15" customHeight="1" x14ac:dyDescent="0.25">
      <c r="F4017" s="3" t="s">
        <v>5878</v>
      </c>
      <c r="G4017" s="2">
        <v>22416</v>
      </c>
      <c r="H4017" s="2" t="s">
        <v>399</v>
      </c>
      <c r="I4017" s="2" t="s">
        <v>414</v>
      </c>
      <c r="J4017" s="2" t="s">
        <v>415</v>
      </c>
    </row>
    <row r="4018" spans="6:10" ht="15" customHeight="1" x14ac:dyDescent="0.25">
      <c r="F4018" s="3" t="s">
        <v>5879</v>
      </c>
      <c r="G4018" s="2">
        <v>743</v>
      </c>
      <c r="H4018" s="2" t="s">
        <v>399</v>
      </c>
      <c r="I4018" s="2" t="s">
        <v>416</v>
      </c>
      <c r="J4018" s="2" t="s">
        <v>417</v>
      </c>
    </row>
    <row r="4019" spans="6:10" ht="15" customHeight="1" x14ac:dyDescent="0.25">
      <c r="F4019" s="3" t="s">
        <v>5880</v>
      </c>
      <c r="G4019" s="2">
        <v>12396</v>
      </c>
      <c r="H4019" s="2" t="s">
        <v>399</v>
      </c>
      <c r="I4019" s="2" t="s">
        <v>424</v>
      </c>
      <c r="J4019" s="2" t="s">
        <v>425</v>
      </c>
    </row>
    <row r="4020" spans="6:10" ht="15" customHeight="1" x14ac:dyDescent="0.25">
      <c r="F4020" s="3" t="s">
        <v>5881</v>
      </c>
      <c r="G4020" s="2">
        <v>12407</v>
      </c>
      <c r="H4020" s="2" t="s">
        <v>399</v>
      </c>
      <c r="I4020" s="2" t="s">
        <v>436</v>
      </c>
      <c r="J4020" s="2" t="s">
        <v>437</v>
      </c>
    </row>
    <row r="4021" spans="6:10" ht="15" customHeight="1" x14ac:dyDescent="0.25">
      <c r="F4021" s="3" t="s">
        <v>5882</v>
      </c>
      <c r="G4021" s="2">
        <v>21973</v>
      </c>
      <c r="H4021" s="2" t="s">
        <v>399</v>
      </c>
      <c r="I4021" s="2" t="s">
        <v>400</v>
      </c>
      <c r="J4021" s="2" t="s">
        <v>401</v>
      </c>
    </row>
    <row r="4022" spans="6:10" ht="15" customHeight="1" x14ac:dyDescent="0.25">
      <c r="F4022" s="3" t="s">
        <v>5883</v>
      </c>
      <c r="G4022" s="2">
        <v>12402</v>
      </c>
      <c r="H4022" s="2" t="s">
        <v>399</v>
      </c>
      <c r="I4022" s="2" t="s">
        <v>438</v>
      </c>
      <c r="J4022" s="2" t="s">
        <v>439</v>
      </c>
    </row>
    <row r="4023" spans="6:10" ht="15" customHeight="1" x14ac:dyDescent="0.25">
      <c r="F4023" s="3" t="s">
        <v>5884</v>
      </c>
      <c r="G4023" s="2">
        <v>28053</v>
      </c>
      <c r="H4023" s="2" t="s">
        <v>399</v>
      </c>
      <c r="I4023" s="2" t="s">
        <v>406</v>
      </c>
      <c r="J4023" s="2" t="s">
        <v>407</v>
      </c>
    </row>
    <row r="4024" spans="6:10" ht="15" customHeight="1" x14ac:dyDescent="0.25">
      <c r="F4024" s="3" t="s">
        <v>5885</v>
      </c>
      <c r="G4024" s="2">
        <v>12401</v>
      </c>
      <c r="H4024" s="2" t="s">
        <v>399</v>
      </c>
      <c r="I4024" s="2" t="s">
        <v>418</v>
      </c>
      <c r="J4024" s="2" t="s">
        <v>419</v>
      </c>
    </row>
    <row r="4025" spans="6:10" ht="15" customHeight="1" x14ac:dyDescent="0.25">
      <c r="F4025" s="3" t="s">
        <v>5886</v>
      </c>
      <c r="G4025" s="2">
        <v>12408</v>
      </c>
      <c r="H4025" s="2" t="s">
        <v>399</v>
      </c>
      <c r="I4025" s="2" t="s">
        <v>430</v>
      </c>
      <c r="J4025" s="2" t="s">
        <v>431</v>
      </c>
    </row>
    <row r="4026" spans="6:10" ht="15" customHeight="1" x14ac:dyDescent="0.25">
      <c r="F4026" s="3" t="s">
        <v>5887</v>
      </c>
      <c r="G4026" s="2">
        <v>741</v>
      </c>
      <c r="H4026" s="2" t="s">
        <v>399</v>
      </c>
      <c r="I4026" s="2" t="s">
        <v>402</v>
      </c>
      <c r="J4026" s="2" t="s">
        <v>403</v>
      </c>
    </row>
    <row r="4027" spans="6:10" ht="15" customHeight="1" x14ac:dyDescent="0.25">
      <c r="F4027" s="3" t="s">
        <v>5888</v>
      </c>
      <c r="G4027" s="2">
        <v>12399</v>
      </c>
      <c r="H4027" s="2" t="s">
        <v>399</v>
      </c>
      <c r="I4027" s="2" t="s">
        <v>442</v>
      </c>
      <c r="J4027" s="2" t="s">
        <v>443</v>
      </c>
    </row>
    <row r="4028" spans="6:10" ht="15" customHeight="1" x14ac:dyDescent="0.25">
      <c r="F4028" s="3" t="s">
        <v>5889</v>
      </c>
      <c r="G4028" s="2">
        <v>12411</v>
      </c>
      <c r="H4028" s="2" t="s">
        <v>399</v>
      </c>
      <c r="I4028" s="2" t="s">
        <v>422</v>
      </c>
      <c r="J4028" s="2" t="s">
        <v>423</v>
      </c>
    </row>
    <row r="4029" spans="6:10" ht="15" customHeight="1" x14ac:dyDescent="0.25">
      <c r="F4029" s="3" t="s">
        <v>5890</v>
      </c>
      <c r="G4029" s="2">
        <v>12412</v>
      </c>
      <c r="H4029" s="2" t="s">
        <v>399</v>
      </c>
      <c r="I4029" s="2" t="s">
        <v>426</v>
      </c>
      <c r="J4029" s="2" t="s">
        <v>427</v>
      </c>
    </row>
    <row r="4030" spans="6:10" ht="15" customHeight="1" x14ac:dyDescent="0.25">
      <c r="F4030" s="3" t="s">
        <v>5891</v>
      </c>
      <c r="G4030" s="2">
        <v>99000014</v>
      </c>
      <c r="H4030" s="2" t="s">
        <v>399</v>
      </c>
      <c r="I4030" s="2" t="s">
        <v>295</v>
      </c>
      <c r="J4030" s="2" t="s">
        <v>444</v>
      </c>
    </row>
    <row r="4031" spans="6:10" ht="15" customHeight="1" x14ac:dyDescent="0.25">
      <c r="F4031" s="3" t="s">
        <v>5892</v>
      </c>
      <c r="G4031" s="2">
        <v>99000014</v>
      </c>
      <c r="H4031" s="2" t="s">
        <v>399</v>
      </c>
      <c r="I4031" s="2" t="s">
        <v>295</v>
      </c>
      <c r="J4031" s="2" t="s">
        <v>444</v>
      </c>
    </row>
    <row r="4032" spans="6:10" ht="15" customHeight="1" x14ac:dyDescent="0.25">
      <c r="F4032" s="3" t="s">
        <v>5893</v>
      </c>
      <c r="G4032" s="2">
        <v>99000017</v>
      </c>
      <c r="H4032" s="2" t="s">
        <v>314</v>
      </c>
      <c r="I4032" s="2" t="s">
        <v>315</v>
      </c>
      <c r="J4032" s="2" t="s">
        <v>316</v>
      </c>
    </row>
    <row r="4033" spans="6:10" ht="15" customHeight="1" x14ac:dyDescent="0.25">
      <c r="F4033" s="3" t="s">
        <v>5894</v>
      </c>
      <c r="G4033" s="2">
        <v>99000017</v>
      </c>
      <c r="H4033" s="2" t="s">
        <v>314</v>
      </c>
      <c r="I4033" s="2" t="s">
        <v>315</v>
      </c>
      <c r="J4033" s="2" t="s">
        <v>316</v>
      </c>
    </row>
    <row r="4034" spans="6:10" ht="15" customHeight="1" x14ac:dyDescent="0.25">
      <c r="F4034" s="3" t="s">
        <v>5895</v>
      </c>
      <c r="G4034" s="2">
        <v>775</v>
      </c>
      <c r="H4034" s="2" t="s">
        <v>254</v>
      </c>
      <c r="I4034" s="2" t="s">
        <v>270</v>
      </c>
      <c r="J4034" s="2" t="s">
        <v>271</v>
      </c>
    </row>
    <row r="4035" spans="6:10" ht="15" customHeight="1" x14ac:dyDescent="0.25">
      <c r="F4035" s="3" t="s">
        <v>5896</v>
      </c>
      <c r="G4035" s="2">
        <v>763</v>
      </c>
      <c r="H4035" s="2" t="s">
        <v>254</v>
      </c>
      <c r="I4035" s="2" t="s">
        <v>261</v>
      </c>
      <c r="J4035" s="2" t="s">
        <v>262</v>
      </c>
    </row>
    <row r="4036" spans="6:10" ht="15" customHeight="1" x14ac:dyDescent="0.25">
      <c r="F4036" s="3" t="s">
        <v>5897</v>
      </c>
      <c r="G4036" s="2">
        <v>760</v>
      </c>
      <c r="H4036" s="2" t="s">
        <v>254</v>
      </c>
      <c r="I4036" s="2" t="s">
        <v>258</v>
      </c>
      <c r="J4036" s="2" t="s">
        <v>259</v>
      </c>
    </row>
    <row r="4037" spans="6:10" ht="15" customHeight="1" x14ac:dyDescent="0.25">
      <c r="F4037" s="3" t="s">
        <v>5898</v>
      </c>
      <c r="G4037" s="2">
        <v>776</v>
      </c>
      <c r="H4037" s="2" t="s">
        <v>254</v>
      </c>
      <c r="I4037" s="2" t="s">
        <v>273</v>
      </c>
      <c r="J4037" s="2" t="s">
        <v>274</v>
      </c>
    </row>
    <row r="4038" spans="6:10" ht="15" customHeight="1" x14ac:dyDescent="0.25">
      <c r="F4038" s="3" t="s">
        <v>5899</v>
      </c>
      <c r="G4038" s="2">
        <v>12458</v>
      </c>
      <c r="H4038" s="2" t="s">
        <v>254</v>
      </c>
      <c r="I4038" s="2" t="s">
        <v>1526</v>
      </c>
      <c r="J4038" s="2" t="s">
        <v>1527</v>
      </c>
    </row>
    <row r="4039" spans="6:10" ht="15" customHeight="1" x14ac:dyDescent="0.25">
      <c r="F4039" s="3" t="s">
        <v>5900</v>
      </c>
      <c r="G4039" s="2">
        <v>764</v>
      </c>
      <c r="H4039" s="2" t="s">
        <v>254</v>
      </c>
      <c r="I4039" s="2" t="s">
        <v>264</v>
      </c>
      <c r="J4039" s="2" t="s">
        <v>265</v>
      </c>
    </row>
    <row r="4040" spans="6:10" ht="15" customHeight="1" x14ac:dyDescent="0.25">
      <c r="F4040" s="3" t="s">
        <v>5901</v>
      </c>
      <c r="G4040" s="2">
        <v>766</v>
      </c>
      <c r="H4040" s="2" t="s">
        <v>254</v>
      </c>
      <c r="I4040" s="2" t="s">
        <v>616</v>
      </c>
      <c r="J4040" s="2" t="s">
        <v>617</v>
      </c>
    </row>
    <row r="4041" spans="6:10" ht="15" customHeight="1" x14ac:dyDescent="0.25">
      <c r="F4041" s="3" t="s">
        <v>5902</v>
      </c>
      <c r="G4041" s="2">
        <v>774</v>
      </c>
      <c r="H4041" s="2" t="s">
        <v>254</v>
      </c>
      <c r="I4041" s="2" t="s">
        <v>630</v>
      </c>
      <c r="J4041" s="2" t="s">
        <v>631</v>
      </c>
    </row>
    <row r="4042" spans="6:10" ht="15" customHeight="1" x14ac:dyDescent="0.25">
      <c r="F4042" s="3" t="s">
        <v>5903</v>
      </c>
      <c r="G4042" s="2">
        <v>754</v>
      </c>
      <c r="H4042" s="2" t="s">
        <v>254</v>
      </c>
      <c r="I4042" s="2" t="s">
        <v>628</v>
      </c>
      <c r="J4042" s="2" t="s">
        <v>629</v>
      </c>
    </row>
    <row r="4043" spans="6:10" ht="15" customHeight="1" x14ac:dyDescent="0.25">
      <c r="F4043" s="3" t="s">
        <v>5904</v>
      </c>
      <c r="G4043" s="2">
        <v>773</v>
      </c>
      <c r="H4043" s="2" t="s">
        <v>254</v>
      </c>
      <c r="I4043" s="2" t="s">
        <v>624</v>
      </c>
      <c r="J4043" s="2" t="s">
        <v>625</v>
      </c>
    </row>
    <row r="4044" spans="6:10" ht="15" customHeight="1" x14ac:dyDescent="0.25">
      <c r="F4044" s="3" t="s">
        <v>5905</v>
      </c>
      <c r="G4044" s="2">
        <v>21451</v>
      </c>
      <c r="H4044" s="2" t="s">
        <v>254</v>
      </c>
      <c r="I4044" s="2" t="s">
        <v>1141</v>
      </c>
      <c r="J4044" s="2" t="s">
        <v>1142</v>
      </c>
    </row>
    <row r="4045" spans="6:10" ht="15" customHeight="1" x14ac:dyDescent="0.25">
      <c r="F4045" s="3" t="s">
        <v>5906</v>
      </c>
      <c r="G4045" s="2">
        <v>771</v>
      </c>
      <c r="H4045" s="2" t="s">
        <v>254</v>
      </c>
      <c r="I4045" s="2" t="s">
        <v>622</v>
      </c>
      <c r="J4045" s="2" t="s">
        <v>623</v>
      </c>
    </row>
    <row r="4046" spans="6:10" ht="15" customHeight="1" x14ac:dyDescent="0.25">
      <c r="F4046" s="3" t="s">
        <v>5907</v>
      </c>
      <c r="G4046" s="2">
        <v>12461</v>
      </c>
      <c r="H4046" s="2" t="s">
        <v>254</v>
      </c>
      <c r="I4046" s="2" t="s">
        <v>1039</v>
      </c>
      <c r="J4046" s="2" t="s">
        <v>1040</v>
      </c>
    </row>
    <row r="4047" spans="6:10" ht="15" customHeight="1" x14ac:dyDescent="0.25">
      <c r="F4047" s="3" t="s">
        <v>5908</v>
      </c>
      <c r="G4047" s="2">
        <v>759</v>
      </c>
      <c r="H4047" s="2" t="s">
        <v>254</v>
      </c>
      <c r="I4047" s="2" t="s">
        <v>255</v>
      </c>
      <c r="J4047" s="2" t="s">
        <v>256</v>
      </c>
    </row>
    <row r="4048" spans="6:10" ht="15" customHeight="1" x14ac:dyDescent="0.25">
      <c r="F4048" s="3" t="s">
        <v>5909</v>
      </c>
      <c r="G4048" s="2">
        <v>12459</v>
      </c>
      <c r="H4048" s="2" t="s">
        <v>254</v>
      </c>
      <c r="I4048" s="2" t="s">
        <v>620</v>
      </c>
      <c r="J4048" s="2" t="s">
        <v>621</v>
      </c>
    </row>
    <row r="4049" spans="6:10" ht="15" customHeight="1" x14ac:dyDescent="0.25">
      <c r="F4049" s="3" t="s">
        <v>5910</v>
      </c>
      <c r="G4049" s="2">
        <v>12597</v>
      </c>
      <c r="H4049" s="2" t="s">
        <v>254</v>
      </c>
      <c r="I4049" s="2" t="s">
        <v>626</v>
      </c>
      <c r="J4049" s="2" t="s">
        <v>627</v>
      </c>
    </row>
    <row r="4050" spans="6:10" ht="15" customHeight="1" x14ac:dyDescent="0.25">
      <c r="F4050" s="3" t="s">
        <v>5911</v>
      </c>
      <c r="G4050" s="2">
        <v>12464</v>
      </c>
      <c r="H4050" s="2" t="s">
        <v>254</v>
      </c>
      <c r="I4050" s="2" t="s">
        <v>325</v>
      </c>
      <c r="J4050" s="2" t="s">
        <v>326</v>
      </c>
    </row>
    <row r="4051" spans="6:10" ht="15" customHeight="1" x14ac:dyDescent="0.25">
      <c r="F4051" s="3" t="s">
        <v>5912</v>
      </c>
      <c r="G4051" s="2">
        <v>12591</v>
      </c>
      <c r="H4051" s="2" t="s">
        <v>254</v>
      </c>
      <c r="I4051" s="2" t="s">
        <v>1041</v>
      </c>
      <c r="J4051" s="2" t="s">
        <v>1042</v>
      </c>
    </row>
    <row r="4052" spans="6:10" ht="15" customHeight="1" x14ac:dyDescent="0.25">
      <c r="F4052" s="3" t="s">
        <v>5913</v>
      </c>
      <c r="G4052" s="2">
        <v>777</v>
      </c>
      <c r="H4052" s="2" t="s">
        <v>254</v>
      </c>
      <c r="I4052" s="2" t="s">
        <v>1043</v>
      </c>
      <c r="J4052" s="2" t="s">
        <v>1044</v>
      </c>
    </row>
    <row r="4053" spans="6:10" ht="15" customHeight="1" x14ac:dyDescent="0.25">
      <c r="F4053" s="3" t="s">
        <v>5914</v>
      </c>
      <c r="G4053" s="2">
        <v>6147</v>
      </c>
      <c r="H4053" s="2" t="s">
        <v>254</v>
      </c>
      <c r="I4053" s="2" t="s">
        <v>618</v>
      </c>
      <c r="J4053" s="2" t="s">
        <v>619</v>
      </c>
    </row>
    <row r="4054" spans="6:10" ht="15" customHeight="1" x14ac:dyDescent="0.25">
      <c r="F4054" s="3" t="s">
        <v>5915</v>
      </c>
      <c r="G4054" s="2">
        <v>27133</v>
      </c>
      <c r="H4054" s="2" t="s">
        <v>254</v>
      </c>
      <c r="I4054" s="2" t="s">
        <v>1027</v>
      </c>
      <c r="J4054" s="2" t="s">
        <v>1028</v>
      </c>
    </row>
    <row r="4055" spans="6:10" ht="15" customHeight="1" x14ac:dyDescent="0.25">
      <c r="F4055" s="3" t="s">
        <v>5916</v>
      </c>
      <c r="G4055" s="2">
        <v>765</v>
      </c>
      <c r="H4055" s="2" t="s">
        <v>254</v>
      </c>
      <c r="I4055" s="2" t="s">
        <v>267</v>
      </c>
      <c r="J4055" s="2" t="s">
        <v>268</v>
      </c>
    </row>
    <row r="4056" spans="6:10" ht="15" customHeight="1" x14ac:dyDescent="0.25">
      <c r="F4056" s="3" t="s">
        <v>5917</v>
      </c>
      <c r="G4056" s="2">
        <v>762</v>
      </c>
      <c r="H4056" s="2" t="s">
        <v>254</v>
      </c>
      <c r="I4056" s="2" t="s">
        <v>1025</v>
      </c>
      <c r="J4056" s="2" t="s">
        <v>1026</v>
      </c>
    </row>
    <row r="4057" spans="6:10" ht="15" customHeight="1" x14ac:dyDescent="0.25">
      <c r="F4057" s="3" t="s">
        <v>5918</v>
      </c>
      <c r="G4057" s="2">
        <v>767</v>
      </c>
      <c r="H4057" s="2" t="s">
        <v>254</v>
      </c>
      <c r="I4057" s="2" t="s">
        <v>1029</v>
      </c>
      <c r="J4057" s="2" t="s">
        <v>1030</v>
      </c>
    </row>
    <row r="4058" spans="6:10" ht="15" customHeight="1" x14ac:dyDescent="0.25">
      <c r="F4058" s="3" t="s">
        <v>5919</v>
      </c>
      <c r="G4058" s="2">
        <v>13570</v>
      </c>
      <c r="H4058" s="2" t="s">
        <v>254</v>
      </c>
      <c r="I4058" s="2" t="s">
        <v>1055</v>
      </c>
      <c r="J4058" s="2" t="s">
        <v>1056</v>
      </c>
    </row>
    <row r="4059" spans="6:10" ht="15" customHeight="1" x14ac:dyDescent="0.25">
      <c r="F4059" s="3" t="s">
        <v>5920</v>
      </c>
      <c r="G4059" s="2">
        <v>27374</v>
      </c>
      <c r="H4059" s="2" t="s">
        <v>254</v>
      </c>
      <c r="I4059" s="2" t="s">
        <v>1528</v>
      </c>
      <c r="J4059" s="2" t="s">
        <v>1529</v>
      </c>
    </row>
    <row r="4060" spans="6:10" ht="15" customHeight="1" x14ac:dyDescent="0.25">
      <c r="F4060" s="3" t="s">
        <v>5921</v>
      </c>
      <c r="G4060" s="2">
        <v>17442</v>
      </c>
      <c r="H4060" s="2" t="s">
        <v>254</v>
      </c>
      <c r="I4060" s="2" t="s">
        <v>1023</v>
      </c>
      <c r="J4060" s="2" t="s">
        <v>1024</v>
      </c>
    </row>
    <row r="4061" spans="6:10" ht="15" customHeight="1" x14ac:dyDescent="0.25">
      <c r="F4061" s="3" t="s">
        <v>5922</v>
      </c>
      <c r="G4061" s="2">
        <v>17447</v>
      </c>
      <c r="H4061" s="2" t="s">
        <v>254</v>
      </c>
      <c r="I4061" s="2" t="s">
        <v>1049</v>
      </c>
      <c r="J4061" s="2" t="s">
        <v>1050</v>
      </c>
    </row>
    <row r="4062" spans="6:10" ht="15" customHeight="1" x14ac:dyDescent="0.25">
      <c r="F4062" s="3" t="s">
        <v>5923</v>
      </c>
      <c r="G4062" s="2">
        <v>27493</v>
      </c>
      <c r="H4062" s="2" t="s">
        <v>254</v>
      </c>
      <c r="I4062" s="2" t="s">
        <v>1033</v>
      </c>
      <c r="J4062" s="2" t="s">
        <v>1034</v>
      </c>
    </row>
    <row r="4063" spans="6:10" ht="15" customHeight="1" x14ac:dyDescent="0.25">
      <c r="F4063" s="3" t="s">
        <v>5924</v>
      </c>
      <c r="G4063" s="2">
        <v>27497</v>
      </c>
      <c r="H4063" s="2" t="s">
        <v>254</v>
      </c>
      <c r="I4063" s="2" t="s">
        <v>608</v>
      </c>
      <c r="J4063" s="2" t="s">
        <v>1810</v>
      </c>
    </row>
    <row r="4064" spans="6:10" ht="15" customHeight="1" x14ac:dyDescent="0.25">
      <c r="F4064" s="3" t="s">
        <v>5925</v>
      </c>
      <c r="G4064" s="2">
        <v>12584</v>
      </c>
      <c r="H4064" s="2" t="s">
        <v>254</v>
      </c>
      <c r="I4064" s="2" t="s">
        <v>1019</v>
      </c>
      <c r="J4064" s="2" t="s">
        <v>1020</v>
      </c>
    </row>
    <row r="4065" spans="6:10" ht="15" customHeight="1" x14ac:dyDescent="0.25">
      <c r="F4065" s="3" t="s">
        <v>5926</v>
      </c>
      <c r="G4065" s="2">
        <v>12580</v>
      </c>
      <c r="H4065" s="2" t="s">
        <v>254</v>
      </c>
      <c r="I4065" s="2" t="s">
        <v>1143</v>
      </c>
      <c r="J4065" s="2" t="s">
        <v>1144</v>
      </c>
    </row>
    <row r="4066" spans="6:10" ht="15" customHeight="1" x14ac:dyDescent="0.25">
      <c r="F4066" s="3" t="s">
        <v>5927</v>
      </c>
      <c r="G4066" s="2">
        <v>17443</v>
      </c>
      <c r="H4066" s="2" t="s">
        <v>254</v>
      </c>
      <c r="I4066" s="2" t="s">
        <v>1811</v>
      </c>
      <c r="J4066" s="2" t="s">
        <v>1812</v>
      </c>
    </row>
    <row r="4067" spans="6:10" ht="15" customHeight="1" x14ac:dyDescent="0.25">
      <c r="F4067" s="3" t="s">
        <v>5928</v>
      </c>
      <c r="G4067" s="2">
        <v>25041</v>
      </c>
      <c r="H4067" s="2" t="s">
        <v>254</v>
      </c>
      <c r="I4067" s="2" t="s">
        <v>1031</v>
      </c>
      <c r="J4067" s="2" t="s">
        <v>1032</v>
      </c>
    </row>
    <row r="4068" spans="6:10" ht="15" customHeight="1" x14ac:dyDescent="0.25">
      <c r="F4068" s="3" t="s">
        <v>5929</v>
      </c>
      <c r="G4068" s="2">
        <v>17448</v>
      </c>
      <c r="H4068" s="2" t="s">
        <v>254</v>
      </c>
      <c r="I4068" s="2" t="s">
        <v>1053</v>
      </c>
      <c r="J4068" s="2" t="s">
        <v>1054</v>
      </c>
    </row>
    <row r="4069" spans="6:10" ht="15" customHeight="1" x14ac:dyDescent="0.25">
      <c r="F4069" s="3" t="s">
        <v>5930</v>
      </c>
      <c r="G4069" s="2">
        <v>748</v>
      </c>
      <c r="H4069" s="2" t="s">
        <v>254</v>
      </c>
      <c r="I4069" s="2" t="s">
        <v>1813</v>
      </c>
      <c r="J4069" s="2" t="s">
        <v>1814</v>
      </c>
    </row>
    <row r="4070" spans="6:10" ht="15" customHeight="1" x14ac:dyDescent="0.25">
      <c r="F4070" s="3" t="s">
        <v>5931</v>
      </c>
      <c r="G4070" s="2">
        <v>27158</v>
      </c>
      <c r="H4070" s="2" t="s">
        <v>254</v>
      </c>
      <c r="I4070" s="2" t="s">
        <v>1045</v>
      </c>
      <c r="J4070" s="2" t="s">
        <v>1046</v>
      </c>
    </row>
    <row r="4071" spans="6:10" ht="15" customHeight="1" x14ac:dyDescent="0.25">
      <c r="F4071" s="3" t="s">
        <v>5932</v>
      </c>
      <c r="G4071" s="2">
        <v>13477</v>
      </c>
      <c r="H4071" s="2" t="s">
        <v>254</v>
      </c>
      <c r="I4071" s="2" t="s">
        <v>1815</v>
      </c>
      <c r="J4071" s="2" t="s">
        <v>1816</v>
      </c>
    </row>
    <row r="4072" spans="6:10" ht="15" customHeight="1" x14ac:dyDescent="0.25">
      <c r="F4072" s="3" t="s">
        <v>5933</v>
      </c>
      <c r="G4072" s="2">
        <v>772</v>
      </c>
      <c r="H4072" s="2" t="s">
        <v>254</v>
      </c>
      <c r="I4072" s="2" t="s">
        <v>1817</v>
      </c>
      <c r="J4072" s="2" t="s">
        <v>1818</v>
      </c>
    </row>
    <row r="4073" spans="6:10" ht="15" customHeight="1" x14ac:dyDescent="0.25">
      <c r="F4073" s="3" t="s">
        <v>5934</v>
      </c>
      <c r="G4073" s="2">
        <v>21464</v>
      </c>
      <c r="H4073" s="2" t="s">
        <v>254</v>
      </c>
      <c r="I4073" s="2" t="s">
        <v>1037</v>
      </c>
      <c r="J4073" s="2" t="s">
        <v>1038</v>
      </c>
    </row>
    <row r="4074" spans="6:10" ht="15" customHeight="1" x14ac:dyDescent="0.25">
      <c r="F4074" s="3" t="s">
        <v>5935</v>
      </c>
      <c r="G4074" s="2">
        <v>28540</v>
      </c>
      <c r="H4074" s="2" t="s">
        <v>254</v>
      </c>
      <c r="I4074" s="2" t="s">
        <v>1021</v>
      </c>
      <c r="J4074" s="2" t="s">
        <v>1022</v>
      </c>
    </row>
    <row r="4075" spans="6:10" ht="15" customHeight="1" x14ac:dyDescent="0.25">
      <c r="F4075" s="3" t="s">
        <v>5936</v>
      </c>
      <c r="G4075" s="2">
        <v>29095</v>
      </c>
      <c r="H4075" s="2" t="s">
        <v>254</v>
      </c>
      <c r="I4075" s="2" t="s">
        <v>1035</v>
      </c>
      <c r="J4075" s="2" t="s">
        <v>1036</v>
      </c>
    </row>
    <row r="4076" spans="6:10" ht="15" customHeight="1" x14ac:dyDescent="0.25">
      <c r="F4076" s="3" t="s">
        <v>5937</v>
      </c>
      <c r="G4076" s="2">
        <v>17446</v>
      </c>
      <c r="H4076" s="2" t="s">
        <v>254</v>
      </c>
      <c r="I4076" s="2" t="s">
        <v>1047</v>
      </c>
      <c r="J4076" s="2" t="s">
        <v>1048</v>
      </c>
    </row>
    <row r="4077" spans="6:10" ht="15" customHeight="1" x14ac:dyDescent="0.25">
      <c r="F4077" s="3" t="s">
        <v>5938</v>
      </c>
      <c r="G4077" s="2">
        <v>29108</v>
      </c>
      <c r="H4077" s="2" t="s">
        <v>254</v>
      </c>
      <c r="I4077" s="2" t="s">
        <v>1051</v>
      </c>
      <c r="J4077" s="2" t="s">
        <v>1052</v>
      </c>
    </row>
    <row r="4078" spans="6:10" ht="15" customHeight="1" x14ac:dyDescent="0.25">
      <c r="F4078" s="3" t="s">
        <v>5939</v>
      </c>
      <c r="G4078" s="2">
        <v>99000012</v>
      </c>
      <c r="H4078" s="2" t="s">
        <v>254</v>
      </c>
      <c r="I4078" s="2" t="s">
        <v>295</v>
      </c>
      <c r="J4078" s="2" t="s">
        <v>310</v>
      </c>
    </row>
    <row r="4079" spans="6:10" ht="15" customHeight="1" x14ac:dyDescent="0.25">
      <c r="F4079" s="3" t="s">
        <v>5940</v>
      </c>
      <c r="G4079" s="2">
        <v>99000012</v>
      </c>
      <c r="H4079" s="2" t="s">
        <v>254</v>
      </c>
      <c r="I4079" s="2" t="s">
        <v>295</v>
      </c>
      <c r="J4079" s="2" t="s">
        <v>310</v>
      </c>
    </row>
    <row r="4080" spans="6:10" ht="15" customHeight="1" x14ac:dyDescent="0.25">
      <c r="F4080" s="3" t="s">
        <v>5941</v>
      </c>
      <c r="G4080" s="2">
        <v>99000017</v>
      </c>
      <c r="H4080" s="2" t="s">
        <v>314</v>
      </c>
      <c r="I4080" s="2" t="s">
        <v>315</v>
      </c>
      <c r="J4080" s="2" t="s">
        <v>316</v>
      </c>
    </row>
    <row r="4081" spans="6:10" ht="15" customHeight="1" x14ac:dyDescent="0.25">
      <c r="F4081" s="3" t="s">
        <v>5942</v>
      </c>
      <c r="G4081" s="2">
        <v>99000017</v>
      </c>
      <c r="H4081" s="2" t="s">
        <v>314</v>
      </c>
      <c r="I4081" s="2" t="s">
        <v>315</v>
      </c>
      <c r="J4081" s="2" t="s">
        <v>316</v>
      </c>
    </row>
    <row r="4082" spans="6:10" ht="15" customHeight="1" x14ac:dyDescent="0.25">
      <c r="F4082" s="3" t="s">
        <v>5943</v>
      </c>
      <c r="G4082" s="2">
        <v>775</v>
      </c>
      <c r="H4082" s="2" t="s">
        <v>254</v>
      </c>
      <c r="I4082" s="2" t="s">
        <v>270</v>
      </c>
      <c r="J4082" s="2" t="s">
        <v>271</v>
      </c>
    </row>
    <row r="4083" spans="6:10" ht="15" customHeight="1" x14ac:dyDescent="0.25">
      <c r="F4083" s="3" t="s">
        <v>5944</v>
      </c>
      <c r="G4083" s="2">
        <v>763</v>
      </c>
      <c r="H4083" s="2" t="s">
        <v>254</v>
      </c>
      <c r="I4083" s="2" t="s">
        <v>261</v>
      </c>
      <c r="J4083" s="2" t="s">
        <v>262</v>
      </c>
    </row>
    <row r="4084" spans="6:10" ht="15" customHeight="1" x14ac:dyDescent="0.25">
      <c r="F4084" s="3" t="s">
        <v>5945</v>
      </c>
      <c r="G4084" s="2">
        <v>760</v>
      </c>
      <c r="H4084" s="2" t="s">
        <v>254</v>
      </c>
      <c r="I4084" s="2" t="s">
        <v>258</v>
      </c>
      <c r="J4084" s="2" t="s">
        <v>259</v>
      </c>
    </row>
    <row r="4085" spans="6:10" ht="15" customHeight="1" x14ac:dyDescent="0.25">
      <c r="F4085" s="3" t="s">
        <v>5946</v>
      </c>
      <c r="G4085" s="2">
        <v>776</v>
      </c>
      <c r="H4085" s="2" t="s">
        <v>254</v>
      </c>
      <c r="I4085" s="2" t="s">
        <v>273</v>
      </c>
      <c r="J4085" s="2" t="s">
        <v>274</v>
      </c>
    </row>
    <row r="4086" spans="6:10" ht="15" customHeight="1" x14ac:dyDescent="0.25">
      <c r="F4086" s="3" t="s">
        <v>5947</v>
      </c>
      <c r="G4086" s="2">
        <v>12458</v>
      </c>
      <c r="H4086" s="2" t="s">
        <v>254</v>
      </c>
      <c r="I4086" s="2" t="s">
        <v>1526</v>
      </c>
      <c r="J4086" s="2" t="s">
        <v>1527</v>
      </c>
    </row>
    <row r="4087" spans="6:10" ht="15" customHeight="1" x14ac:dyDescent="0.25">
      <c r="F4087" s="3" t="s">
        <v>5948</v>
      </c>
      <c r="G4087" s="2">
        <v>764</v>
      </c>
      <c r="H4087" s="2" t="s">
        <v>254</v>
      </c>
      <c r="I4087" s="2" t="s">
        <v>264</v>
      </c>
      <c r="J4087" s="2" t="s">
        <v>265</v>
      </c>
    </row>
    <row r="4088" spans="6:10" ht="15" customHeight="1" x14ac:dyDescent="0.25">
      <c r="F4088" s="3" t="s">
        <v>5949</v>
      </c>
      <c r="G4088" s="2">
        <v>766</v>
      </c>
      <c r="H4088" s="2" t="s">
        <v>254</v>
      </c>
      <c r="I4088" s="2" t="s">
        <v>616</v>
      </c>
      <c r="J4088" s="2" t="s">
        <v>617</v>
      </c>
    </row>
    <row r="4089" spans="6:10" ht="15" customHeight="1" x14ac:dyDescent="0.25">
      <c r="F4089" s="3" t="s">
        <v>5950</v>
      </c>
      <c r="G4089" s="2">
        <v>774</v>
      </c>
      <c r="H4089" s="2" t="s">
        <v>254</v>
      </c>
      <c r="I4089" s="2" t="s">
        <v>630</v>
      </c>
      <c r="J4089" s="2" t="s">
        <v>631</v>
      </c>
    </row>
    <row r="4090" spans="6:10" ht="15" customHeight="1" x14ac:dyDescent="0.25">
      <c r="F4090" s="3" t="s">
        <v>5951</v>
      </c>
      <c r="G4090" s="2">
        <v>754</v>
      </c>
      <c r="H4090" s="2" t="s">
        <v>254</v>
      </c>
      <c r="I4090" s="2" t="s">
        <v>628</v>
      </c>
      <c r="J4090" s="2" t="s">
        <v>629</v>
      </c>
    </row>
    <row r="4091" spans="6:10" ht="15" customHeight="1" x14ac:dyDescent="0.25">
      <c r="F4091" s="3" t="s">
        <v>5952</v>
      </c>
      <c r="G4091" s="2">
        <v>773</v>
      </c>
      <c r="H4091" s="2" t="s">
        <v>254</v>
      </c>
      <c r="I4091" s="2" t="s">
        <v>624</v>
      </c>
      <c r="J4091" s="2" t="s">
        <v>625</v>
      </c>
    </row>
    <row r="4092" spans="6:10" ht="15" customHeight="1" x14ac:dyDescent="0.25">
      <c r="F4092" s="3" t="s">
        <v>5953</v>
      </c>
      <c r="G4092" s="2">
        <v>21451</v>
      </c>
      <c r="H4092" s="2" t="s">
        <v>254</v>
      </c>
      <c r="I4092" s="2" t="s">
        <v>1141</v>
      </c>
      <c r="J4092" s="2" t="s">
        <v>1142</v>
      </c>
    </row>
    <row r="4093" spans="6:10" ht="15" customHeight="1" x14ac:dyDescent="0.25">
      <c r="F4093" s="3" t="s">
        <v>5954</v>
      </c>
      <c r="G4093" s="2">
        <v>771</v>
      </c>
      <c r="H4093" s="2" t="s">
        <v>254</v>
      </c>
      <c r="I4093" s="2" t="s">
        <v>622</v>
      </c>
      <c r="J4093" s="2" t="s">
        <v>623</v>
      </c>
    </row>
    <row r="4094" spans="6:10" ht="15" customHeight="1" x14ac:dyDescent="0.25">
      <c r="F4094" s="3" t="s">
        <v>5955</v>
      </c>
      <c r="G4094" s="2">
        <v>12461</v>
      </c>
      <c r="H4094" s="2" t="s">
        <v>254</v>
      </c>
      <c r="I4094" s="2" t="s">
        <v>1039</v>
      </c>
      <c r="J4094" s="2" t="s">
        <v>1040</v>
      </c>
    </row>
    <row r="4095" spans="6:10" ht="15" customHeight="1" x14ac:dyDescent="0.25">
      <c r="F4095" s="3" t="s">
        <v>5956</v>
      </c>
      <c r="G4095" s="2">
        <v>759</v>
      </c>
      <c r="H4095" s="2" t="s">
        <v>254</v>
      </c>
      <c r="I4095" s="2" t="s">
        <v>255</v>
      </c>
      <c r="J4095" s="2" t="s">
        <v>256</v>
      </c>
    </row>
    <row r="4096" spans="6:10" ht="15" customHeight="1" x14ac:dyDescent="0.25">
      <c r="F4096" s="3" t="s">
        <v>5957</v>
      </c>
      <c r="G4096" s="2">
        <v>12459</v>
      </c>
      <c r="H4096" s="2" t="s">
        <v>254</v>
      </c>
      <c r="I4096" s="2" t="s">
        <v>620</v>
      </c>
      <c r="J4096" s="2" t="s">
        <v>621</v>
      </c>
    </row>
    <row r="4097" spans="6:10" ht="15" customHeight="1" x14ac:dyDescent="0.25">
      <c r="F4097" s="3" t="s">
        <v>5958</v>
      </c>
      <c r="G4097" s="2">
        <v>12597</v>
      </c>
      <c r="H4097" s="2" t="s">
        <v>254</v>
      </c>
      <c r="I4097" s="2" t="s">
        <v>626</v>
      </c>
      <c r="J4097" s="2" t="s">
        <v>627</v>
      </c>
    </row>
    <row r="4098" spans="6:10" ht="15" customHeight="1" x14ac:dyDescent="0.25">
      <c r="F4098" s="3" t="s">
        <v>5959</v>
      </c>
      <c r="G4098" s="2">
        <v>12464</v>
      </c>
      <c r="H4098" s="2" t="s">
        <v>254</v>
      </c>
      <c r="I4098" s="2" t="s">
        <v>325</v>
      </c>
      <c r="J4098" s="2" t="s">
        <v>326</v>
      </c>
    </row>
    <row r="4099" spans="6:10" ht="15" customHeight="1" x14ac:dyDescent="0.25">
      <c r="F4099" s="3" t="s">
        <v>5960</v>
      </c>
      <c r="G4099" s="2">
        <v>12591</v>
      </c>
      <c r="H4099" s="2" t="s">
        <v>254</v>
      </c>
      <c r="I4099" s="2" t="s">
        <v>1041</v>
      </c>
      <c r="J4099" s="2" t="s">
        <v>1042</v>
      </c>
    </row>
    <row r="4100" spans="6:10" ht="15" customHeight="1" x14ac:dyDescent="0.25">
      <c r="F4100" s="3" t="s">
        <v>5961</v>
      </c>
      <c r="G4100" s="2">
        <v>777</v>
      </c>
      <c r="H4100" s="2" t="s">
        <v>254</v>
      </c>
      <c r="I4100" s="2" t="s">
        <v>1043</v>
      </c>
      <c r="J4100" s="2" t="s">
        <v>1044</v>
      </c>
    </row>
    <row r="4101" spans="6:10" ht="15" customHeight="1" x14ac:dyDescent="0.25">
      <c r="F4101" s="3" t="s">
        <v>5962</v>
      </c>
      <c r="G4101" s="2">
        <v>6147</v>
      </c>
      <c r="H4101" s="2" t="s">
        <v>254</v>
      </c>
      <c r="I4101" s="2" t="s">
        <v>618</v>
      </c>
      <c r="J4101" s="2" t="s">
        <v>619</v>
      </c>
    </row>
    <row r="4102" spans="6:10" ht="15" customHeight="1" x14ac:dyDescent="0.25">
      <c r="F4102" s="3" t="s">
        <v>5963</v>
      </c>
      <c r="G4102" s="2">
        <v>27133</v>
      </c>
      <c r="H4102" s="2" t="s">
        <v>254</v>
      </c>
      <c r="I4102" s="2" t="s">
        <v>1027</v>
      </c>
      <c r="J4102" s="2" t="s">
        <v>1028</v>
      </c>
    </row>
    <row r="4103" spans="6:10" ht="15" customHeight="1" x14ac:dyDescent="0.25">
      <c r="F4103" s="3" t="s">
        <v>5964</v>
      </c>
      <c r="G4103" s="2">
        <v>765</v>
      </c>
      <c r="H4103" s="2" t="s">
        <v>254</v>
      </c>
      <c r="I4103" s="2" t="s">
        <v>267</v>
      </c>
      <c r="J4103" s="2" t="s">
        <v>268</v>
      </c>
    </row>
    <row r="4104" spans="6:10" ht="15" customHeight="1" x14ac:dyDescent="0.25">
      <c r="F4104" s="3" t="s">
        <v>5965</v>
      </c>
      <c r="G4104" s="2">
        <v>762</v>
      </c>
      <c r="H4104" s="2" t="s">
        <v>254</v>
      </c>
      <c r="I4104" s="2" t="s">
        <v>1025</v>
      </c>
      <c r="J4104" s="2" t="s">
        <v>1026</v>
      </c>
    </row>
    <row r="4105" spans="6:10" ht="15" customHeight="1" x14ac:dyDescent="0.25">
      <c r="F4105" s="3" t="s">
        <v>5966</v>
      </c>
      <c r="G4105" s="2">
        <v>767</v>
      </c>
      <c r="H4105" s="2" t="s">
        <v>254</v>
      </c>
      <c r="I4105" s="2" t="s">
        <v>1029</v>
      </c>
      <c r="J4105" s="2" t="s">
        <v>1030</v>
      </c>
    </row>
    <row r="4106" spans="6:10" ht="15" customHeight="1" x14ac:dyDescent="0.25">
      <c r="F4106" s="3" t="s">
        <v>5967</v>
      </c>
      <c r="G4106" s="2">
        <v>13570</v>
      </c>
      <c r="H4106" s="2" t="s">
        <v>254</v>
      </c>
      <c r="I4106" s="2" t="s">
        <v>1055</v>
      </c>
      <c r="J4106" s="2" t="s">
        <v>1056</v>
      </c>
    </row>
    <row r="4107" spans="6:10" ht="15" customHeight="1" x14ac:dyDescent="0.25">
      <c r="F4107" s="3" t="s">
        <v>5968</v>
      </c>
      <c r="G4107" s="2">
        <v>27374</v>
      </c>
      <c r="H4107" s="2" t="s">
        <v>254</v>
      </c>
      <c r="I4107" s="2" t="s">
        <v>1528</v>
      </c>
      <c r="J4107" s="2" t="s">
        <v>1529</v>
      </c>
    </row>
    <row r="4108" spans="6:10" ht="15" customHeight="1" x14ac:dyDescent="0.25">
      <c r="F4108" s="3" t="s">
        <v>5969</v>
      </c>
      <c r="G4108" s="2">
        <v>17442</v>
      </c>
      <c r="H4108" s="2" t="s">
        <v>254</v>
      </c>
      <c r="I4108" s="2" t="s">
        <v>1023</v>
      </c>
      <c r="J4108" s="2" t="s">
        <v>1024</v>
      </c>
    </row>
    <row r="4109" spans="6:10" ht="15" customHeight="1" x14ac:dyDescent="0.25">
      <c r="F4109" s="3" t="s">
        <v>5970</v>
      </c>
      <c r="G4109" s="2">
        <v>17447</v>
      </c>
      <c r="H4109" s="2" t="s">
        <v>254</v>
      </c>
      <c r="I4109" s="2" t="s">
        <v>1049</v>
      </c>
      <c r="J4109" s="2" t="s">
        <v>1050</v>
      </c>
    </row>
    <row r="4110" spans="6:10" ht="15" customHeight="1" x14ac:dyDescent="0.25">
      <c r="F4110" s="3" t="s">
        <v>5971</v>
      </c>
      <c r="G4110" s="2">
        <v>27493</v>
      </c>
      <c r="H4110" s="2" t="s">
        <v>254</v>
      </c>
      <c r="I4110" s="2" t="s">
        <v>1033</v>
      </c>
      <c r="J4110" s="2" t="s">
        <v>1034</v>
      </c>
    </row>
    <row r="4111" spans="6:10" ht="15" customHeight="1" x14ac:dyDescent="0.25">
      <c r="F4111" s="3" t="s">
        <v>5972</v>
      </c>
      <c r="G4111" s="2">
        <v>27497</v>
      </c>
      <c r="H4111" s="2" t="s">
        <v>254</v>
      </c>
      <c r="I4111" s="2" t="s">
        <v>608</v>
      </c>
      <c r="J4111" s="2" t="s">
        <v>1810</v>
      </c>
    </row>
    <row r="4112" spans="6:10" ht="15" customHeight="1" x14ac:dyDescent="0.25">
      <c r="F4112" s="3" t="s">
        <v>5973</v>
      </c>
      <c r="G4112" s="2">
        <v>12584</v>
      </c>
      <c r="H4112" s="2" t="s">
        <v>254</v>
      </c>
      <c r="I4112" s="2" t="s">
        <v>1019</v>
      </c>
      <c r="J4112" s="2" t="s">
        <v>1020</v>
      </c>
    </row>
    <row r="4113" spans="6:10" ht="15" customHeight="1" x14ac:dyDescent="0.25">
      <c r="F4113" s="3" t="s">
        <v>5974</v>
      </c>
      <c r="G4113" s="2">
        <v>12580</v>
      </c>
      <c r="H4113" s="2" t="s">
        <v>254</v>
      </c>
      <c r="I4113" s="2" t="s">
        <v>1143</v>
      </c>
      <c r="J4113" s="2" t="s">
        <v>1144</v>
      </c>
    </row>
    <row r="4114" spans="6:10" ht="15" customHeight="1" x14ac:dyDescent="0.25">
      <c r="F4114" s="3" t="s">
        <v>5975</v>
      </c>
      <c r="G4114" s="2">
        <v>17443</v>
      </c>
      <c r="H4114" s="2" t="s">
        <v>254</v>
      </c>
      <c r="I4114" s="2" t="s">
        <v>1811</v>
      </c>
      <c r="J4114" s="2" t="s">
        <v>1812</v>
      </c>
    </row>
    <row r="4115" spans="6:10" ht="15" customHeight="1" x14ac:dyDescent="0.25">
      <c r="F4115" s="3" t="s">
        <v>5976</v>
      </c>
      <c r="G4115" s="2">
        <v>25041</v>
      </c>
      <c r="H4115" s="2" t="s">
        <v>254</v>
      </c>
      <c r="I4115" s="2" t="s">
        <v>1031</v>
      </c>
      <c r="J4115" s="2" t="s">
        <v>1032</v>
      </c>
    </row>
    <row r="4116" spans="6:10" ht="15" customHeight="1" x14ac:dyDescent="0.25">
      <c r="F4116" s="3" t="s">
        <v>5977</v>
      </c>
      <c r="G4116" s="2">
        <v>17448</v>
      </c>
      <c r="H4116" s="2" t="s">
        <v>254</v>
      </c>
      <c r="I4116" s="2" t="s">
        <v>1053</v>
      </c>
      <c r="J4116" s="2" t="s">
        <v>1054</v>
      </c>
    </row>
    <row r="4117" spans="6:10" ht="15" customHeight="1" x14ac:dyDescent="0.25">
      <c r="F4117" s="3" t="s">
        <v>5978</v>
      </c>
      <c r="G4117" s="2">
        <v>748</v>
      </c>
      <c r="H4117" s="2" t="s">
        <v>254</v>
      </c>
      <c r="I4117" s="2" t="s">
        <v>1813</v>
      </c>
      <c r="J4117" s="2" t="s">
        <v>1814</v>
      </c>
    </row>
    <row r="4118" spans="6:10" ht="15" customHeight="1" x14ac:dyDescent="0.25">
      <c r="F4118" s="3" t="s">
        <v>5979</v>
      </c>
      <c r="G4118" s="2">
        <v>27158</v>
      </c>
      <c r="H4118" s="2" t="s">
        <v>254</v>
      </c>
      <c r="I4118" s="2" t="s">
        <v>1045</v>
      </c>
      <c r="J4118" s="2" t="s">
        <v>1046</v>
      </c>
    </row>
    <row r="4119" spans="6:10" ht="15" customHeight="1" x14ac:dyDescent="0.25">
      <c r="F4119" s="3" t="s">
        <v>5980</v>
      </c>
      <c r="G4119" s="2">
        <v>13477</v>
      </c>
      <c r="H4119" s="2" t="s">
        <v>254</v>
      </c>
      <c r="I4119" s="2" t="s">
        <v>1815</v>
      </c>
      <c r="J4119" s="2" t="s">
        <v>1816</v>
      </c>
    </row>
    <row r="4120" spans="6:10" ht="15" customHeight="1" x14ac:dyDescent="0.25">
      <c r="F4120" s="3" t="s">
        <v>5981</v>
      </c>
      <c r="G4120" s="2">
        <v>772</v>
      </c>
      <c r="H4120" s="2" t="s">
        <v>254</v>
      </c>
      <c r="I4120" s="2" t="s">
        <v>1817</v>
      </c>
      <c r="J4120" s="2" t="s">
        <v>1818</v>
      </c>
    </row>
    <row r="4121" spans="6:10" ht="15" customHeight="1" x14ac:dyDescent="0.25">
      <c r="F4121" s="3" t="s">
        <v>5982</v>
      </c>
      <c r="G4121" s="2">
        <v>21464</v>
      </c>
      <c r="H4121" s="2" t="s">
        <v>254</v>
      </c>
      <c r="I4121" s="2" t="s">
        <v>1037</v>
      </c>
      <c r="J4121" s="2" t="s">
        <v>1038</v>
      </c>
    </row>
    <row r="4122" spans="6:10" ht="15" customHeight="1" x14ac:dyDescent="0.25">
      <c r="F4122" s="3" t="s">
        <v>5983</v>
      </c>
      <c r="G4122" s="2">
        <v>28540</v>
      </c>
      <c r="H4122" s="2" t="s">
        <v>254</v>
      </c>
      <c r="I4122" s="2" t="s">
        <v>1021</v>
      </c>
      <c r="J4122" s="2" t="s">
        <v>1022</v>
      </c>
    </row>
    <row r="4123" spans="6:10" ht="15" customHeight="1" x14ac:dyDescent="0.25">
      <c r="F4123" s="3" t="s">
        <v>5984</v>
      </c>
      <c r="G4123" s="2">
        <v>29095</v>
      </c>
      <c r="H4123" s="2" t="s">
        <v>254</v>
      </c>
      <c r="I4123" s="2" t="s">
        <v>1035</v>
      </c>
      <c r="J4123" s="2" t="s">
        <v>1036</v>
      </c>
    </row>
    <row r="4124" spans="6:10" ht="15" customHeight="1" x14ac:dyDescent="0.25">
      <c r="F4124" s="3" t="s">
        <v>5985</v>
      </c>
      <c r="G4124" s="2">
        <v>17446</v>
      </c>
      <c r="H4124" s="2" t="s">
        <v>254</v>
      </c>
      <c r="I4124" s="2" t="s">
        <v>1047</v>
      </c>
      <c r="J4124" s="2" t="s">
        <v>1048</v>
      </c>
    </row>
    <row r="4125" spans="6:10" ht="15" customHeight="1" x14ac:dyDescent="0.25">
      <c r="F4125" s="3" t="s">
        <v>5986</v>
      </c>
      <c r="G4125" s="2">
        <v>29108</v>
      </c>
      <c r="H4125" s="2" t="s">
        <v>254</v>
      </c>
      <c r="I4125" s="2" t="s">
        <v>1051</v>
      </c>
      <c r="J4125" s="2" t="s">
        <v>1052</v>
      </c>
    </row>
    <row r="4126" spans="6:10" ht="15" customHeight="1" x14ac:dyDescent="0.25">
      <c r="F4126" s="3" t="s">
        <v>5987</v>
      </c>
      <c r="G4126" s="2">
        <v>99000012</v>
      </c>
      <c r="H4126" s="2" t="s">
        <v>254</v>
      </c>
      <c r="I4126" s="2" t="s">
        <v>295</v>
      </c>
      <c r="J4126" s="2" t="s">
        <v>310</v>
      </c>
    </row>
    <row r="4127" spans="6:10" ht="15" customHeight="1" x14ac:dyDescent="0.25">
      <c r="F4127" s="3" t="s">
        <v>5988</v>
      </c>
      <c r="G4127" s="2">
        <v>99000012</v>
      </c>
      <c r="H4127" s="2" t="s">
        <v>254</v>
      </c>
      <c r="I4127" s="2" t="s">
        <v>295</v>
      </c>
      <c r="J4127" s="2" t="s">
        <v>310</v>
      </c>
    </row>
    <row r="4128" spans="6:10" ht="15" customHeight="1" x14ac:dyDescent="0.25">
      <c r="F4128" s="3" t="s">
        <v>5989</v>
      </c>
      <c r="G4128" s="2">
        <v>99000017</v>
      </c>
      <c r="H4128" s="2" t="s">
        <v>314</v>
      </c>
      <c r="I4128" s="2" t="s">
        <v>315</v>
      </c>
      <c r="J4128" s="2" t="s">
        <v>316</v>
      </c>
    </row>
    <row r="4129" spans="6:10" ht="15" customHeight="1" x14ac:dyDescent="0.25">
      <c r="F4129" s="3" t="s">
        <v>5990</v>
      </c>
      <c r="G4129" s="2">
        <v>99000017</v>
      </c>
      <c r="H4129" s="2" t="s">
        <v>314</v>
      </c>
      <c r="I4129" s="2" t="s">
        <v>315</v>
      </c>
      <c r="J4129" s="2" t="s">
        <v>316</v>
      </c>
    </row>
    <row r="4130" spans="6:10" ht="15" customHeight="1" x14ac:dyDescent="0.25">
      <c r="F4130" s="3" t="s">
        <v>5991</v>
      </c>
      <c r="G4130" s="2">
        <v>5219</v>
      </c>
      <c r="H4130" s="2" t="s">
        <v>276</v>
      </c>
      <c r="I4130" s="2" t="s">
        <v>280</v>
      </c>
      <c r="J4130" s="2" t="s">
        <v>281</v>
      </c>
    </row>
    <row r="4131" spans="6:10" ht="15" customHeight="1" x14ac:dyDescent="0.25">
      <c r="F4131" s="3" t="s">
        <v>5992</v>
      </c>
      <c r="G4131" s="2">
        <v>5154</v>
      </c>
      <c r="H4131" s="2" t="s">
        <v>276</v>
      </c>
      <c r="I4131" s="2" t="s">
        <v>292</v>
      </c>
      <c r="J4131" s="2" t="s">
        <v>293</v>
      </c>
    </row>
    <row r="4132" spans="6:10" ht="15" customHeight="1" x14ac:dyDescent="0.25">
      <c r="F4132" s="3" t="s">
        <v>5993</v>
      </c>
      <c r="G4132" s="2">
        <v>5152</v>
      </c>
      <c r="H4132" s="2" t="s">
        <v>276</v>
      </c>
      <c r="I4132" s="2" t="s">
        <v>283</v>
      </c>
      <c r="J4132" s="2" t="s">
        <v>284</v>
      </c>
    </row>
    <row r="4133" spans="6:10" ht="15" customHeight="1" x14ac:dyDescent="0.25">
      <c r="F4133" s="3" t="s">
        <v>5994</v>
      </c>
      <c r="G4133" s="2">
        <v>5033</v>
      </c>
      <c r="H4133" s="2" t="s">
        <v>276</v>
      </c>
      <c r="I4133" s="2" t="s">
        <v>277</v>
      </c>
      <c r="J4133" s="2" t="s">
        <v>278</v>
      </c>
    </row>
    <row r="4134" spans="6:10" ht="15" customHeight="1" x14ac:dyDescent="0.25">
      <c r="F4134" s="3" t="s">
        <v>5995</v>
      </c>
      <c r="G4134" s="2">
        <v>4898</v>
      </c>
      <c r="H4134" s="2" t="s">
        <v>276</v>
      </c>
      <c r="I4134" s="2" t="s">
        <v>333</v>
      </c>
      <c r="J4134" s="2" t="s">
        <v>334</v>
      </c>
    </row>
    <row r="4135" spans="6:10" ht="15" customHeight="1" x14ac:dyDescent="0.25">
      <c r="F4135" s="3" t="s">
        <v>5996</v>
      </c>
      <c r="G4135" s="2">
        <v>5089</v>
      </c>
      <c r="H4135" s="2" t="s">
        <v>276</v>
      </c>
      <c r="I4135" s="2" t="s">
        <v>286</v>
      </c>
      <c r="J4135" s="2" t="s">
        <v>287</v>
      </c>
    </row>
    <row r="4136" spans="6:10" ht="15" customHeight="1" x14ac:dyDescent="0.25">
      <c r="F4136" s="3" t="s">
        <v>5997</v>
      </c>
      <c r="G4136" s="2">
        <v>4990</v>
      </c>
      <c r="H4136" s="2" t="s">
        <v>276</v>
      </c>
      <c r="I4136" s="2" t="s">
        <v>1111</v>
      </c>
      <c r="J4136" s="2" t="s">
        <v>1112</v>
      </c>
    </row>
    <row r="4137" spans="6:10" ht="15" customHeight="1" x14ac:dyDescent="0.25">
      <c r="F4137" s="3" t="s">
        <v>5998</v>
      </c>
      <c r="G4137" s="2">
        <v>5039</v>
      </c>
      <c r="H4137" s="2" t="s">
        <v>276</v>
      </c>
      <c r="I4137" s="2" t="s">
        <v>289</v>
      </c>
      <c r="J4137" s="2" t="s">
        <v>290</v>
      </c>
    </row>
    <row r="4138" spans="6:10" ht="15" customHeight="1" x14ac:dyDescent="0.25">
      <c r="F4138" s="3" t="s">
        <v>5999</v>
      </c>
      <c r="G4138" s="2">
        <v>5817</v>
      </c>
      <c r="H4138" s="2" t="s">
        <v>276</v>
      </c>
      <c r="I4138" s="2" t="s">
        <v>327</v>
      </c>
      <c r="J4138" s="2" t="s">
        <v>328</v>
      </c>
    </row>
    <row r="4139" spans="6:10" ht="15" customHeight="1" x14ac:dyDescent="0.25">
      <c r="F4139" s="3" t="s">
        <v>6000</v>
      </c>
      <c r="G4139" s="2">
        <v>4986</v>
      </c>
      <c r="H4139" s="2" t="s">
        <v>276</v>
      </c>
      <c r="I4139" s="2" t="s">
        <v>331</v>
      </c>
      <c r="J4139" s="2" t="s">
        <v>332</v>
      </c>
    </row>
    <row r="4140" spans="6:10" ht="15" customHeight="1" x14ac:dyDescent="0.25">
      <c r="F4140" s="3" t="s">
        <v>6001</v>
      </c>
      <c r="G4140" s="2">
        <v>4894</v>
      </c>
      <c r="H4140" s="2" t="s">
        <v>276</v>
      </c>
      <c r="I4140" s="2" t="s">
        <v>635</v>
      </c>
      <c r="J4140" s="2" t="s">
        <v>636</v>
      </c>
    </row>
    <row r="4141" spans="6:10" ht="15" customHeight="1" x14ac:dyDescent="0.25">
      <c r="F4141" s="3" t="s">
        <v>6002</v>
      </c>
      <c r="G4141" s="2">
        <v>4929</v>
      </c>
      <c r="H4141" s="2" t="s">
        <v>276</v>
      </c>
      <c r="I4141" s="2" t="s">
        <v>329</v>
      </c>
      <c r="J4141" s="2" t="s">
        <v>330</v>
      </c>
    </row>
    <row r="4142" spans="6:10" ht="15" customHeight="1" x14ac:dyDescent="0.25">
      <c r="F4142" s="3" t="s">
        <v>6003</v>
      </c>
      <c r="G4142" s="2">
        <v>4956</v>
      </c>
      <c r="H4142" s="2" t="s">
        <v>276</v>
      </c>
      <c r="I4142" s="2" t="s">
        <v>1530</v>
      </c>
      <c r="J4142" s="2" t="s">
        <v>1531</v>
      </c>
    </row>
    <row r="4143" spans="6:10" ht="15" customHeight="1" x14ac:dyDescent="0.25">
      <c r="F4143" s="3" t="s">
        <v>6004</v>
      </c>
      <c r="G4143" s="2">
        <v>5150</v>
      </c>
      <c r="H4143" s="2" t="s">
        <v>276</v>
      </c>
      <c r="I4143" s="2" t="s">
        <v>1091</v>
      </c>
      <c r="J4143" s="2" t="s">
        <v>1092</v>
      </c>
    </row>
    <row r="4144" spans="6:10" ht="15" customHeight="1" x14ac:dyDescent="0.25">
      <c r="F4144" s="3" t="s">
        <v>6005</v>
      </c>
      <c r="G4144" s="2">
        <v>5216</v>
      </c>
      <c r="H4144" s="2" t="s">
        <v>276</v>
      </c>
      <c r="I4144" s="2" t="s">
        <v>1081</v>
      </c>
      <c r="J4144" s="2" t="s">
        <v>1082</v>
      </c>
    </row>
    <row r="4145" spans="6:10" ht="15" customHeight="1" x14ac:dyDescent="0.25">
      <c r="F4145" s="3" t="s">
        <v>6006</v>
      </c>
      <c r="G4145" s="2">
        <v>5888</v>
      </c>
      <c r="H4145" s="2" t="s">
        <v>276</v>
      </c>
      <c r="I4145" s="2" t="s">
        <v>1097</v>
      </c>
      <c r="J4145" s="2" t="s">
        <v>1098</v>
      </c>
    </row>
    <row r="4146" spans="6:10" ht="15" customHeight="1" x14ac:dyDescent="0.25">
      <c r="F4146" s="3" t="s">
        <v>6007</v>
      </c>
      <c r="G4146" s="2">
        <v>5109</v>
      </c>
      <c r="H4146" s="2" t="s">
        <v>276</v>
      </c>
      <c r="I4146" s="2" t="s">
        <v>1067</v>
      </c>
      <c r="J4146" s="2" t="s">
        <v>1068</v>
      </c>
    </row>
    <row r="4147" spans="6:10" ht="15" customHeight="1" x14ac:dyDescent="0.25">
      <c r="F4147" s="3" t="s">
        <v>6008</v>
      </c>
      <c r="G4147" s="2">
        <v>5092</v>
      </c>
      <c r="H4147" s="2" t="s">
        <v>276</v>
      </c>
      <c r="I4147" s="2" t="s">
        <v>1077</v>
      </c>
      <c r="J4147" s="2" t="s">
        <v>1078</v>
      </c>
    </row>
    <row r="4148" spans="6:10" ht="15" customHeight="1" x14ac:dyDescent="0.25">
      <c r="F4148" s="3" t="s">
        <v>6009</v>
      </c>
      <c r="G4148" s="2">
        <v>5312</v>
      </c>
      <c r="H4148" s="2" t="s">
        <v>276</v>
      </c>
      <c r="I4148" s="2" t="s">
        <v>1103</v>
      </c>
      <c r="J4148" s="2" t="s">
        <v>1104</v>
      </c>
    </row>
    <row r="4149" spans="6:10" ht="15" customHeight="1" x14ac:dyDescent="0.25">
      <c r="F4149" s="3" t="s">
        <v>6010</v>
      </c>
      <c r="G4149" s="2">
        <v>5294</v>
      </c>
      <c r="H4149" s="2" t="s">
        <v>276</v>
      </c>
      <c r="I4149" s="2" t="s">
        <v>1083</v>
      </c>
      <c r="J4149" s="2" t="s">
        <v>1084</v>
      </c>
    </row>
    <row r="4150" spans="6:10" ht="15" customHeight="1" x14ac:dyDescent="0.25">
      <c r="F4150" s="3" t="s">
        <v>6011</v>
      </c>
      <c r="G4150" s="2">
        <v>99000013</v>
      </c>
      <c r="H4150" s="2" t="s">
        <v>276</v>
      </c>
      <c r="I4150" s="2" t="s">
        <v>295</v>
      </c>
      <c r="J4150" s="2" t="s">
        <v>312</v>
      </c>
    </row>
    <row r="4151" spans="6:10" ht="15" customHeight="1" x14ac:dyDescent="0.25">
      <c r="F4151" s="3" t="s">
        <v>6012</v>
      </c>
      <c r="G4151" s="2">
        <v>99000013</v>
      </c>
      <c r="H4151" s="2" t="s">
        <v>276</v>
      </c>
      <c r="I4151" s="2" t="s">
        <v>295</v>
      </c>
      <c r="J4151" s="2" t="s">
        <v>312</v>
      </c>
    </row>
    <row r="4152" spans="6:10" ht="15" customHeight="1" x14ac:dyDescent="0.25">
      <c r="F4152" s="3" t="s">
        <v>6013</v>
      </c>
      <c r="G4152" s="2">
        <v>99000017</v>
      </c>
      <c r="H4152" s="2" t="s">
        <v>314</v>
      </c>
      <c r="I4152" s="2" t="s">
        <v>315</v>
      </c>
      <c r="J4152" s="2" t="s">
        <v>316</v>
      </c>
    </row>
    <row r="4153" spans="6:10" ht="15" customHeight="1" x14ac:dyDescent="0.25">
      <c r="F4153" s="3" t="s">
        <v>6014</v>
      </c>
      <c r="G4153" s="2">
        <v>99000017</v>
      </c>
      <c r="H4153" s="2" t="s">
        <v>314</v>
      </c>
      <c r="I4153" s="2" t="s">
        <v>315</v>
      </c>
      <c r="J4153" s="2" t="s">
        <v>316</v>
      </c>
    </row>
    <row r="4154" spans="6:10" ht="15" customHeight="1" x14ac:dyDescent="0.25">
      <c r="F4154" s="3" t="s">
        <v>6015</v>
      </c>
      <c r="G4154" s="2">
        <v>5219</v>
      </c>
      <c r="H4154" s="2" t="s">
        <v>276</v>
      </c>
      <c r="I4154" s="2" t="s">
        <v>280</v>
      </c>
      <c r="J4154" s="2" t="s">
        <v>281</v>
      </c>
    </row>
    <row r="4155" spans="6:10" ht="15" customHeight="1" x14ac:dyDescent="0.25">
      <c r="F4155" s="3" t="s">
        <v>6016</v>
      </c>
      <c r="G4155" s="2">
        <v>5154</v>
      </c>
      <c r="H4155" s="2" t="s">
        <v>276</v>
      </c>
      <c r="I4155" s="2" t="s">
        <v>292</v>
      </c>
      <c r="J4155" s="2" t="s">
        <v>293</v>
      </c>
    </row>
    <row r="4156" spans="6:10" ht="15" customHeight="1" x14ac:dyDescent="0.25">
      <c r="F4156" s="3" t="s">
        <v>6017</v>
      </c>
      <c r="G4156" s="2">
        <v>5152</v>
      </c>
      <c r="H4156" s="2" t="s">
        <v>276</v>
      </c>
      <c r="I4156" s="2" t="s">
        <v>283</v>
      </c>
      <c r="J4156" s="2" t="s">
        <v>284</v>
      </c>
    </row>
    <row r="4157" spans="6:10" ht="15" customHeight="1" x14ac:dyDescent="0.25">
      <c r="F4157" s="3" t="s">
        <v>6018</v>
      </c>
      <c r="G4157" s="2">
        <v>5033</v>
      </c>
      <c r="H4157" s="2" t="s">
        <v>276</v>
      </c>
      <c r="I4157" s="2" t="s">
        <v>277</v>
      </c>
      <c r="J4157" s="2" t="s">
        <v>278</v>
      </c>
    </row>
    <row r="4158" spans="6:10" ht="15" customHeight="1" x14ac:dyDescent="0.25">
      <c r="F4158" s="3" t="s">
        <v>6019</v>
      </c>
      <c r="G4158" s="2">
        <v>4898</v>
      </c>
      <c r="H4158" s="2" t="s">
        <v>276</v>
      </c>
      <c r="I4158" s="2" t="s">
        <v>333</v>
      </c>
      <c r="J4158" s="2" t="s">
        <v>334</v>
      </c>
    </row>
    <row r="4159" spans="6:10" ht="15" customHeight="1" x14ac:dyDescent="0.25">
      <c r="F4159" s="3" t="s">
        <v>6020</v>
      </c>
      <c r="G4159" s="2">
        <v>5089</v>
      </c>
      <c r="H4159" s="2" t="s">
        <v>276</v>
      </c>
      <c r="I4159" s="2" t="s">
        <v>286</v>
      </c>
      <c r="J4159" s="2" t="s">
        <v>287</v>
      </c>
    </row>
    <row r="4160" spans="6:10" ht="15" customHeight="1" x14ac:dyDescent="0.25">
      <c r="F4160" s="3" t="s">
        <v>6021</v>
      </c>
      <c r="G4160" s="2">
        <v>4990</v>
      </c>
      <c r="H4160" s="2" t="s">
        <v>276</v>
      </c>
      <c r="I4160" s="2" t="s">
        <v>1111</v>
      </c>
      <c r="J4160" s="2" t="s">
        <v>1112</v>
      </c>
    </row>
    <row r="4161" spans="6:10" ht="15" customHeight="1" x14ac:dyDescent="0.25">
      <c r="F4161" s="3" t="s">
        <v>6022</v>
      </c>
      <c r="G4161" s="2">
        <v>5039</v>
      </c>
      <c r="H4161" s="2" t="s">
        <v>276</v>
      </c>
      <c r="I4161" s="2" t="s">
        <v>289</v>
      </c>
      <c r="J4161" s="2" t="s">
        <v>290</v>
      </c>
    </row>
    <row r="4162" spans="6:10" ht="15" customHeight="1" x14ac:dyDescent="0.25">
      <c r="F4162" s="3" t="s">
        <v>6023</v>
      </c>
      <c r="G4162" s="2">
        <v>5817</v>
      </c>
      <c r="H4162" s="2" t="s">
        <v>276</v>
      </c>
      <c r="I4162" s="2" t="s">
        <v>327</v>
      </c>
      <c r="J4162" s="2" t="s">
        <v>328</v>
      </c>
    </row>
    <row r="4163" spans="6:10" ht="15" customHeight="1" x14ac:dyDescent="0.25">
      <c r="F4163" s="3" t="s">
        <v>6024</v>
      </c>
      <c r="G4163" s="2">
        <v>4986</v>
      </c>
      <c r="H4163" s="2" t="s">
        <v>276</v>
      </c>
      <c r="I4163" s="2" t="s">
        <v>331</v>
      </c>
      <c r="J4163" s="2" t="s">
        <v>332</v>
      </c>
    </row>
    <row r="4164" spans="6:10" ht="15" customHeight="1" x14ac:dyDescent="0.25">
      <c r="F4164" s="3" t="s">
        <v>6025</v>
      </c>
      <c r="G4164" s="2">
        <v>4894</v>
      </c>
      <c r="H4164" s="2" t="s">
        <v>276</v>
      </c>
      <c r="I4164" s="2" t="s">
        <v>635</v>
      </c>
      <c r="J4164" s="2" t="s">
        <v>636</v>
      </c>
    </row>
    <row r="4165" spans="6:10" ht="15" customHeight="1" x14ac:dyDescent="0.25">
      <c r="F4165" s="3" t="s">
        <v>6026</v>
      </c>
      <c r="G4165" s="2">
        <v>4929</v>
      </c>
      <c r="H4165" s="2" t="s">
        <v>276</v>
      </c>
      <c r="I4165" s="2" t="s">
        <v>329</v>
      </c>
      <c r="J4165" s="2" t="s">
        <v>330</v>
      </c>
    </row>
    <row r="4166" spans="6:10" ht="15" customHeight="1" x14ac:dyDescent="0.25">
      <c r="F4166" s="3" t="s">
        <v>6027</v>
      </c>
      <c r="G4166" s="2">
        <v>4956</v>
      </c>
      <c r="H4166" s="2" t="s">
        <v>276</v>
      </c>
      <c r="I4166" s="2" t="s">
        <v>1530</v>
      </c>
      <c r="J4166" s="2" t="s">
        <v>1531</v>
      </c>
    </row>
    <row r="4167" spans="6:10" ht="15" customHeight="1" x14ac:dyDescent="0.25">
      <c r="F4167" s="3" t="s">
        <v>6028</v>
      </c>
      <c r="G4167" s="2">
        <v>5150</v>
      </c>
      <c r="H4167" s="2" t="s">
        <v>276</v>
      </c>
      <c r="I4167" s="2" t="s">
        <v>1091</v>
      </c>
      <c r="J4167" s="2" t="s">
        <v>1092</v>
      </c>
    </row>
    <row r="4168" spans="6:10" ht="15" customHeight="1" x14ac:dyDescent="0.25">
      <c r="F4168" s="3" t="s">
        <v>6029</v>
      </c>
      <c r="G4168" s="2">
        <v>5216</v>
      </c>
      <c r="H4168" s="2" t="s">
        <v>276</v>
      </c>
      <c r="I4168" s="2" t="s">
        <v>1081</v>
      </c>
      <c r="J4168" s="2" t="s">
        <v>1082</v>
      </c>
    </row>
    <row r="4169" spans="6:10" ht="15" customHeight="1" x14ac:dyDescent="0.25">
      <c r="F4169" s="3" t="s">
        <v>6030</v>
      </c>
      <c r="G4169" s="2">
        <v>5888</v>
      </c>
      <c r="H4169" s="2" t="s">
        <v>276</v>
      </c>
      <c r="I4169" s="2" t="s">
        <v>1097</v>
      </c>
      <c r="J4169" s="2" t="s">
        <v>1098</v>
      </c>
    </row>
    <row r="4170" spans="6:10" ht="15" customHeight="1" x14ac:dyDescent="0.25">
      <c r="F4170" s="3" t="s">
        <v>6031</v>
      </c>
      <c r="G4170" s="2">
        <v>5109</v>
      </c>
      <c r="H4170" s="2" t="s">
        <v>276</v>
      </c>
      <c r="I4170" s="2" t="s">
        <v>1067</v>
      </c>
      <c r="J4170" s="2" t="s">
        <v>1068</v>
      </c>
    </row>
    <row r="4171" spans="6:10" ht="15" customHeight="1" x14ac:dyDescent="0.25">
      <c r="F4171" s="3" t="s">
        <v>6032</v>
      </c>
      <c r="G4171" s="2">
        <v>5092</v>
      </c>
      <c r="H4171" s="2" t="s">
        <v>276</v>
      </c>
      <c r="I4171" s="2" t="s">
        <v>1077</v>
      </c>
      <c r="J4171" s="2" t="s">
        <v>1078</v>
      </c>
    </row>
    <row r="4172" spans="6:10" ht="15" customHeight="1" x14ac:dyDescent="0.25">
      <c r="F4172" s="3" t="s">
        <v>6033</v>
      </c>
      <c r="G4172" s="2">
        <v>5312</v>
      </c>
      <c r="H4172" s="2" t="s">
        <v>276</v>
      </c>
      <c r="I4172" s="2" t="s">
        <v>1103</v>
      </c>
      <c r="J4172" s="2" t="s">
        <v>1104</v>
      </c>
    </row>
    <row r="4173" spans="6:10" ht="15" customHeight="1" x14ac:dyDescent="0.25">
      <c r="F4173" s="3" t="s">
        <v>6034</v>
      </c>
      <c r="G4173" s="2">
        <v>5294</v>
      </c>
      <c r="H4173" s="2" t="s">
        <v>276</v>
      </c>
      <c r="I4173" s="2" t="s">
        <v>1083</v>
      </c>
      <c r="J4173" s="2" t="s">
        <v>1084</v>
      </c>
    </row>
    <row r="4174" spans="6:10" ht="15" customHeight="1" x14ac:dyDescent="0.25">
      <c r="F4174" s="3" t="s">
        <v>6035</v>
      </c>
      <c r="G4174" s="2">
        <v>99000013</v>
      </c>
      <c r="H4174" s="2" t="s">
        <v>276</v>
      </c>
      <c r="I4174" s="2" t="s">
        <v>295</v>
      </c>
      <c r="J4174" s="2" t="s">
        <v>312</v>
      </c>
    </row>
    <row r="4175" spans="6:10" ht="15" customHeight="1" x14ac:dyDescent="0.25">
      <c r="F4175" s="3" t="s">
        <v>6036</v>
      </c>
      <c r="G4175" s="2">
        <v>99000013</v>
      </c>
      <c r="H4175" s="2" t="s">
        <v>276</v>
      </c>
      <c r="I4175" s="2" t="s">
        <v>295</v>
      </c>
      <c r="J4175" s="2" t="s">
        <v>312</v>
      </c>
    </row>
    <row r="4176" spans="6:10" ht="15" customHeight="1" x14ac:dyDescent="0.25">
      <c r="F4176" s="3" t="s">
        <v>6037</v>
      </c>
      <c r="G4176" s="2">
        <v>99000017</v>
      </c>
      <c r="H4176" s="2" t="s">
        <v>314</v>
      </c>
      <c r="I4176" s="2" t="s">
        <v>315</v>
      </c>
      <c r="J4176" s="2" t="s">
        <v>316</v>
      </c>
    </row>
    <row r="4177" spans="6:10" ht="15" customHeight="1" x14ac:dyDescent="0.25">
      <c r="F4177" s="3" t="s">
        <v>6038</v>
      </c>
      <c r="G4177" s="2">
        <v>99000017</v>
      </c>
      <c r="H4177" s="2" t="s">
        <v>314</v>
      </c>
      <c r="I4177" s="2" t="s">
        <v>315</v>
      </c>
      <c r="J4177" s="2" t="s">
        <v>316</v>
      </c>
    </row>
    <row r="4178" spans="6:10" ht="15" customHeight="1" x14ac:dyDescent="0.25">
      <c r="F4178" s="3" t="s">
        <v>6039</v>
      </c>
      <c r="G4178" s="2">
        <v>5219</v>
      </c>
      <c r="H4178" s="2" t="s">
        <v>276</v>
      </c>
      <c r="I4178" s="2" t="s">
        <v>280</v>
      </c>
      <c r="J4178" s="2" t="s">
        <v>281</v>
      </c>
    </row>
    <row r="4179" spans="6:10" ht="15" customHeight="1" x14ac:dyDescent="0.25">
      <c r="F4179" s="3" t="s">
        <v>6040</v>
      </c>
      <c r="G4179" s="2">
        <v>5154</v>
      </c>
      <c r="H4179" s="2" t="s">
        <v>276</v>
      </c>
      <c r="I4179" s="2" t="s">
        <v>292</v>
      </c>
      <c r="J4179" s="2" t="s">
        <v>293</v>
      </c>
    </row>
    <row r="4180" spans="6:10" ht="15" customHeight="1" x14ac:dyDescent="0.25">
      <c r="F4180" s="3" t="s">
        <v>6041</v>
      </c>
      <c r="G4180" s="2">
        <v>5152</v>
      </c>
      <c r="H4180" s="2" t="s">
        <v>276</v>
      </c>
      <c r="I4180" s="2" t="s">
        <v>283</v>
      </c>
      <c r="J4180" s="2" t="s">
        <v>284</v>
      </c>
    </row>
    <row r="4181" spans="6:10" ht="15" customHeight="1" x14ac:dyDescent="0.25">
      <c r="F4181" s="3" t="s">
        <v>6042</v>
      </c>
      <c r="G4181" s="2">
        <v>5033</v>
      </c>
      <c r="H4181" s="2" t="s">
        <v>276</v>
      </c>
      <c r="I4181" s="2" t="s">
        <v>277</v>
      </c>
      <c r="J4181" s="2" t="s">
        <v>278</v>
      </c>
    </row>
    <row r="4182" spans="6:10" ht="15" customHeight="1" x14ac:dyDescent="0.25">
      <c r="F4182" s="3" t="s">
        <v>6043</v>
      </c>
      <c r="G4182" s="2">
        <v>4898</v>
      </c>
      <c r="H4182" s="2" t="s">
        <v>276</v>
      </c>
      <c r="I4182" s="2" t="s">
        <v>333</v>
      </c>
      <c r="J4182" s="2" t="s">
        <v>334</v>
      </c>
    </row>
    <row r="4183" spans="6:10" ht="15" customHeight="1" x14ac:dyDescent="0.25">
      <c r="F4183" s="3" t="s">
        <v>6044</v>
      </c>
      <c r="G4183" s="2">
        <v>5089</v>
      </c>
      <c r="H4183" s="2" t="s">
        <v>276</v>
      </c>
      <c r="I4183" s="2" t="s">
        <v>286</v>
      </c>
      <c r="J4183" s="2" t="s">
        <v>287</v>
      </c>
    </row>
    <row r="4184" spans="6:10" ht="15" customHeight="1" x14ac:dyDescent="0.25">
      <c r="F4184" s="3" t="s">
        <v>6045</v>
      </c>
      <c r="G4184" s="2">
        <v>4990</v>
      </c>
      <c r="H4184" s="2" t="s">
        <v>276</v>
      </c>
      <c r="I4184" s="2" t="s">
        <v>1111</v>
      </c>
      <c r="J4184" s="2" t="s">
        <v>1112</v>
      </c>
    </row>
    <row r="4185" spans="6:10" ht="15" customHeight="1" x14ac:dyDescent="0.25">
      <c r="F4185" s="3" t="s">
        <v>6046</v>
      </c>
      <c r="G4185" s="2">
        <v>5039</v>
      </c>
      <c r="H4185" s="2" t="s">
        <v>276</v>
      </c>
      <c r="I4185" s="2" t="s">
        <v>289</v>
      </c>
      <c r="J4185" s="2" t="s">
        <v>290</v>
      </c>
    </row>
    <row r="4186" spans="6:10" ht="15" customHeight="1" x14ac:dyDescent="0.25">
      <c r="F4186" s="3" t="s">
        <v>6047</v>
      </c>
      <c r="G4186" s="2">
        <v>5817</v>
      </c>
      <c r="H4186" s="2" t="s">
        <v>276</v>
      </c>
      <c r="I4186" s="2" t="s">
        <v>327</v>
      </c>
      <c r="J4186" s="2" t="s">
        <v>328</v>
      </c>
    </row>
    <row r="4187" spans="6:10" ht="15" customHeight="1" x14ac:dyDescent="0.25">
      <c r="F4187" s="3" t="s">
        <v>6048</v>
      </c>
      <c r="G4187" s="2">
        <v>4986</v>
      </c>
      <c r="H4187" s="2" t="s">
        <v>276</v>
      </c>
      <c r="I4187" s="2" t="s">
        <v>331</v>
      </c>
      <c r="J4187" s="2" t="s">
        <v>332</v>
      </c>
    </row>
    <row r="4188" spans="6:10" ht="15" customHeight="1" x14ac:dyDescent="0.25">
      <c r="F4188" s="3" t="s">
        <v>6049</v>
      </c>
      <c r="G4188" s="2">
        <v>4894</v>
      </c>
      <c r="H4188" s="2" t="s">
        <v>276</v>
      </c>
      <c r="I4188" s="2" t="s">
        <v>635</v>
      </c>
      <c r="J4188" s="2" t="s">
        <v>636</v>
      </c>
    </row>
    <row r="4189" spans="6:10" ht="15" customHeight="1" x14ac:dyDescent="0.25">
      <c r="F4189" s="3" t="s">
        <v>6050</v>
      </c>
      <c r="G4189" s="2">
        <v>4929</v>
      </c>
      <c r="H4189" s="2" t="s">
        <v>276</v>
      </c>
      <c r="I4189" s="2" t="s">
        <v>329</v>
      </c>
      <c r="J4189" s="2" t="s">
        <v>330</v>
      </c>
    </row>
    <row r="4190" spans="6:10" ht="15" customHeight="1" x14ac:dyDescent="0.25">
      <c r="F4190" s="3" t="s">
        <v>6051</v>
      </c>
      <c r="G4190" s="2">
        <v>4956</v>
      </c>
      <c r="H4190" s="2" t="s">
        <v>276</v>
      </c>
      <c r="I4190" s="2" t="s">
        <v>1530</v>
      </c>
      <c r="J4190" s="2" t="s">
        <v>1531</v>
      </c>
    </row>
    <row r="4191" spans="6:10" ht="15" customHeight="1" x14ac:dyDescent="0.25">
      <c r="F4191" s="3" t="s">
        <v>6052</v>
      </c>
      <c r="G4191" s="2">
        <v>5150</v>
      </c>
      <c r="H4191" s="2" t="s">
        <v>276</v>
      </c>
      <c r="I4191" s="2" t="s">
        <v>1091</v>
      </c>
      <c r="J4191" s="2" t="s">
        <v>1092</v>
      </c>
    </row>
    <row r="4192" spans="6:10" ht="15" customHeight="1" x14ac:dyDescent="0.25">
      <c r="F4192" s="3" t="s">
        <v>6053</v>
      </c>
      <c r="G4192" s="2">
        <v>5216</v>
      </c>
      <c r="H4192" s="2" t="s">
        <v>276</v>
      </c>
      <c r="I4192" s="2" t="s">
        <v>1081</v>
      </c>
      <c r="J4192" s="2" t="s">
        <v>1082</v>
      </c>
    </row>
    <row r="4193" spans="6:10" ht="15" customHeight="1" x14ac:dyDescent="0.25">
      <c r="F4193" s="3" t="s">
        <v>6054</v>
      </c>
      <c r="G4193" s="2">
        <v>5888</v>
      </c>
      <c r="H4193" s="2" t="s">
        <v>276</v>
      </c>
      <c r="I4193" s="2" t="s">
        <v>1097</v>
      </c>
      <c r="J4193" s="2" t="s">
        <v>1098</v>
      </c>
    </row>
    <row r="4194" spans="6:10" ht="15" customHeight="1" x14ac:dyDescent="0.25">
      <c r="F4194" s="3" t="s">
        <v>6055</v>
      </c>
      <c r="G4194" s="2">
        <v>5109</v>
      </c>
      <c r="H4194" s="2" t="s">
        <v>276</v>
      </c>
      <c r="I4194" s="2" t="s">
        <v>1067</v>
      </c>
      <c r="J4194" s="2" t="s">
        <v>1068</v>
      </c>
    </row>
    <row r="4195" spans="6:10" ht="15" customHeight="1" x14ac:dyDescent="0.25">
      <c r="F4195" s="3" t="s">
        <v>6056</v>
      </c>
      <c r="G4195" s="2">
        <v>5092</v>
      </c>
      <c r="H4195" s="2" t="s">
        <v>276</v>
      </c>
      <c r="I4195" s="2" t="s">
        <v>1077</v>
      </c>
      <c r="J4195" s="2" t="s">
        <v>1078</v>
      </c>
    </row>
    <row r="4196" spans="6:10" ht="15" customHeight="1" x14ac:dyDescent="0.25">
      <c r="F4196" s="3" t="s">
        <v>6057</v>
      </c>
      <c r="G4196" s="2">
        <v>5312</v>
      </c>
      <c r="H4196" s="2" t="s">
        <v>276</v>
      </c>
      <c r="I4196" s="2" t="s">
        <v>1103</v>
      </c>
      <c r="J4196" s="2" t="s">
        <v>1104</v>
      </c>
    </row>
    <row r="4197" spans="6:10" ht="15" customHeight="1" x14ac:dyDescent="0.25">
      <c r="F4197" s="3" t="s">
        <v>6058</v>
      </c>
      <c r="G4197" s="2">
        <v>5294</v>
      </c>
      <c r="H4197" s="2" t="s">
        <v>276</v>
      </c>
      <c r="I4197" s="2" t="s">
        <v>1083</v>
      </c>
      <c r="J4197" s="2" t="s">
        <v>1084</v>
      </c>
    </row>
    <row r="4198" spans="6:10" ht="15" customHeight="1" x14ac:dyDescent="0.25">
      <c r="F4198" s="3" t="s">
        <v>6059</v>
      </c>
      <c r="G4198" s="2">
        <v>99000013</v>
      </c>
      <c r="H4198" s="2" t="s">
        <v>276</v>
      </c>
      <c r="I4198" s="2" t="s">
        <v>295</v>
      </c>
      <c r="J4198" s="2" t="s">
        <v>312</v>
      </c>
    </row>
    <row r="4199" spans="6:10" ht="15" customHeight="1" x14ac:dyDescent="0.25">
      <c r="F4199" s="3" t="s">
        <v>6060</v>
      </c>
      <c r="G4199" s="2">
        <v>99000013</v>
      </c>
      <c r="H4199" s="2" t="s">
        <v>276</v>
      </c>
      <c r="I4199" s="2" t="s">
        <v>295</v>
      </c>
      <c r="J4199" s="2" t="s">
        <v>312</v>
      </c>
    </row>
    <row r="4200" spans="6:10" ht="15" customHeight="1" x14ac:dyDescent="0.25">
      <c r="F4200" s="3" t="s">
        <v>6061</v>
      </c>
      <c r="G4200" s="2">
        <v>99000017</v>
      </c>
      <c r="H4200" s="2" t="s">
        <v>314</v>
      </c>
      <c r="I4200" s="2" t="s">
        <v>315</v>
      </c>
      <c r="J4200" s="2" t="s">
        <v>316</v>
      </c>
    </row>
    <row r="4201" spans="6:10" ht="15" customHeight="1" x14ac:dyDescent="0.25">
      <c r="F4201" s="3" t="s">
        <v>6062</v>
      </c>
      <c r="G4201" s="2">
        <v>99000017</v>
      </c>
      <c r="H4201" s="2" t="s">
        <v>314</v>
      </c>
      <c r="I4201" s="2" t="s">
        <v>315</v>
      </c>
      <c r="J4201" s="2" t="s">
        <v>316</v>
      </c>
    </row>
    <row r="4202" spans="6:10" ht="15" customHeight="1" x14ac:dyDescent="0.25">
      <c r="F4202" s="3" t="s">
        <v>6063</v>
      </c>
      <c r="G4202" s="2">
        <v>5219</v>
      </c>
      <c r="H4202" s="2" t="s">
        <v>276</v>
      </c>
      <c r="I4202" s="2" t="s">
        <v>280</v>
      </c>
      <c r="J4202" s="2" t="s">
        <v>281</v>
      </c>
    </row>
    <row r="4203" spans="6:10" ht="15" customHeight="1" x14ac:dyDescent="0.25">
      <c r="F4203" s="3" t="s">
        <v>6064</v>
      </c>
      <c r="G4203" s="2">
        <v>5154</v>
      </c>
      <c r="H4203" s="2" t="s">
        <v>276</v>
      </c>
      <c r="I4203" s="2" t="s">
        <v>292</v>
      </c>
      <c r="J4203" s="2" t="s">
        <v>293</v>
      </c>
    </row>
    <row r="4204" spans="6:10" ht="15" customHeight="1" x14ac:dyDescent="0.25">
      <c r="F4204" s="3" t="s">
        <v>6065</v>
      </c>
      <c r="G4204" s="2">
        <v>5152</v>
      </c>
      <c r="H4204" s="2" t="s">
        <v>276</v>
      </c>
      <c r="I4204" s="2" t="s">
        <v>283</v>
      </c>
      <c r="J4204" s="2" t="s">
        <v>284</v>
      </c>
    </row>
    <row r="4205" spans="6:10" ht="15" customHeight="1" x14ac:dyDescent="0.25">
      <c r="F4205" s="3" t="s">
        <v>6066</v>
      </c>
      <c r="G4205" s="2">
        <v>5033</v>
      </c>
      <c r="H4205" s="2" t="s">
        <v>276</v>
      </c>
      <c r="I4205" s="2" t="s">
        <v>277</v>
      </c>
      <c r="J4205" s="2" t="s">
        <v>278</v>
      </c>
    </row>
    <row r="4206" spans="6:10" ht="15" customHeight="1" x14ac:dyDescent="0.25">
      <c r="F4206" s="3" t="s">
        <v>6067</v>
      </c>
      <c r="G4206" s="2">
        <v>4898</v>
      </c>
      <c r="H4206" s="2" t="s">
        <v>276</v>
      </c>
      <c r="I4206" s="2" t="s">
        <v>333</v>
      </c>
      <c r="J4206" s="2" t="s">
        <v>334</v>
      </c>
    </row>
    <row r="4207" spans="6:10" ht="15" customHeight="1" x14ac:dyDescent="0.25">
      <c r="F4207" s="3" t="s">
        <v>6068</v>
      </c>
      <c r="G4207" s="2">
        <v>5089</v>
      </c>
      <c r="H4207" s="2" t="s">
        <v>276</v>
      </c>
      <c r="I4207" s="2" t="s">
        <v>286</v>
      </c>
      <c r="J4207" s="2" t="s">
        <v>287</v>
      </c>
    </row>
    <row r="4208" spans="6:10" ht="15" customHeight="1" x14ac:dyDescent="0.25">
      <c r="F4208" s="3" t="s">
        <v>6069</v>
      </c>
      <c r="G4208" s="2">
        <v>4990</v>
      </c>
      <c r="H4208" s="2" t="s">
        <v>276</v>
      </c>
      <c r="I4208" s="2" t="s">
        <v>1111</v>
      </c>
      <c r="J4208" s="2" t="s">
        <v>1112</v>
      </c>
    </row>
    <row r="4209" spans="6:10" ht="15" customHeight="1" x14ac:dyDescent="0.25">
      <c r="F4209" s="3" t="s">
        <v>6070</v>
      </c>
      <c r="G4209" s="2">
        <v>5039</v>
      </c>
      <c r="H4209" s="2" t="s">
        <v>276</v>
      </c>
      <c r="I4209" s="2" t="s">
        <v>289</v>
      </c>
      <c r="J4209" s="2" t="s">
        <v>290</v>
      </c>
    </row>
    <row r="4210" spans="6:10" ht="15" customHeight="1" x14ac:dyDescent="0.25">
      <c r="F4210" s="3" t="s">
        <v>6071</v>
      </c>
      <c r="G4210" s="2">
        <v>5817</v>
      </c>
      <c r="H4210" s="2" t="s">
        <v>276</v>
      </c>
      <c r="I4210" s="2" t="s">
        <v>327</v>
      </c>
      <c r="J4210" s="2" t="s">
        <v>328</v>
      </c>
    </row>
    <row r="4211" spans="6:10" ht="15" customHeight="1" x14ac:dyDescent="0.25">
      <c r="F4211" s="3" t="s">
        <v>6072</v>
      </c>
      <c r="G4211" s="2">
        <v>4986</v>
      </c>
      <c r="H4211" s="2" t="s">
        <v>276</v>
      </c>
      <c r="I4211" s="2" t="s">
        <v>331</v>
      </c>
      <c r="J4211" s="2" t="s">
        <v>332</v>
      </c>
    </row>
    <row r="4212" spans="6:10" ht="15" customHeight="1" x14ac:dyDescent="0.25">
      <c r="F4212" s="3" t="s">
        <v>6073</v>
      </c>
      <c r="G4212" s="2">
        <v>4894</v>
      </c>
      <c r="H4212" s="2" t="s">
        <v>276</v>
      </c>
      <c r="I4212" s="2" t="s">
        <v>635</v>
      </c>
      <c r="J4212" s="2" t="s">
        <v>636</v>
      </c>
    </row>
    <row r="4213" spans="6:10" ht="15" customHeight="1" x14ac:dyDescent="0.25">
      <c r="F4213" s="3" t="s">
        <v>6074</v>
      </c>
      <c r="G4213" s="2">
        <v>4929</v>
      </c>
      <c r="H4213" s="2" t="s">
        <v>276</v>
      </c>
      <c r="I4213" s="2" t="s">
        <v>329</v>
      </c>
      <c r="J4213" s="2" t="s">
        <v>330</v>
      </c>
    </row>
    <row r="4214" spans="6:10" ht="15" customHeight="1" x14ac:dyDescent="0.25">
      <c r="F4214" s="3" t="s">
        <v>6075</v>
      </c>
      <c r="G4214" s="2">
        <v>4956</v>
      </c>
      <c r="H4214" s="2" t="s">
        <v>276</v>
      </c>
      <c r="I4214" s="2" t="s">
        <v>1530</v>
      </c>
      <c r="J4214" s="2" t="s">
        <v>1531</v>
      </c>
    </row>
    <row r="4215" spans="6:10" ht="15" customHeight="1" x14ac:dyDescent="0.25">
      <c r="F4215" s="3" t="s">
        <v>6076</v>
      </c>
      <c r="G4215" s="2">
        <v>5150</v>
      </c>
      <c r="H4215" s="2" t="s">
        <v>276</v>
      </c>
      <c r="I4215" s="2" t="s">
        <v>1091</v>
      </c>
      <c r="J4215" s="2" t="s">
        <v>1092</v>
      </c>
    </row>
    <row r="4216" spans="6:10" ht="15" customHeight="1" x14ac:dyDescent="0.25">
      <c r="F4216" s="3" t="s">
        <v>6077</v>
      </c>
      <c r="G4216" s="2">
        <v>5216</v>
      </c>
      <c r="H4216" s="2" t="s">
        <v>276</v>
      </c>
      <c r="I4216" s="2" t="s">
        <v>1081</v>
      </c>
      <c r="J4216" s="2" t="s">
        <v>1082</v>
      </c>
    </row>
    <row r="4217" spans="6:10" ht="15" customHeight="1" x14ac:dyDescent="0.25">
      <c r="F4217" s="3" t="s">
        <v>6078</v>
      </c>
      <c r="G4217" s="2">
        <v>5888</v>
      </c>
      <c r="H4217" s="2" t="s">
        <v>276</v>
      </c>
      <c r="I4217" s="2" t="s">
        <v>1097</v>
      </c>
      <c r="J4217" s="2" t="s">
        <v>1098</v>
      </c>
    </row>
    <row r="4218" spans="6:10" ht="15" customHeight="1" x14ac:dyDescent="0.25">
      <c r="F4218" s="3" t="s">
        <v>6079</v>
      </c>
      <c r="G4218" s="2">
        <v>5109</v>
      </c>
      <c r="H4218" s="2" t="s">
        <v>276</v>
      </c>
      <c r="I4218" s="2" t="s">
        <v>1067</v>
      </c>
      <c r="J4218" s="2" t="s">
        <v>1068</v>
      </c>
    </row>
    <row r="4219" spans="6:10" ht="15" customHeight="1" x14ac:dyDescent="0.25">
      <c r="F4219" s="3" t="s">
        <v>6080</v>
      </c>
      <c r="G4219" s="2">
        <v>5092</v>
      </c>
      <c r="H4219" s="2" t="s">
        <v>276</v>
      </c>
      <c r="I4219" s="2" t="s">
        <v>1077</v>
      </c>
      <c r="J4219" s="2" t="s">
        <v>1078</v>
      </c>
    </row>
    <row r="4220" spans="6:10" ht="15" customHeight="1" x14ac:dyDescent="0.25">
      <c r="F4220" s="3" t="s">
        <v>6081</v>
      </c>
      <c r="G4220" s="2">
        <v>5312</v>
      </c>
      <c r="H4220" s="2" t="s">
        <v>276</v>
      </c>
      <c r="I4220" s="2" t="s">
        <v>1103</v>
      </c>
      <c r="J4220" s="2" t="s">
        <v>1104</v>
      </c>
    </row>
    <row r="4221" spans="6:10" ht="15" customHeight="1" x14ac:dyDescent="0.25">
      <c r="F4221" s="3" t="s">
        <v>6082</v>
      </c>
      <c r="G4221" s="2">
        <v>5294</v>
      </c>
      <c r="H4221" s="2" t="s">
        <v>276</v>
      </c>
      <c r="I4221" s="2" t="s">
        <v>1083</v>
      </c>
      <c r="J4221" s="2" t="s">
        <v>1084</v>
      </c>
    </row>
    <row r="4222" spans="6:10" ht="15" customHeight="1" x14ac:dyDescent="0.25">
      <c r="F4222" s="3" t="s">
        <v>6083</v>
      </c>
      <c r="G4222" s="2">
        <v>99000013</v>
      </c>
      <c r="H4222" s="2" t="s">
        <v>276</v>
      </c>
      <c r="I4222" s="2" t="s">
        <v>295</v>
      </c>
      <c r="J4222" s="2" t="s">
        <v>312</v>
      </c>
    </row>
    <row r="4223" spans="6:10" ht="15" customHeight="1" x14ac:dyDescent="0.25">
      <c r="F4223" s="3" t="s">
        <v>6084</v>
      </c>
      <c r="G4223" s="2">
        <v>99000013</v>
      </c>
      <c r="H4223" s="2" t="s">
        <v>276</v>
      </c>
      <c r="I4223" s="2" t="s">
        <v>295</v>
      </c>
      <c r="J4223" s="2" t="s">
        <v>312</v>
      </c>
    </row>
    <row r="4224" spans="6:10" ht="15" customHeight="1" x14ac:dyDescent="0.25">
      <c r="F4224" s="3" t="s">
        <v>6085</v>
      </c>
      <c r="G4224" s="2">
        <v>99000017</v>
      </c>
      <c r="H4224" s="2" t="s">
        <v>314</v>
      </c>
      <c r="I4224" s="2" t="s">
        <v>315</v>
      </c>
      <c r="J4224" s="2" t="s">
        <v>316</v>
      </c>
    </row>
    <row r="4225" spans="6:10" ht="15" customHeight="1" x14ac:dyDescent="0.25">
      <c r="F4225" s="3" t="s">
        <v>6086</v>
      </c>
      <c r="G4225" s="2">
        <v>99000017</v>
      </c>
      <c r="H4225" s="2" t="s">
        <v>314</v>
      </c>
      <c r="I4225" s="2" t="s">
        <v>315</v>
      </c>
      <c r="J4225" s="2" t="s">
        <v>316</v>
      </c>
    </row>
    <row r="4226" spans="6:10" ht="15" customHeight="1" x14ac:dyDescent="0.25">
      <c r="F4226" s="3" t="s">
        <v>6087</v>
      </c>
      <c r="G4226" s="2">
        <v>24721</v>
      </c>
      <c r="H4226" s="2" t="s">
        <v>1269</v>
      </c>
      <c r="I4226" s="2" t="s">
        <v>1272</v>
      </c>
      <c r="J4226" s="2" t="s">
        <v>1273</v>
      </c>
    </row>
    <row r="4227" spans="6:10" ht="15" customHeight="1" x14ac:dyDescent="0.25">
      <c r="F4227" s="3" t="s">
        <v>6088</v>
      </c>
      <c r="G4227" s="2">
        <v>24736</v>
      </c>
      <c r="H4227" s="2" t="s">
        <v>1269</v>
      </c>
      <c r="I4227" s="2" t="s">
        <v>1270</v>
      </c>
      <c r="J4227" s="2" t="s">
        <v>1271</v>
      </c>
    </row>
    <row r="4228" spans="6:10" ht="15" customHeight="1" x14ac:dyDescent="0.25">
      <c r="F4228" s="3" t="s">
        <v>6089</v>
      </c>
      <c r="G4228" s="2">
        <v>24799</v>
      </c>
      <c r="H4228" s="2" t="s">
        <v>1269</v>
      </c>
      <c r="I4228" s="2" t="s">
        <v>1685</v>
      </c>
      <c r="J4228" s="2" t="s">
        <v>1686</v>
      </c>
    </row>
    <row r="4229" spans="6:10" ht="15" customHeight="1" x14ac:dyDescent="0.25">
      <c r="F4229" s="3" t="s">
        <v>6090</v>
      </c>
      <c r="G4229" s="2">
        <v>24805</v>
      </c>
      <c r="H4229" s="2" t="s">
        <v>1269</v>
      </c>
      <c r="I4229" s="2" t="s">
        <v>1451</v>
      </c>
      <c r="J4229" s="2" t="s">
        <v>1687</v>
      </c>
    </row>
    <row r="4230" spans="6:10" ht="15" customHeight="1" x14ac:dyDescent="0.25">
      <c r="F4230" s="3" t="s">
        <v>6091</v>
      </c>
      <c r="G4230" s="2">
        <v>24751</v>
      </c>
      <c r="H4230" s="2" t="s">
        <v>1269</v>
      </c>
      <c r="I4230" s="2" t="s">
        <v>1819</v>
      </c>
      <c r="J4230" s="2" t="s">
        <v>1820</v>
      </c>
    </row>
    <row r="4231" spans="6:10" ht="15" customHeight="1" x14ac:dyDescent="0.25">
      <c r="F4231" s="3" t="s">
        <v>6092</v>
      </c>
      <c r="G4231" s="2">
        <v>24731</v>
      </c>
      <c r="H4231" s="2" t="s">
        <v>1269</v>
      </c>
      <c r="I4231" s="2" t="s">
        <v>1688</v>
      </c>
      <c r="J4231" s="2" t="s">
        <v>1689</v>
      </c>
    </row>
    <row r="4232" spans="6:10" ht="15" customHeight="1" x14ac:dyDescent="0.25">
      <c r="F4232" s="3" t="s">
        <v>6093</v>
      </c>
      <c r="G4232" s="2">
        <v>24756</v>
      </c>
      <c r="H4232" s="2" t="s">
        <v>1269</v>
      </c>
      <c r="I4232" s="2" t="s">
        <v>1681</v>
      </c>
      <c r="J4232" s="2" t="s">
        <v>1682</v>
      </c>
    </row>
    <row r="4233" spans="6:10" ht="15" customHeight="1" x14ac:dyDescent="0.25">
      <c r="F4233" s="3" t="s">
        <v>6094</v>
      </c>
      <c r="G4233" s="2">
        <v>24769</v>
      </c>
      <c r="H4233" s="2" t="s">
        <v>1269</v>
      </c>
      <c r="I4233" s="2" t="s">
        <v>1683</v>
      </c>
      <c r="J4233" s="2" t="s">
        <v>1684</v>
      </c>
    </row>
    <row r="4234" spans="6:10" ht="15" customHeight="1" x14ac:dyDescent="0.25">
      <c r="F4234" s="3" t="s">
        <v>6095</v>
      </c>
      <c r="G4234" s="2">
        <v>24720</v>
      </c>
      <c r="H4234" s="2" t="s">
        <v>1269</v>
      </c>
      <c r="I4234" s="2" t="s">
        <v>1821</v>
      </c>
      <c r="J4234" s="2" t="s">
        <v>1822</v>
      </c>
    </row>
    <row r="4235" spans="6:10" ht="15" customHeight="1" x14ac:dyDescent="0.25">
      <c r="F4235" s="3" t="s">
        <v>6096</v>
      </c>
      <c r="G4235" s="2">
        <v>24728</v>
      </c>
      <c r="H4235" s="2" t="s">
        <v>1269</v>
      </c>
      <c r="I4235" s="2" t="s">
        <v>1823</v>
      </c>
      <c r="J4235" s="2" t="s">
        <v>1824</v>
      </c>
    </row>
    <row r="4236" spans="6:10" ht="15" customHeight="1" x14ac:dyDescent="0.25">
      <c r="F4236" s="3" t="s">
        <v>6097</v>
      </c>
      <c r="G4236" s="2">
        <v>24742</v>
      </c>
      <c r="H4236" s="2" t="s">
        <v>1269</v>
      </c>
      <c r="I4236" s="2" t="s">
        <v>1825</v>
      </c>
      <c r="J4236" s="2" t="s">
        <v>1826</v>
      </c>
    </row>
    <row r="4237" spans="6:10" ht="15" customHeight="1" x14ac:dyDescent="0.25">
      <c r="F4237" s="3" t="s">
        <v>6098</v>
      </c>
      <c r="G4237" s="2">
        <v>24771</v>
      </c>
      <c r="H4237" s="2" t="s">
        <v>1269</v>
      </c>
      <c r="I4237" s="2" t="s">
        <v>1444</v>
      </c>
      <c r="J4237" s="2" t="s">
        <v>1827</v>
      </c>
    </row>
    <row r="4238" spans="6:10" ht="15" customHeight="1" x14ac:dyDescent="0.25">
      <c r="F4238" s="3" t="s">
        <v>6099</v>
      </c>
      <c r="G4238" s="2">
        <v>25124</v>
      </c>
      <c r="H4238" s="2" t="s">
        <v>1269</v>
      </c>
      <c r="I4238" s="2" t="s">
        <v>1828</v>
      </c>
      <c r="J4238" s="2" t="s">
        <v>1829</v>
      </c>
    </row>
    <row r="4239" spans="6:10" ht="15" customHeight="1" x14ac:dyDescent="0.25">
      <c r="F4239" s="3" t="s">
        <v>6100</v>
      </c>
      <c r="G4239" s="2">
        <v>36055</v>
      </c>
      <c r="H4239" s="2" t="s">
        <v>1269</v>
      </c>
      <c r="I4239" s="2" t="s">
        <v>1830</v>
      </c>
      <c r="J4239" s="2" t="s">
        <v>1831</v>
      </c>
    </row>
    <row r="4240" spans="6:10" ht="15" customHeight="1" x14ac:dyDescent="0.25">
      <c r="F4240" s="3" t="s">
        <v>6101</v>
      </c>
      <c r="G4240" s="2">
        <v>24716</v>
      </c>
      <c r="H4240" s="2" t="s">
        <v>1269</v>
      </c>
      <c r="I4240" s="2" t="s">
        <v>1832</v>
      </c>
      <c r="J4240" s="2" t="s">
        <v>1833</v>
      </c>
    </row>
    <row r="4241" spans="6:10" ht="15" customHeight="1" x14ac:dyDescent="0.25">
      <c r="F4241" s="3" t="s">
        <v>6102</v>
      </c>
      <c r="G4241" s="2">
        <v>24719</v>
      </c>
      <c r="H4241" s="2" t="s">
        <v>1269</v>
      </c>
      <c r="I4241" s="2" t="s">
        <v>1834</v>
      </c>
      <c r="J4241" s="2" t="s">
        <v>1835</v>
      </c>
    </row>
    <row r="4242" spans="6:10" ht="15" customHeight="1" x14ac:dyDescent="0.25">
      <c r="F4242" s="3" t="s">
        <v>6103</v>
      </c>
      <c r="G4242" s="2">
        <v>24727</v>
      </c>
      <c r="H4242" s="2" t="s">
        <v>1269</v>
      </c>
      <c r="I4242" s="2" t="s">
        <v>1836</v>
      </c>
      <c r="J4242" s="2" t="s">
        <v>1837</v>
      </c>
    </row>
    <row r="4243" spans="6:10" ht="15" customHeight="1" x14ac:dyDescent="0.25">
      <c r="F4243" s="3" t="s">
        <v>6104</v>
      </c>
      <c r="G4243" s="2">
        <v>24744</v>
      </c>
      <c r="H4243" s="2" t="s">
        <v>1269</v>
      </c>
      <c r="I4243" s="2" t="s">
        <v>1838</v>
      </c>
      <c r="J4243" s="2" t="s">
        <v>1839</v>
      </c>
    </row>
    <row r="4244" spans="6:10" ht="15" customHeight="1" x14ac:dyDescent="0.25">
      <c r="F4244" s="3" t="s">
        <v>6105</v>
      </c>
      <c r="G4244" s="2">
        <v>24768</v>
      </c>
      <c r="H4244" s="2" t="s">
        <v>1269</v>
      </c>
      <c r="I4244" s="2" t="s">
        <v>1840</v>
      </c>
      <c r="J4244" s="2" t="s">
        <v>1841</v>
      </c>
    </row>
    <row r="4245" spans="6:10" ht="15" customHeight="1" x14ac:dyDescent="0.25">
      <c r="F4245" s="3" t="s">
        <v>6106</v>
      </c>
      <c r="G4245" s="2">
        <v>26150</v>
      </c>
      <c r="H4245" s="2" t="s">
        <v>1269</v>
      </c>
      <c r="I4245" s="2" t="s">
        <v>1842</v>
      </c>
      <c r="J4245" s="2" t="s">
        <v>1843</v>
      </c>
    </row>
    <row r="4246" spans="6:10" ht="15" customHeight="1" x14ac:dyDescent="0.25">
      <c r="F4246" s="3" t="s">
        <v>6107</v>
      </c>
      <c r="G4246" s="2">
        <v>99000026</v>
      </c>
      <c r="H4246" s="2" t="s">
        <v>1269</v>
      </c>
      <c r="I4246" s="2" t="s">
        <v>295</v>
      </c>
      <c r="J4246" s="2" t="s">
        <v>1289</v>
      </c>
    </row>
    <row r="4247" spans="6:10" ht="15" customHeight="1" x14ac:dyDescent="0.25">
      <c r="F4247" s="3" t="s">
        <v>6108</v>
      </c>
      <c r="G4247" s="2">
        <v>99000026</v>
      </c>
      <c r="H4247" s="2" t="s">
        <v>1269</v>
      </c>
      <c r="I4247" s="2" t="s">
        <v>295</v>
      </c>
      <c r="J4247" s="2" t="s">
        <v>1289</v>
      </c>
    </row>
    <row r="4248" spans="6:10" ht="15" customHeight="1" x14ac:dyDescent="0.25">
      <c r="F4248" s="3" t="s">
        <v>6109</v>
      </c>
      <c r="G4248" s="2">
        <v>99000017</v>
      </c>
      <c r="H4248" s="2" t="s">
        <v>314</v>
      </c>
      <c r="I4248" s="2" t="s">
        <v>315</v>
      </c>
      <c r="J4248" s="2" t="s">
        <v>316</v>
      </c>
    </row>
    <row r="4249" spans="6:10" ht="15" customHeight="1" x14ac:dyDescent="0.25">
      <c r="F4249" s="3" t="s">
        <v>6110</v>
      </c>
      <c r="G4249" s="2">
        <v>99000017</v>
      </c>
      <c r="H4249" s="2" t="s">
        <v>314</v>
      </c>
      <c r="I4249" s="2" t="s">
        <v>315</v>
      </c>
      <c r="J4249" s="2" t="s">
        <v>316</v>
      </c>
    </row>
    <row r="4250" spans="6:10" ht="15" customHeight="1" x14ac:dyDescent="0.25">
      <c r="F4250" s="3" t="s">
        <v>6111</v>
      </c>
      <c r="G4250" s="2">
        <v>24721</v>
      </c>
      <c r="H4250" s="2" t="s">
        <v>1269</v>
      </c>
      <c r="I4250" s="2" t="s">
        <v>1272</v>
      </c>
      <c r="J4250" s="2" t="s">
        <v>1273</v>
      </c>
    </row>
    <row r="4251" spans="6:10" ht="15" customHeight="1" x14ac:dyDescent="0.25">
      <c r="F4251" s="3" t="s">
        <v>6112</v>
      </c>
      <c r="G4251" s="2">
        <v>24736</v>
      </c>
      <c r="H4251" s="2" t="s">
        <v>1269</v>
      </c>
      <c r="I4251" s="2" t="s">
        <v>1270</v>
      </c>
      <c r="J4251" s="2" t="s">
        <v>1271</v>
      </c>
    </row>
    <row r="4252" spans="6:10" ht="15" customHeight="1" x14ac:dyDescent="0.25">
      <c r="F4252" s="3" t="s">
        <v>6113</v>
      </c>
      <c r="G4252" s="2">
        <v>24799</v>
      </c>
      <c r="H4252" s="2" t="s">
        <v>1269</v>
      </c>
      <c r="I4252" s="2" t="s">
        <v>1685</v>
      </c>
      <c r="J4252" s="2" t="s">
        <v>1686</v>
      </c>
    </row>
    <row r="4253" spans="6:10" ht="15" customHeight="1" x14ac:dyDescent="0.25">
      <c r="F4253" s="3" t="s">
        <v>6114</v>
      </c>
      <c r="G4253" s="2">
        <v>24805</v>
      </c>
      <c r="H4253" s="2" t="s">
        <v>1269</v>
      </c>
      <c r="I4253" s="2" t="s">
        <v>1451</v>
      </c>
      <c r="J4253" s="2" t="s">
        <v>1687</v>
      </c>
    </row>
    <row r="4254" spans="6:10" ht="15" customHeight="1" x14ac:dyDescent="0.25">
      <c r="F4254" s="3" t="s">
        <v>6115</v>
      </c>
      <c r="G4254" s="2">
        <v>24751</v>
      </c>
      <c r="H4254" s="2" t="s">
        <v>1269</v>
      </c>
      <c r="I4254" s="2" t="s">
        <v>1819</v>
      </c>
      <c r="J4254" s="2" t="s">
        <v>1820</v>
      </c>
    </row>
    <row r="4255" spans="6:10" ht="15" customHeight="1" x14ac:dyDescent="0.25">
      <c r="F4255" s="3" t="s">
        <v>6116</v>
      </c>
      <c r="G4255" s="2">
        <v>24731</v>
      </c>
      <c r="H4255" s="2" t="s">
        <v>1269</v>
      </c>
      <c r="I4255" s="2" t="s">
        <v>1688</v>
      </c>
      <c r="J4255" s="2" t="s">
        <v>1689</v>
      </c>
    </row>
    <row r="4256" spans="6:10" ht="15" customHeight="1" x14ac:dyDescent="0.25">
      <c r="F4256" s="3" t="s">
        <v>6117</v>
      </c>
      <c r="G4256" s="2">
        <v>24756</v>
      </c>
      <c r="H4256" s="2" t="s">
        <v>1269</v>
      </c>
      <c r="I4256" s="2" t="s">
        <v>1681</v>
      </c>
      <c r="J4256" s="2" t="s">
        <v>1682</v>
      </c>
    </row>
    <row r="4257" spans="6:10" ht="15" customHeight="1" x14ac:dyDescent="0.25">
      <c r="F4257" s="3" t="s">
        <v>6118</v>
      </c>
      <c r="G4257" s="2">
        <v>24769</v>
      </c>
      <c r="H4257" s="2" t="s">
        <v>1269</v>
      </c>
      <c r="I4257" s="2" t="s">
        <v>1683</v>
      </c>
      <c r="J4257" s="2" t="s">
        <v>1684</v>
      </c>
    </row>
    <row r="4258" spans="6:10" ht="15" customHeight="1" x14ac:dyDescent="0.25">
      <c r="F4258" s="3" t="s">
        <v>6119</v>
      </c>
      <c r="G4258" s="2">
        <v>24720</v>
      </c>
      <c r="H4258" s="2" t="s">
        <v>1269</v>
      </c>
      <c r="I4258" s="2" t="s">
        <v>1821</v>
      </c>
      <c r="J4258" s="2" t="s">
        <v>1822</v>
      </c>
    </row>
    <row r="4259" spans="6:10" ht="15" customHeight="1" x14ac:dyDescent="0.25">
      <c r="F4259" s="3" t="s">
        <v>6120</v>
      </c>
      <c r="G4259" s="2">
        <v>24728</v>
      </c>
      <c r="H4259" s="2" t="s">
        <v>1269</v>
      </c>
      <c r="I4259" s="2" t="s">
        <v>1823</v>
      </c>
      <c r="J4259" s="2" t="s">
        <v>1824</v>
      </c>
    </row>
    <row r="4260" spans="6:10" ht="15" customHeight="1" x14ac:dyDescent="0.25">
      <c r="F4260" s="3" t="s">
        <v>6121</v>
      </c>
      <c r="G4260" s="2">
        <v>24742</v>
      </c>
      <c r="H4260" s="2" t="s">
        <v>1269</v>
      </c>
      <c r="I4260" s="2" t="s">
        <v>1825</v>
      </c>
      <c r="J4260" s="2" t="s">
        <v>1826</v>
      </c>
    </row>
    <row r="4261" spans="6:10" ht="15" customHeight="1" x14ac:dyDescent="0.25">
      <c r="F4261" s="3" t="s">
        <v>6122</v>
      </c>
      <c r="G4261" s="2">
        <v>24771</v>
      </c>
      <c r="H4261" s="2" t="s">
        <v>1269</v>
      </c>
      <c r="I4261" s="2" t="s">
        <v>1444</v>
      </c>
      <c r="J4261" s="2" t="s">
        <v>1827</v>
      </c>
    </row>
    <row r="4262" spans="6:10" ht="15" customHeight="1" x14ac:dyDescent="0.25">
      <c r="F4262" s="3" t="s">
        <v>6123</v>
      </c>
      <c r="G4262" s="2">
        <v>25124</v>
      </c>
      <c r="H4262" s="2" t="s">
        <v>1269</v>
      </c>
      <c r="I4262" s="2" t="s">
        <v>1828</v>
      </c>
      <c r="J4262" s="2" t="s">
        <v>1829</v>
      </c>
    </row>
    <row r="4263" spans="6:10" ht="15" customHeight="1" x14ac:dyDescent="0.25">
      <c r="F4263" s="3" t="s">
        <v>6124</v>
      </c>
      <c r="G4263" s="2">
        <v>36055</v>
      </c>
      <c r="H4263" s="2" t="s">
        <v>1269</v>
      </c>
      <c r="I4263" s="2" t="s">
        <v>1830</v>
      </c>
      <c r="J4263" s="2" t="s">
        <v>1831</v>
      </c>
    </row>
    <row r="4264" spans="6:10" ht="15" customHeight="1" x14ac:dyDescent="0.25">
      <c r="F4264" s="3" t="s">
        <v>6125</v>
      </c>
      <c r="G4264" s="2">
        <v>24716</v>
      </c>
      <c r="H4264" s="2" t="s">
        <v>1269</v>
      </c>
      <c r="I4264" s="2" t="s">
        <v>1832</v>
      </c>
      <c r="J4264" s="2" t="s">
        <v>1833</v>
      </c>
    </row>
    <row r="4265" spans="6:10" ht="15" customHeight="1" x14ac:dyDescent="0.25">
      <c r="F4265" s="3" t="s">
        <v>6126</v>
      </c>
      <c r="G4265" s="2">
        <v>24719</v>
      </c>
      <c r="H4265" s="2" t="s">
        <v>1269</v>
      </c>
      <c r="I4265" s="2" t="s">
        <v>1834</v>
      </c>
      <c r="J4265" s="2" t="s">
        <v>1835</v>
      </c>
    </row>
    <row r="4266" spans="6:10" ht="15" customHeight="1" x14ac:dyDescent="0.25">
      <c r="F4266" s="3" t="s">
        <v>6127</v>
      </c>
      <c r="G4266" s="2">
        <v>24727</v>
      </c>
      <c r="H4266" s="2" t="s">
        <v>1269</v>
      </c>
      <c r="I4266" s="2" t="s">
        <v>1836</v>
      </c>
      <c r="J4266" s="2" t="s">
        <v>1837</v>
      </c>
    </row>
    <row r="4267" spans="6:10" ht="15" customHeight="1" x14ac:dyDescent="0.25">
      <c r="F4267" s="3" t="s">
        <v>6128</v>
      </c>
      <c r="G4267" s="2">
        <v>24744</v>
      </c>
      <c r="H4267" s="2" t="s">
        <v>1269</v>
      </c>
      <c r="I4267" s="2" t="s">
        <v>1838</v>
      </c>
      <c r="J4267" s="2" t="s">
        <v>1839</v>
      </c>
    </row>
    <row r="4268" spans="6:10" ht="15" customHeight="1" x14ac:dyDescent="0.25">
      <c r="F4268" s="3" t="s">
        <v>6129</v>
      </c>
      <c r="G4268" s="2">
        <v>24768</v>
      </c>
      <c r="H4268" s="2" t="s">
        <v>1269</v>
      </c>
      <c r="I4268" s="2" t="s">
        <v>1840</v>
      </c>
      <c r="J4268" s="2" t="s">
        <v>1841</v>
      </c>
    </row>
    <row r="4269" spans="6:10" ht="15" customHeight="1" x14ac:dyDescent="0.25">
      <c r="F4269" s="3" t="s">
        <v>6130</v>
      </c>
      <c r="G4269" s="2">
        <v>26150</v>
      </c>
      <c r="H4269" s="2" t="s">
        <v>1269</v>
      </c>
      <c r="I4269" s="2" t="s">
        <v>1842</v>
      </c>
      <c r="J4269" s="2" t="s">
        <v>1843</v>
      </c>
    </row>
    <row r="4270" spans="6:10" ht="15" customHeight="1" x14ac:dyDescent="0.25">
      <c r="F4270" s="3" t="s">
        <v>6131</v>
      </c>
      <c r="G4270" s="2">
        <v>99000026</v>
      </c>
      <c r="H4270" s="2" t="s">
        <v>1269</v>
      </c>
      <c r="I4270" s="2" t="s">
        <v>295</v>
      </c>
      <c r="J4270" s="2" t="s">
        <v>1289</v>
      </c>
    </row>
    <row r="4271" spans="6:10" ht="15" customHeight="1" x14ac:dyDescent="0.25">
      <c r="F4271" s="3" t="s">
        <v>6132</v>
      </c>
      <c r="G4271" s="2">
        <v>99000026</v>
      </c>
      <c r="H4271" s="2" t="s">
        <v>1269</v>
      </c>
      <c r="I4271" s="2" t="s">
        <v>295</v>
      </c>
      <c r="J4271" s="2" t="s">
        <v>1289</v>
      </c>
    </row>
    <row r="4272" spans="6:10" ht="15" customHeight="1" x14ac:dyDescent="0.25">
      <c r="F4272" s="3" t="s">
        <v>6133</v>
      </c>
      <c r="G4272" s="2">
        <v>99000017</v>
      </c>
      <c r="H4272" s="2" t="s">
        <v>314</v>
      </c>
      <c r="I4272" s="2" t="s">
        <v>315</v>
      </c>
      <c r="J4272" s="2" t="s">
        <v>316</v>
      </c>
    </row>
    <row r="4273" spans="6:10" ht="15" customHeight="1" x14ac:dyDescent="0.25">
      <c r="F4273" s="3" t="s">
        <v>6134</v>
      </c>
      <c r="G4273" s="2">
        <v>99000017</v>
      </c>
      <c r="H4273" s="2" t="s">
        <v>314</v>
      </c>
      <c r="I4273" s="2" t="s">
        <v>315</v>
      </c>
      <c r="J4273" s="2" t="s">
        <v>316</v>
      </c>
    </row>
    <row r="4274" spans="6:10" ht="15" customHeight="1" x14ac:dyDescent="0.25">
      <c r="F4274" s="3" t="s">
        <v>6135</v>
      </c>
      <c r="G4274" s="2">
        <v>24721</v>
      </c>
      <c r="H4274" s="2" t="s">
        <v>1269</v>
      </c>
      <c r="I4274" s="2" t="s">
        <v>1272</v>
      </c>
      <c r="J4274" s="2" t="s">
        <v>1273</v>
      </c>
    </row>
    <row r="4275" spans="6:10" ht="15" customHeight="1" x14ac:dyDescent="0.25">
      <c r="F4275" s="3" t="s">
        <v>6136</v>
      </c>
      <c r="G4275" s="2">
        <v>24736</v>
      </c>
      <c r="H4275" s="2" t="s">
        <v>1269</v>
      </c>
      <c r="I4275" s="2" t="s">
        <v>1270</v>
      </c>
      <c r="J4275" s="2" t="s">
        <v>1271</v>
      </c>
    </row>
    <row r="4276" spans="6:10" ht="15" customHeight="1" x14ac:dyDescent="0.25">
      <c r="F4276" s="3" t="s">
        <v>6137</v>
      </c>
      <c r="G4276" s="2">
        <v>24799</v>
      </c>
      <c r="H4276" s="2" t="s">
        <v>1269</v>
      </c>
      <c r="I4276" s="2" t="s">
        <v>1685</v>
      </c>
      <c r="J4276" s="2" t="s">
        <v>1686</v>
      </c>
    </row>
    <row r="4277" spans="6:10" ht="15" customHeight="1" x14ac:dyDescent="0.25">
      <c r="F4277" s="3" t="s">
        <v>6138</v>
      </c>
      <c r="G4277" s="2">
        <v>24805</v>
      </c>
      <c r="H4277" s="2" t="s">
        <v>1269</v>
      </c>
      <c r="I4277" s="2" t="s">
        <v>1451</v>
      </c>
      <c r="J4277" s="2" t="s">
        <v>1687</v>
      </c>
    </row>
    <row r="4278" spans="6:10" ht="15" customHeight="1" x14ac:dyDescent="0.25">
      <c r="F4278" s="3" t="s">
        <v>6139</v>
      </c>
      <c r="G4278" s="2">
        <v>24751</v>
      </c>
      <c r="H4278" s="2" t="s">
        <v>1269</v>
      </c>
      <c r="I4278" s="2" t="s">
        <v>1819</v>
      </c>
      <c r="J4278" s="2" t="s">
        <v>1820</v>
      </c>
    </row>
    <row r="4279" spans="6:10" ht="15" customHeight="1" x14ac:dyDescent="0.25">
      <c r="F4279" s="3" t="s">
        <v>6140</v>
      </c>
      <c r="G4279" s="2">
        <v>24731</v>
      </c>
      <c r="H4279" s="2" t="s">
        <v>1269</v>
      </c>
      <c r="I4279" s="2" t="s">
        <v>1688</v>
      </c>
      <c r="J4279" s="2" t="s">
        <v>1689</v>
      </c>
    </row>
    <row r="4280" spans="6:10" ht="15" customHeight="1" x14ac:dyDescent="0.25">
      <c r="F4280" s="3" t="s">
        <v>6141</v>
      </c>
      <c r="G4280" s="2">
        <v>24756</v>
      </c>
      <c r="H4280" s="2" t="s">
        <v>1269</v>
      </c>
      <c r="I4280" s="2" t="s">
        <v>1681</v>
      </c>
      <c r="J4280" s="2" t="s">
        <v>1682</v>
      </c>
    </row>
    <row r="4281" spans="6:10" ht="15" customHeight="1" x14ac:dyDescent="0.25">
      <c r="F4281" s="3" t="s">
        <v>6142</v>
      </c>
      <c r="G4281" s="2">
        <v>24769</v>
      </c>
      <c r="H4281" s="2" t="s">
        <v>1269</v>
      </c>
      <c r="I4281" s="2" t="s">
        <v>1683</v>
      </c>
      <c r="J4281" s="2" t="s">
        <v>1684</v>
      </c>
    </row>
    <row r="4282" spans="6:10" ht="15" customHeight="1" x14ac:dyDescent="0.25">
      <c r="F4282" s="3" t="s">
        <v>6143</v>
      </c>
      <c r="G4282" s="2">
        <v>24720</v>
      </c>
      <c r="H4282" s="2" t="s">
        <v>1269</v>
      </c>
      <c r="I4282" s="2" t="s">
        <v>1821</v>
      </c>
      <c r="J4282" s="2" t="s">
        <v>1822</v>
      </c>
    </row>
    <row r="4283" spans="6:10" ht="15" customHeight="1" x14ac:dyDescent="0.25">
      <c r="F4283" s="3" t="s">
        <v>6144</v>
      </c>
      <c r="G4283" s="2">
        <v>24728</v>
      </c>
      <c r="H4283" s="2" t="s">
        <v>1269</v>
      </c>
      <c r="I4283" s="2" t="s">
        <v>1823</v>
      </c>
      <c r="J4283" s="2" t="s">
        <v>1824</v>
      </c>
    </row>
    <row r="4284" spans="6:10" ht="15" customHeight="1" x14ac:dyDescent="0.25">
      <c r="F4284" s="3" t="s">
        <v>6145</v>
      </c>
      <c r="G4284" s="2">
        <v>24742</v>
      </c>
      <c r="H4284" s="2" t="s">
        <v>1269</v>
      </c>
      <c r="I4284" s="2" t="s">
        <v>1825</v>
      </c>
      <c r="J4284" s="2" t="s">
        <v>1826</v>
      </c>
    </row>
    <row r="4285" spans="6:10" ht="15" customHeight="1" x14ac:dyDescent="0.25">
      <c r="F4285" s="3" t="s">
        <v>6146</v>
      </c>
      <c r="G4285" s="2">
        <v>24771</v>
      </c>
      <c r="H4285" s="2" t="s">
        <v>1269</v>
      </c>
      <c r="I4285" s="2" t="s">
        <v>1444</v>
      </c>
      <c r="J4285" s="2" t="s">
        <v>1827</v>
      </c>
    </row>
    <row r="4286" spans="6:10" ht="15" customHeight="1" x14ac:dyDescent="0.25">
      <c r="F4286" s="3" t="s">
        <v>6147</v>
      </c>
      <c r="G4286" s="2">
        <v>25124</v>
      </c>
      <c r="H4286" s="2" t="s">
        <v>1269</v>
      </c>
      <c r="I4286" s="2" t="s">
        <v>1828</v>
      </c>
      <c r="J4286" s="2" t="s">
        <v>1829</v>
      </c>
    </row>
    <row r="4287" spans="6:10" ht="15" customHeight="1" x14ac:dyDescent="0.25">
      <c r="F4287" s="3" t="s">
        <v>6148</v>
      </c>
      <c r="G4287" s="2">
        <v>36055</v>
      </c>
      <c r="H4287" s="2" t="s">
        <v>1269</v>
      </c>
      <c r="I4287" s="2" t="s">
        <v>1830</v>
      </c>
      <c r="J4287" s="2" t="s">
        <v>1831</v>
      </c>
    </row>
    <row r="4288" spans="6:10" ht="15" customHeight="1" x14ac:dyDescent="0.25">
      <c r="F4288" s="3" t="s">
        <v>6149</v>
      </c>
      <c r="G4288" s="2">
        <v>24716</v>
      </c>
      <c r="H4288" s="2" t="s">
        <v>1269</v>
      </c>
      <c r="I4288" s="2" t="s">
        <v>1832</v>
      </c>
      <c r="J4288" s="2" t="s">
        <v>1833</v>
      </c>
    </row>
    <row r="4289" spans="6:10" ht="15" customHeight="1" x14ac:dyDescent="0.25">
      <c r="F4289" s="3" t="s">
        <v>6150</v>
      </c>
      <c r="G4289" s="2">
        <v>24719</v>
      </c>
      <c r="H4289" s="2" t="s">
        <v>1269</v>
      </c>
      <c r="I4289" s="2" t="s">
        <v>1834</v>
      </c>
      <c r="J4289" s="2" t="s">
        <v>1835</v>
      </c>
    </row>
    <row r="4290" spans="6:10" ht="15" customHeight="1" x14ac:dyDescent="0.25">
      <c r="F4290" s="3" t="s">
        <v>6151</v>
      </c>
      <c r="G4290" s="2">
        <v>24727</v>
      </c>
      <c r="H4290" s="2" t="s">
        <v>1269</v>
      </c>
      <c r="I4290" s="2" t="s">
        <v>1836</v>
      </c>
      <c r="J4290" s="2" t="s">
        <v>1837</v>
      </c>
    </row>
    <row r="4291" spans="6:10" ht="15" customHeight="1" x14ac:dyDescent="0.25">
      <c r="F4291" s="3" t="s">
        <v>6152</v>
      </c>
      <c r="G4291" s="2">
        <v>24744</v>
      </c>
      <c r="H4291" s="2" t="s">
        <v>1269</v>
      </c>
      <c r="I4291" s="2" t="s">
        <v>1838</v>
      </c>
      <c r="J4291" s="2" t="s">
        <v>1839</v>
      </c>
    </row>
    <row r="4292" spans="6:10" ht="15" customHeight="1" x14ac:dyDescent="0.25">
      <c r="F4292" s="3" t="s">
        <v>6153</v>
      </c>
      <c r="G4292" s="2">
        <v>24768</v>
      </c>
      <c r="H4292" s="2" t="s">
        <v>1269</v>
      </c>
      <c r="I4292" s="2" t="s">
        <v>1840</v>
      </c>
      <c r="J4292" s="2" t="s">
        <v>1841</v>
      </c>
    </row>
    <row r="4293" spans="6:10" ht="15" customHeight="1" x14ac:dyDescent="0.25">
      <c r="F4293" s="3" t="s">
        <v>6154</v>
      </c>
      <c r="G4293" s="2">
        <v>26150</v>
      </c>
      <c r="H4293" s="2" t="s">
        <v>1269</v>
      </c>
      <c r="I4293" s="2" t="s">
        <v>1842</v>
      </c>
      <c r="J4293" s="2" t="s">
        <v>1843</v>
      </c>
    </row>
    <row r="4294" spans="6:10" ht="15" customHeight="1" x14ac:dyDescent="0.25">
      <c r="F4294" s="3" t="s">
        <v>6155</v>
      </c>
      <c r="G4294" s="2">
        <v>99000026</v>
      </c>
      <c r="H4294" s="2" t="s">
        <v>1269</v>
      </c>
      <c r="I4294" s="2" t="s">
        <v>295</v>
      </c>
      <c r="J4294" s="2" t="s">
        <v>1289</v>
      </c>
    </row>
    <row r="4295" spans="6:10" ht="15" customHeight="1" x14ac:dyDescent="0.25">
      <c r="F4295" s="3" t="s">
        <v>6156</v>
      </c>
      <c r="G4295" s="2">
        <v>99000026</v>
      </c>
      <c r="H4295" s="2" t="s">
        <v>1269</v>
      </c>
      <c r="I4295" s="2" t="s">
        <v>295</v>
      </c>
      <c r="J4295" s="2" t="s">
        <v>1289</v>
      </c>
    </row>
    <row r="4296" spans="6:10" ht="15" customHeight="1" x14ac:dyDescent="0.25">
      <c r="F4296" s="3" t="s">
        <v>6157</v>
      </c>
      <c r="G4296" s="2">
        <v>99000017</v>
      </c>
      <c r="H4296" s="2" t="s">
        <v>314</v>
      </c>
      <c r="I4296" s="2" t="s">
        <v>315</v>
      </c>
      <c r="J4296" s="2" t="s">
        <v>316</v>
      </c>
    </row>
    <row r="4297" spans="6:10" ht="15" customHeight="1" x14ac:dyDescent="0.25">
      <c r="F4297" s="3" t="s">
        <v>6158</v>
      </c>
      <c r="G4297" s="2">
        <v>99000017</v>
      </c>
      <c r="H4297" s="2" t="s">
        <v>314</v>
      </c>
      <c r="I4297" s="2" t="s">
        <v>315</v>
      </c>
      <c r="J4297" s="2" t="s">
        <v>316</v>
      </c>
    </row>
    <row r="4298" spans="6:10" ht="15" customHeight="1" x14ac:dyDescent="0.25">
      <c r="F4298" s="3" t="s">
        <v>6159</v>
      </c>
      <c r="G4298" s="2">
        <v>24721</v>
      </c>
      <c r="H4298" s="2" t="s">
        <v>1269</v>
      </c>
      <c r="I4298" s="2" t="s">
        <v>1272</v>
      </c>
      <c r="J4298" s="2" t="s">
        <v>1273</v>
      </c>
    </row>
    <row r="4299" spans="6:10" ht="15" customHeight="1" x14ac:dyDescent="0.25">
      <c r="F4299" s="3" t="s">
        <v>6160</v>
      </c>
      <c r="G4299" s="2">
        <v>24736</v>
      </c>
      <c r="H4299" s="2" t="s">
        <v>1269</v>
      </c>
      <c r="I4299" s="2" t="s">
        <v>1270</v>
      </c>
      <c r="J4299" s="2" t="s">
        <v>1271</v>
      </c>
    </row>
    <row r="4300" spans="6:10" ht="15" customHeight="1" x14ac:dyDescent="0.25">
      <c r="F4300" s="3" t="s">
        <v>6161</v>
      </c>
      <c r="G4300" s="2">
        <v>24799</v>
      </c>
      <c r="H4300" s="2" t="s">
        <v>1269</v>
      </c>
      <c r="I4300" s="2" t="s">
        <v>1685</v>
      </c>
      <c r="J4300" s="2" t="s">
        <v>1686</v>
      </c>
    </row>
    <row r="4301" spans="6:10" ht="15" customHeight="1" x14ac:dyDescent="0.25">
      <c r="F4301" s="3" t="s">
        <v>6162</v>
      </c>
      <c r="G4301" s="2">
        <v>24805</v>
      </c>
      <c r="H4301" s="2" t="s">
        <v>1269</v>
      </c>
      <c r="I4301" s="2" t="s">
        <v>1451</v>
      </c>
      <c r="J4301" s="2" t="s">
        <v>1687</v>
      </c>
    </row>
    <row r="4302" spans="6:10" ht="15" customHeight="1" x14ac:dyDescent="0.25">
      <c r="F4302" s="3" t="s">
        <v>6163</v>
      </c>
      <c r="G4302" s="2">
        <v>24751</v>
      </c>
      <c r="H4302" s="2" t="s">
        <v>1269</v>
      </c>
      <c r="I4302" s="2" t="s">
        <v>1819</v>
      </c>
      <c r="J4302" s="2" t="s">
        <v>1820</v>
      </c>
    </row>
    <row r="4303" spans="6:10" ht="15" customHeight="1" x14ac:dyDescent="0.25">
      <c r="F4303" s="3" t="s">
        <v>6164</v>
      </c>
      <c r="G4303" s="2">
        <v>24731</v>
      </c>
      <c r="H4303" s="2" t="s">
        <v>1269</v>
      </c>
      <c r="I4303" s="2" t="s">
        <v>1688</v>
      </c>
      <c r="J4303" s="2" t="s">
        <v>1689</v>
      </c>
    </row>
    <row r="4304" spans="6:10" ht="15" customHeight="1" x14ac:dyDescent="0.25">
      <c r="F4304" s="3" t="s">
        <v>6165</v>
      </c>
      <c r="G4304" s="2">
        <v>24756</v>
      </c>
      <c r="H4304" s="2" t="s">
        <v>1269</v>
      </c>
      <c r="I4304" s="2" t="s">
        <v>1681</v>
      </c>
      <c r="J4304" s="2" t="s">
        <v>1682</v>
      </c>
    </row>
    <row r="4305" spans="6:10" ht="15" customHeight="1" x14ac:dyDescent="0.25">
      <c r="F4305" s="3" t="s">
        <v>6166</v>
      </c>
      <c r="G4305" s="2">
        <v>24769</v>
      </c>
      <c r="H4305" s="2" t="s">
        <v>1269</v>
      </c>
      <c r="I4305" s="2" t="s">
        <v>1683</v>
      </c>
      <c r="J4305" s="2" t="s">
        <v>1684</v>
      </c>
    </row>
    <row r="4306" spans="6:10" ht="15" customHeight="1" x14ac:dyDescent="0.25">
      <c r="F4306" s="3" t="s">
        <v>6167</v>
      </c>
      <c r="G4306" s="2">
        <v>24720</v>
      </c>
      <c r="H4306" s="2" t="s">
        <v>1269</v>
      </c>
      <c r="I4306" s="2" t="s">
        <v>1821</v>
      </c>
      <c r="J4306" s="2" t="s">
        <v>1822</v>
      </c>
    </row>
    <row r="4307" spans="6:10" ht="15" customHeight="1" x14ac:dyDescent="0.25">
      <c r="F4307" s="3" t="s">
        <v>6168</v>
      </c>
      <c r="G4307" s="2">
        <v>24728</v>
      </c>
      <c r="H4307" s="2" t="s">
        <v>1269</v>
      </c>
      <c r="I4307" s="2" t="s">
        <v>1823</v>
      </c>
      <c r="J4307" s="2" t="s">
        <v>1824</v>
      </c>
    </row>
    <row r="4308" spans="6:10" ht="15" customHeight="1" x14ac:dyDescent="0.25">
      <c r="F4308" s="3" t="s">
        <v>6169</v>
      </c>
      <c r="G4308" s="2">
        <v>24742</v>
      </c>
      <c r="H4308" s="2" t="s">
        <v>1269</v>
      </c>
      <c r="I4308" s="2" t="s">
        <v>1825</v>
      </c>
      <c r="J4308" s="2" t="s">
        <v>1826</v>
      </c>
    </row>
    <row r="4309" spans="6:10" ht="15" customHeight="1" x14ac:dyDescent="0.25">
      <c r="F4309" s="3" t="s">
        <v>6170</v>
      </c>
      <c r="G4309" s="2">
        <v>24771</v>
      </c>
      <c r="H4309" s="2" t="s">
        <v>1269</v>
      </c>
      <c r="I4309" s="2" t="s">
        <v>1444</v>
      </c>
      <c r="J4309" s="2" t="s">
        <v>1827</v>
      </c>
    </row>
    <row r="4310" spans="6:10" ht="15" customHeight="1" x14ac:dyDescent="0.25">
      <c r="F4310" s="3" t="s">
        <v>6171</v>
      </c>
      <c r="G4310" s="2">
        <v>25124</v>
      </c>
      <c r="H4310" s="2" t="s">
        <v>1269</v>
      </c>
      <c r="I4310" s="2" t="s">
        <v>1828</v>
      </c>
      <c r="J4310" s="2" t="s">
        <v>1829</v>
      </c>
    </row>
    <row r="4311" spans="6:10" ht="15" customHeight="1" x14ac:dyDescent="0.25">
      <c r="F4311" s="3" t="s">
        <v>6172</v>
      </c>
      <c r="G4311" s="2">
        <v>36055</v>
      </c>
      <c r="H4311" s="2" t="s">
        <v>1269</v>
      </c>
      <c r="I4311" s="2" t="s">
        <v>1830</v>
      </c>
      <c r="J4311" s="2" t="s">
        <v>1831</v>
      </c>
    </row>
    <row r="4312" spans="6:10" ht="15" customHeight="1" x14ac:dyDescent="0.25">
      <c r="F4312" s="3" t="s">
        <v>6173</v>
      </c>
      <c r="G4312" s="2">
        <v>24716</v>
      </c>
      <c r="H4312" s="2" t="s">
        <v>1269</v>
      </c>
      <c r="I4312" s="2" t="s">
        <v>1832</v>
      </c>
      <c r="J4312" s="2" t="s">
        <v>1833</v>
      </c>
    </row>
    <row r="4313" spans="6:10" ht="15" customHeight="1" x14ac:dyDescent="0.25">
      <c r="F4313" s="3" t="s">
        <v>6174</v>
      </c>
      <c r="G4313" s="2">
        <v>24719</v>
      </c>
      <c r="H4313" s="2" t="s">
        <v>1269</v>
      </c>
      <c r="I4313" s="2" t="s">
        <v>1834</v>
      </c>
      <c r="J4313" s="2" t="s">
        <v>1835</v>
      </c>
    </row>
    <row r="4314" spans="6:10" ht="15" customHeight="1" x14ac:dyDescent="0.25">
      <c r="F4314" s="3" t="s">
        <v>6175</v>
      </c>
      <c r="G4314" s="2">
        <v>24727</v>
      </c>
      <c r="H4314" s="2" t="s">
        <v>1269</v>
      </c>
      <c r="I4314" s="2" t="s">
        <v>1836</v>
      </c>
      <c r="J4314" s="2" t="s">
        <v>1837</v>
      </c>
    </row>
    <row r="4315" spans="6:10" ht="15" customHeight="1" x14ac:dyDescent="0.25">
      <c r="F4315" s="3" t="s">
        <v>6176</v>
      </c>
      <c r="G4315" s="2">
        <v>24744</v>
      </c>
      <c r="H4315" s="2" t="s">
        <v>1269</v>
      </c>
      <c r="I4315" s="2" t="s">
        <v>1838</v>
      </c>
      <c r="J4315" s="2" t="s">
        <v>1839</v>
      </c>
    </row>
    <row r="4316" spans="6:10" ht="15" customHeight="1" x14ac:dyDescent="0.25">
      <c r="F4316" s="3" t="s">
        <v>6177</v>
      </c>
      <c r="G4316" s="2">
        <v>24768</v>
      </c>
      <c r="H4316" s="2" t="s">
        <v>1269</v>
      </c>
      <c r="I4316" s="2" t="s">
        <v>1840</v>
      </c>
      <c r="J4316" s="2" t="s">
        <v>1841</v>
      </c>
    </row>
    <row r="4317" spans="6:10" ht="15" customHeight="1" x14ac:dyDescent="0.25">
      <c r="F4317" s="3" t="s">
        <v>6178</v>
      </c>
      <c r="G4317" s="2">
        <v>26150</v>
      </c>
      <c r="H4317" s="2" t="s">
        <v>1269</v>
      </c>
      <c r="I4317" s="2" t="s">
        <v>1842</v>
      </c>
      <c r="J4317" s="2" t="s">
        <v>1843</v>
      </c>
    </row>
    <row r="4318" spans="6:10" ht="15" customHeight="1" x14ac:dyDescent="0.25">
      <c r="F4318" s="3" t="s">
        <v>6179</v>
      </c>
      <c r="G4318" s="2">
        <v>99000026</v>
      </c>
      <c r="H4318" s="2" t="s">
        <v>1269</v>
      </c>
      <c r="I4318" s="2" t="s">
        <v>295</v>
      </c>
      <c r="J4318" s="2" t="s">
        <v>1289</v>
      </c>
    </row>
    <row r="4319" spans="6:10" ht="15" customHeight="1" x14ac:dyDescent="0.25">
      <c r="F4319" s="3" t="s">
        <v>6180</v>
      </c>
      <c r="G4319" s="2">
        <v>99000026</v>
      </c>
      <c r="H4319" s="2" t="s">
        <v>1269</v>
      </c>
      <c r="I4319" s="2" t="s">
        <v>295</v>
      </c>
      <c r="J4319" s="2" t="s">
        <v>1289</v>
      </c>
    </row>
    <row r="4320" spans="6:10" ht="15" customHeight="1" x14ac:dyDescent="0.25">
      <c r="F4320" s="3" t="s">
        <v>6181</v>
      </c>
      <c r="G4320" s="2">
        <v>99000017</v>
      </c>
      <c r="H4320" s="2" t="s">
        <v>314</v>
      </c>
      <c r="I4320" s="2" t="s">
        <v>315</v>
      </c>
      <c r="J4320" s="2" t="s">
        <v>316</v>
      </c>
    </row>
    <row r="4321" spans="6:10" ht="15" customHeight="1" x14ac:dyDescent="0.25">
      <c r="F4321" s="3" t="s">
        <v>6182</v>
      </c>
      <c r="G4321" s="2">
        <v>99000017</v>
      </c>
      <c r="H4321" s="2" t="s">
        <v>314</v>
      </c>
      <c r="I4321" s="2" t="s">
        <v>315</v>
      </c>
      <c r="J4321" s="2" t="s">
        <v>316</v>
      </c>
    </row>
    <row r="4322" spans="6:10" ht="15" customHeight="1" x14ac:dyDescent="0.25">
      <c r="F4322" s="3" t="s">
        <v>6183</v>
      </c>
      <c r="G4322" s="2">
        <v>12925</v>
      </c>
      <c r="H4322" s="2" t="s">
        <v>1113</v>
      </c>
      <c r="I4322" s="2" t="s">
        <v>1114</v>
      </c>
      <c r="J4322" s="2" t="s">
        <v>1115</v>
      </c>
    </row>
    <row r="4323" spans="6:10" ht="15" customHeight="1" x14ac:dyDescent="0.25">
      <c r="F4323" s="3" t="s">
        <v>6184</v>
      </c>
      <c r="G4323" s="2">
        <v>21360</v>
      </c>
      <c r="H4323" s="2" t="s">
        <v>1113</v>
      </c>
      <c r="I4323" s="2" t="s">
        <v>1307</v>
      </c>
      <c r="J4323" s="2" t="s">
        <v>1308</v>
      </c>
    </row>
    <row r="4324" spans="6:10" ht="15" customHeight="1" x14ac:dyDescent="0.25">
      <c r="F4324" s="3" t="s">
        <v>6185</v>
      </c>
      <c r="G4324" s="2">
        <v>20943</v>
      </c>
      <c r="H4324" s="2" t="s">
        <v>1113</v>
      </c>
      <c r="I4324" s="2" t="s">
        <v>1122</v>
      </c>
      <c r="J4324" s="2" t="s">
        <v>1123</v>
      </c>
    </row>
    <row r="4325" spans="6:10" ht="15" customHeight="1" x14ac:dyDescent="0.25">
      <c r="F4325" s="3" t="s">
        <v>6186</v>
      </c>
      <c r="G4325" s="2">
        <v>20944</v>
      </c>
      <c r="H4325" s="2" t="s">
        <v>1113</v>
      </c>
      <c r="I4325" s="2" t="s">
        <v>1844</v>
      </c>
      <c r="J4325" s="2" t="s">
        <v>1845</v>
      </c>
    </row>
    <row r="4326" spans="6:10" ht="15" customHeight="1" x14ac:dyDescent="0.25">
      <c r="F4326" s="3" t="s">
        <v>6187</v>
      </c>
      <c r="G4326" s="2">
        <v>12924</v>
      </c>
      <c r="H4326" s="2" t="s">
        <v>1113</v>
      </c>
      <c r="I4326" s="2" t="s">
        <v>1129</v>
      </c>
      <c r="J4326" s="2" t="s">
        <v>1130</v>
      </c>
    </row>
    <row r="4327" spans="6:10" ht="15" customHeight="1" x14ac:dyDescent="0.25">
      <c r="F4327" s="3" t="s">
        <v>6188</v>
      </c>
      <c r="G4327" s="2">
        <v>21355</v>
      </c>
      <c r="H4327" s="2" t="s">
        <v>1113</v>
      </c>
      <c r="I4327" s="2" t="s">
        <v>1127</v>
      </c>
      <c r="J4327" s="2" t="s">
        <v>1128</v>
      </c>
    </row>
    <row r="4328" spans="6:10" ht="15" customHeight="1" x14ac:dyDescent="0.25">
      <c r="F4328" s="3" t="s">
        <v>6189</v>
      </c>
      <c r="G4328" s="2">
        <v>20857</v>
      </c>
      <c r="H4328" s="2" t="s">
        <v>1113</v>
      </c>
      <c r="I4328" s="2" t="s">
        <v>1846</v>
      </c>
      <c r="J4328" s="2" t="s">
        <v>1847</v>
      </c>
    </row>
    <row r="4329" spans="6:10" ht="15" customHeight="1" x14ac:dyDescent="0.25">
      <c r="F4329" s="3" t="s">
        <v>6190</v>
      </c>
      <c r="G4329" s="2">
        <v>27322</v>
      </c>
      <c r="H4329" s="2" t="s">
        <v>1113</v>
      </c>
      <c r="I4329" s="2" t="s">
        <v>1118</v>
      </c>
      <c r="J4329" s="2" t="s">
        <v>1119</v>
      </c>
    </row>
    <row r="4330" spans="6:10" ht="15" customHeight="1" x14ac:dyDescent="0.25">
      <c r="F4330" s="3" t="s">
        <v>6191</v>
      </c>
      <c r="G4330" s="2">
        <v>25847</v>
      </c>
      <c r="H4330" s="2" t="s">
        <v>1113</v>
      </c>
      <c r="I4330" s="2" t="s">
        <v>1848</v>
      </c>
      <c r="J4330" s="2" t="s">
        <v>1849</v>
      </c>
    </row>
    <row r="4331" spans="6:10" ht="15" customHeight="1" x14ac:dyDescent="0.25">
      <c r="F4331" s="3" t="s">
        <v>6192</v>
      </c>
      <c r="G4331" s="2">
        <v>29005</v>
      </c>
      <c r="H4331" s="2" t="s">
        <v>1113</v>
      </c>
      <c r="I4331" s="2" t="s">
        <v>1850</v>
      </c>
      <c r="J4331" s="2" t="s">
        <v>1851</v>
      </c>
    </row>
    <row r="4332" spans="6:10" ht="15" customHeight="1" x14ac:dyDescent="0.25">
      <c r="F4332" s="3" t="s">
        <v>6193</v>
      </c>
      <c r="G4332" s="2">
        <v>18652</v>
      </c>
      <c r="H4332" s="2" t="s">
        <v>1113</v>
      </c>
      <c r="I4332" s="2" t="s">
        <v>1133</v>
      </c>
      <c r="J4332" s="2" t="s">
        <v>1134</v>
      </c>
    </row>
    <row r="4333" spans="6:10" ht="15" customHeight="1" x14ac:dyDescent="0.25">
      <c r="F4333" s="3" t="s">
        <v>6194</v>
      </c>
      <c r="G4333" s="2">
        <v>13480</v>
      </c>
      <c r="H4333" s="2" t="s">
        <v>1113</v>
      </c>
      <c r="I4333" s="2" t="s">
        <v>1852</v>
      </c>
      <c r="J4333" s="2" t="s">
        <v>1853</v>
      </c>
    </row>
    <row r="4334" spans="6:10" ht="15" customHeight="1" x14ac:dyDescent="0.25">
      <c r="F4334" s="3" t="s">
        <v>6195</v>
      </c>
      <c r="G4334" s="2">
        <v>21212</v>
      </c>
      <c r="H4334" s="2" t="s">
        <v>1113</v>
      </c>
      <c r="I4334" s="2" t="s">
        <v>1116</v>
      </c>
      <c r="J4334" s="2" t="s">
        <v>1117</v>
      </c>
    </row>
    <row r="4335" spans="6:10" ht="15" customHeight="1" x14ac:dyDescent="0.25">
      <c r="F4335" s="3" t="s">
        <v>6196</v>
      </c>
      <c r="G4335" s="2">
        <v>21384</v>
      </c>
      <c r="H4335" s="2" t="s">
        <v>1113</v>
      </c>
      <c r="I4335" s="2" t="s">
        <v>1120</v>
      </c>
      <c r="J4335" s="2" t="s">
        <v>1121</v>
      </c>
    </row>
    <row r="4336" spans="6:10" ht="15" customHeight="1" x14ac:dyDescent="0.25">
      <c r="F4336" s="3" t="s">
        <v>6197</v>
      </c>
      <c r="G4336" s="2">
        <v>21354</v>
      </c>
      <c r="H4336" s="2" t="s">
        <v>1113</v>
      </c>
      <c r="I4336" s="2" t="s">
        <v>1015</v>
      </c>
      <c r="J4336" s="2" t="s">
        <v>1124</v>
      </c>
    </row>
    <row r="4337" spans="6:10" ht="15" customHeight="1" x14ac:dyDescent="0.25">
      <c r="F4337" s="3" t="s">
        <v>6198</v>
      </c>
      <c r="G4337" s="2">
        <v>20871</v>
      </c>
      <c r="H4337" s="2" t="s">
        <v>1113</v>
      </c>
      <c r="I4337" s="2" t="s">
        <v>1125</v>
      </c>
      <c r="J4337" s="2" t="s">
        <v>1126</v>
      </c>
    </row>
    <row r="4338" spans="6:10" ht="15" customHeight="1" x14ac:dyDescent="0.25">
      <c r="F4338" s="3" t="s">
        <v>6199</v>
      </c>
      <c r="G4338" s="2">
        <v>29468</v>
      </c>
      <c r="H4338" s="2" t="s">
        <v>1113</v>
      </c>
      <c r="I4338" s="2" t="s">
        <v>1131</v>
      </c>
      <c r="J4338" s="2" t="s">
        <v>1132</v>
      </c>
    </row>
    <row r="4339" spans="6:10" ht="15" customHeight="1" x14ac:dyDescent="0.25">
      <c r="F4339" s="3" t="s">
        <v>6200</v>
      </c>
      <c r="G4339" s="2">
        <v>21378</v>
      </c>
      <c r="H4339" s="2" t="s">
        <v>1113</v>
      </c>
      <c r="I4339" s="2" t="s">
        <v>1854</v>
      </c>
      <c r="J4339" s="2" t="s">
        <v>1855</v>
      </c>
    </row>
    <row r="4340" spans="6:10" ht="15" customHeight="1" x14ac:dyDescent="0.25">
      <c r="F4340" s="3" t="s">
        <v>6201</v>
      </c>
      <c r="G4340" s="2">
        <v>20880</v>
      </c>
      <c r="H4340" s="2" t="s">
        <v>1113</v>
      </c>
      <c r="I4340" s="2" t="s">
        <v>1856</v>
      </c>
      <c r="J4340" s="2" t="s">
        <v>1857</v>
      </c>
    </row>
    <row r="4341" spans="6:10" ht="15" customHeight="1" x14ac:dyDescent="0.25">
      <c r="F4341" s="3" t="s">
        <v>6202</v>
      </c>
      <c r="G4341" s="2">
        <v>25229</v>
      </c>
      <c r="H4341" s="2" t="s">
        <v>1113</v>
      </c>
      <c r="I4341" s="2" t="s">
        <v>1858</v>
      </c>
      <c r="J4341" s="2" t="s">
        <v>1859</v>
      </c>
    </row>
    <row r="4342" spans="6:10" ht="15" customHeight="1" x14ac:dyDescent="0.25">
      <c r="F4342" s="3" t="s">
        <v>6203</v>
      </c>
      <c r="G4342" s="2">
        <v>99000038</v>
      </c>
      <c r="H4342" s="2" t="s">
        <v>1113</v>
      </c>
      <c r="I4342" s="2" t="s">
        <v>295</v>
      </c>
      <c r="J4342" s="2" t="s">
        <v>1138</v>
      </c>
    </row>
    <row r="4343" spans="6:10" ht="15" customHeight="1" x14ac:dyDescent="0.25">
      <c r="F4343" s="3" t="s">
        <v>6204</v>
      </c>
      <c r="G4343" s="2">
        <v>99000038</v>
      </c>
      <c r="H4343" s="2" t="s">
        <v>1113</v>
      </c>
      <c r="I4343" s="2" t="s">
        <v>295</v>
      </c>
      <c r="J4343" s="2" t="s">
        <v>1138</v>
      </c>
    </row>
    <row r="4344" spans="6:10" ht="15" customHeight="1" x14ac:dyDescent="0.25">
      <c r="F4344" s="3" t="s">
        <v>6205</v>
      </c>
      <c r="G4344" s="2">
        <v>99000017</v>
      </c>
      <c r="H4344" s="2" t="s">
        <v>314</v>
      </c>
      <c r="I4344" s="2" t="s">
        <v>315</v>
      </c>
      <c r="J4344" s="2" t="s">
        <v>316</v>
      </c>
    </row>
    <row r="4345" spans="6:10" ht="15" customHeight="1" x14ac:dyDescent="0.25">
      <c r="F4345" s="3" t="s">
        <v>6206</v>
      </c>
      <c r="G4345" s="2">
        <v>99000017</v>
      </c>
      <c r="H4345" s="2" t="s">
        <v>314</v>
      </c>
      <c r="I4345" s="2" t="s">
        <v>315</v>
      </c>
      <c r="J4345" s="2" t="s">
        <v>316</v>
      </c>
    </row>
    <row r="4346" spans="6:10" ht="15" customHeight="1" x14ac:dyDescent="0.25">
      <c r="F4346" s="3" t="s">
        <v>6207</v>
      </c>
      <c r="G4346" s="2">
        <v>12925</v>
      </c>
      <c r="H4346" s="2" t="s">
        <v>1113</v>
      </c>
      <c r="I4346" s="2" t="s">
        <v>1114</v>
      </c>
      <c r="J4346" s="2" t="s">
        <v>1115</v>
      </c>
    </row>
    <row r="4347" spans="6:10" ht="15" customHeight="1" x14ac:dyDescent="0.25">
      <c r="F4347" s="3" t="s">
        <v>6208</v>
      </c>
      <c r="G4347" s="2">
        <v>21360</v>
      </c>
      <c r="H4347" s="2" t="s">
        <v>1113</v>
      </c>
      <c r="I4347" s="2" t="s">
        <v>1307</v>
      </c>
      <c r="J4347" s="2" t="s">
        <v>1308</v>
      </c>
    </row>
    <row r="4348" spans="6:10" ht="15" customHeight="1" x14ac:dyDescent="0.25">
      <c r="F4348" s="3" t="s">
        <v>6209</v>
      </c>
      <c r="G4348" s="2">
        <v>20943</v>
      </c>
      <c r="H4348" s="2" t="s">
        <v>1113</v>
      </c>
      <c r="I4348" s="2" t="s">
        <v>1122</v>
      </c>
      <c r="J4348" s="2" t="s">
        <v>1123</v>
      </c>
    </row>
    <row r="4349" spans="6:10" ht="15" customHeight="1" x14ac:dyDescent="0.25">
      <c r="F4349" s="3" t="s">
        <v>6210</v>
      </c>
      <c r="G4349" s="2">
        <v>20944</v>
      </c>
      <c r="H4349" s="2" t="s">
        <v>1113</v>
      </c>
      <c r="I4349" s="2" t="s">
        <v>1844</v>
      </c>
      <c r="J4349" s="2" t="s">
        <v>1845</v>
      </c>
    </row>
    <row r="4350" spans="6:10" ht="15" customHeight="1" x14ac:dyDescent="0.25">
      <c r="F4350" s="3" t="s">
        <v>6211</v>
      </c>
      <c r="G4350" s="2">
        <v>12924</v>
      </c>
      <c r="H4350" s="2" t="s">
        <v>1113</v>
      </c>
      <c r="I4350" s="2" t="s">
        <v>1129</v>
      </c>
      <c r="J4350" s="2" t="s">
        <v>1130</v>
      </c>
    </row>
    <row r="4351" spans="6:10" ht="15" customHeight="1" x14ac:dyDescent="0.25">
      <c r="F4351" s="3" t="s">
        <v>6212</v>
      </c>
      <c r="G4351" s="2">
        <v>21355</v>
      </c>
      <c r="H4351" s="2" t="s">
        <v>1113</v>
      </c>
      <c r="I4351" s="2" t="s">
        <v>1127</v>
      </c>
      <c r="J4351" s="2" t="s">
        <v>1128</v>
      </c>
    </row>
    <row r="4352" spans="6:10" ht="15" customHeight="1" x14ac:dyDescent="0.25">
      <c r="F4352" s="3" t="s">
        <v>6213</v>
      </c>
      <c r="G4352" s="2">
        <v>20857</v>
      </c>
      <c r="H4352" s="2" t="s">
        <v>1113</v>
      </c>
      <c r="I4352" s="2" t="s">
        <v>1846</v>
      </c>
      <c r="J4352" s="2" t="s">
        <v>1847</v>
      </c>
    </row>
    <row r="4353" spans="6:10" ht="15" customHeight="1" x14ac:dyDescent="0.25">
      <c r="F4353" s="3" t="s">
        <v>6214</v>
      </c>
      <c r="G4353" s="2">
        <v>27322</v>
      </c>
      <c r="H4353" s="2" t="s">
        <v>1113</v>
      </c>
      <c r="I4353" s="2" t="s">
        <v>1118</v>
      </c>
      <c r="J4353" s="2" t="s">
        <v>1119</v>
      </c>
    </row>
    <row r="4354" spans="6:10" ht="15" customHeight="1" x14ac:dyDescent="0.25">
      <c r="F4354" s="3" t="s">
        <v>6215</v>
      </c>
      <c r="G4354" s="2">
        <v>25847</v>
      </c>
      <c r="H4354" s="2" t="s">
        <v>1113</v>
      </c>
      <c r="I4354" s="2" t="s">
        <v>1848</v>
      </c>
      <c r="J4354" s="2" t="s">
        <v>1849</v>
      </c>
    </row>
    <row r="4355" spans="6:10" ht="15" customHeight="1" x14ac:dyDescent="0.25">
      <c r="F4355" s="3" t="s">
        <v>6216</v>
      </c>
      <c r="G4355" s="2">
        <v>29005</v>
      </c>
      <c r="H4355" s="2" t="s">
        <v>1113</v>
      </c>
      <c r="I4355" s="2" t="s">
        <v>1850</v>
      </c>
      <c r="J4355" s="2" t="s">
        <v>1851</v>
      </c>
    </row>
    <row r="4356" spans="6:10" ht="15" customHeight="1" x14ac:dyDescent="0.25">
      <c r="F4356" s="3" t="s">
        <v>6217</v>
      </c>
      <c r="G4356" s="2">
        <v>18652</v>
      </c>
      <c r="H4356" s="2" t="s">
        <v>1113</v>
      </c>
      <c r="I4356" s="2" t="s">
        <v>1133</v>
      </c>
      <c r="J4356" s="2" t="s">
        <v>1134</v>
      </c>
    </row>
    <row r="4357" spans="6:10" ht="15" customHeight="1" x14ac:dyDescent="0.25">
      <c r="F4357" s="3" t="s">
        <v>6218</v>
      </c>
      <c r="G4357" s="2">
        <v>13480</v>
      </c>
      <c r="H4357" s="2" t="s">
        <v>1113</v>
      </c>
      <c r="I4357" s="2" t="s">
        <v>1852</v>
      </c>
      <c r="J4357" s="2" t="s">
        <v>1853</v>
      </c>
    </row>
    <row r="4358" spans="6:10" ht="15" customHeight="1" x14ac:dyDescent="0.25">
      <c r="F4358" s="3" t="s">
        <v>6219</v>
      </c>
      <c r="G4358" s="2">
        <v>21212</v>
      </c>
      <c r="H4358" s="2" t="s">
        <v>1113</v>
      </c>
      <c r="I4358" s="2" t="s">
        <v>1116</v>
      </c>
      <c r="J4358" s="2" t="s">
        <v>1117</v>
      </c>
    </row>
    <row r="4359" spans="6:10" ht="15" customHeight="1" x14ac:dyDescent="0.25">
      <c r="F4359" s="3" t="s">
        <v>6220</v>
      </c>
      <c r="G4359" s="2">
        <v>21384</v>
      </c>
      <c r="H4359" s="2" t="s">
        <v>1113</v>
      </c>
      <c r="I4359" s="2" t="s">
        <v>1120</v>
      </c>
      <c r="J4359" s="2" t="s">
        <v>1121</v>
      </c>
    </row>
    <row r="4360" spans="6:10" ht="15" customHeight="1" x14ac:dyDescent="0.25">
      <c r="F4360" s="3" t="s">
        <v>6221</v>
      </c>
      <c r="G4360" s="2">
        <v>21354</v>
      </c>
      <c r="H4360" s="2" t="s">
        <v>1113</v>
      </c>
      <c r="I4360" s="2" t="s">
        <v>1015</v>
      </c>
      <c r="J4360" s="2" t="s">
        <v>1124</v>
      </c>
    </row>
    <row r="4361" spans="6:10" ht="15" customHeight="1" x14ac:dyDescent="0.25">
      <c r="F4361" s="3" t="s">
        <v>6222</v>
      </c>
      <c r="G4361" s="2">
        <v>20871</v>
      </c>
      <c r="H4361" s="2" t="s">
        <v>1113</v>
      </c>
      <c r="I4361" s="2" t="s">
        <v>1125</v>
      </c>
      <c r="J4361" s="2" t="s">
        <v>1126</v>
      </c>
    </row>
    <row r="4362" spans="6:10" ht="15" customHeight="1" x14ac:dyDescent="0.25">
      <c r="F4362" s="3" t="s">
        <v>6223</v>
      </c>
      <c r="G4362" s="2">
        <v>29468</v>
      </c>
      <c r="H4362" s="2" t="s">
        <v>1113</v>
      </c>
      <c r="I4362" s="2" t="s">
        <v>1131</v>
      </c>
      <c r="J4362" s="2" t="s">
        <v>1132</v>
      </c>
    </row>
    <row r="4363" spans="6:10" ht="15" customHeight="1" x14ac:dyDescent="0.25">
      <c r="F4363" s="3" t="s">
        <v>6224</v>
      </c>
      <c r="G4363" s="2">
        <v>21378</v>
      </c>
      <c r="H4363" s="2" t="s">
        <v>1113</v>
      </c>
      <c r="I4363" s="2" t="s">
        <v>1854</v>
      </c>
      <c r="J4363" s="2" t="s">
        <v>1855</v>
      </c>
    </row>
    <row r="4364" spans="6:10" ht="15" customHeight="1" x14ac:dyDescent="0.25">
      <c r="F4364" s="3" t="s">
        <v>6225</v>
      </c>
      <c r="G4364" s="2">
        <v>20880</v>
      </c>
      <c r="H4364" s="2" t="s">
        <v>1113</v>
      </c>
      <c r="I4364" s="2" t="s">
        <v>1856</v>
      </c>
      <c r="J4364" s="2" t="s">
        <v>1857</v>
      </c>
    </row>
    <row r="4365" spans="6:10" ht="15" customHeight="1" x14ac:dyDescent="0.25">
      <c r="F4365" s="3" t="s">
        <v>6226</v>
      </c>
      <c r="G4365" s="2">
        <v>25229</v>
      </c>
      <c r="H4365" s="2" t="s">
        <v>1113</v>
      </c>
      <c r="I4365" s="2" t="s">
        <v>1858</v>
      </c>
      <c r="J4365" s="2" t="s">
        <v>1859</v>
      </c>
    </row>
    <row r="4366" spans="6:10" ht="15" customHeight="1" x14ac:dyDescent="0.25">
      <c r="F4366" s="3" t="s">
        <v>6227</v>
      </c>
      <c r="G4366" s="2">
        <v>99000038</v>
      </c>
      <c r="H4366" s="2" t="s">
        <v>1113</v>
      </c>
      <c r="I4366" s="2" t="s">
        <v>295</v>
      </c>
      <c r="J4366" s="2" t="s">
        <v>1138</v>
      </c>
    </row>
    <row r="4367" spans="6:10" ht="15" customHeight="1" x14ac:dyDescent="0.25">
      <c r="F4367" s="3" t="s">
        <v>6228</v>
      </c>
      <c r="G4367" s="2">
        <v>99000038</v>
      </c>
      <c r="H4367" s="2" t="s">
        <v>1113</v>
      </c>
      <c r="I4367" s="2" t="s">
        <v>295</v>
      </c>
      <c r="J4367" s="2" t="s">
        <v>1138</v>
      </c>
    </row>
    <row r="4368" spans="6:10" ht="15" customHeight="1" x14ac:dyDescent="0.25">
      <c r="F4368" s="3" t="s">
        <v>6229</v>
      </c>
      <c r="G4368" s="2">
        <v>99000017</v>
      </c>
      <c r="H4368" s="2" t="s">
        <v>314</v>
      </c>
      <c r="I4368" s="2" t="s">
        <v>315</v>
      </c>
      <c r="J4368" s="2" t="s">
        <v>316</v>
      </c>
    </row>
    <row r="4369" spans="6:10" ht="15" customHeight="1" x14ac:dyDescent="0.25">
      <c r="F4369" s="3" t="s">
        <v>6230</v>
      </c>
      <c r="G4369" s="2">
        <v>99000017</v>
      </c>
      <c r="H4369" s="2" t="s">
        <v>314</v>
      </c>
      <c r="I4369" s="2" t="s">
        <v>315</v>
      </c>
      <c r="J4369" s="2" t="s">
        <v>316</v>
      </c>
    </row>
    <row r="4370" spans="6:10" ht="15" customHeight="1" x14ac:dyDescent="0.25">
      <c r="F4370" s="3" t="s">
        <v>6231</v>
      </c>
      <c r="G4370" s="2">
        <v>12925</v>
      </c>
      <c r="H4370" s="2" t="s">
        <v>1113</v>
      </c>
      <c r="I4370" s="2" t="s">
        <v>1114</v>
      </c>
      <c r="J4370" s="2" t="s">
        <v>1115</v>
      </c>
    </row>
    <row r="4371" spans="6:10" ht="15" customHeight="1" x14ac:dyDescent="0.25">
      <c r="F4371" s="3" t="s">
        <v>6232</v>
      </c>
      <c r="G4371" s="2">
        <v>21360</v>
      </c>
      <c r="H4371" s="2" t="s">
        <v>1113</v>
      </c>
      <c r="I4371" s="2" t="s">
        <v>1307</v>
      </c>
      <c r="J4371" s="2" t="s">
        <v>1308</v>
      </c>
    </row>
    <row r="4372" spans="6:10" ht="15" customHeight="1" x14ac:dyDescent="0.25">
      <c r="F4372" s="3" t="s">
        <v>6233</v>
      </c>
      <c r="G4372" s="2">
        <v>20943</v>
      </c>
      <c r="H4372" s="2" t="s">
        <v>1113</v>
      </c>
      <c r="I4372" s="2" t="s">
        <v>1122</v>
      </c>
      <c r="J4372" s="2" t="s">
        <v>1123</v>
      </c>
    </row>
    <row r="4373" spans="6:10" ht="15" customHeight="1" x14ac:dyDescent="0.25">
      <c r="F4373" s="3" t="s">
        <v>6234</v>
      </c>
      <c r="G4373" s="2">
        <v>20944</v>
      </c>
      <c r="H4373" s="2" t="s">
        <v>1113</v>
      </c>
      <c r="I4373" s="2" t="s">
        <v>1844</v>
      </c>
      <c r="J4373" s="2" t="s">
        <v>1845</v>
      </c>
    </row>
    <row r="4374" spans="6:10" ht="15" customHeight="1" x14ac:dyDescent="0.25">
      <c r="F4374" s="3" t="s">
        <v>6235</v>
      </c>
      <c r="G4374" s="2">
        <v>12924</v>
      </c>
      <c r="H4374" s="2" t="s">
        <v>1113</v>
      </c>
      <c r="I4374" s="2" t="s">
        <v>1129</v>
      </c>
      <c r="J4374" s="2" t="s">
        <v>1130</v>
      </c>
    </row>
    <row r="4375" spans="6:10" ht="15" customHeight="1" x14ac:dyDescent="0.25">
      <c r="F4375" s="3" t="s">
        <v>6236</v>
      </c>
      <c r="G4375" s="2">
        <v>21355</v>
      </c>
      <c r="H4375" s="2" t="s">
        <v>1113</v>
      </c>
      <c r="I4375" s="2" t="s">
        <v>1127</v>
      </c>
      <c r="J4375" s="2" t="s">
        <v>1128</v>
      </c>
    </row>
    <row r="4376" spans="6:10" ht="15" customHeight="1" x14ac:dyDescent="0.25">
      <c r="F4376" s="3" t="s">
        <v>6237</v>
      </c>
      <c r="G4376" s="2">
        <v>20857</v>
      </c>
      <c r="H4376" s="2" t="s">
        <v>1113</v>
      </c>
      <c r="I4376" s="2" t="s">
        <v>1846</v>
      </c>
      <c r="J4376" s="2" t="s">
        <v>1847</v>
      </c>
    </row>
    <row r="4377" spans="6:10" ht="15" customHeight="1" x14ac:dyDescent="0.25">
      <c r="F4377" s="3" t="s">
        <v>6238</v>
      </c>
      <c r="G4377" s="2">
        <v>27322</v>
      </c>
      <c r="H4377" s="2" t="s">
        <v>1113</v>
      </c>
      <c r="I4377" s="2" t="s">
        <v>1118</v>
      </c>
      <c r="J4377" s="2" t="s">
        <v>1119</v>
      </c>
    </row>
    <row r="4378" spans="6:10" ht="15" customHeight="1" x14ac:dyDescent="0.25">
      <c r="F4378" s="3" t="s">
        <v>6239</v>
      </c>
      <c r="G4378" s="2">
        <v>25847</v>
      </c>
      <c r="H4378" s="2" t="s">
        <v>1113</v>
      </c>
      <c r="I4378" s="2" t="s">
        <v>1848</v>
      </c>
      <c r="J4378" s="2" t="s">
        <v>1849</v>
      </c>
    </row>
    <row r="4379" spans="6:10" ht="15" customHeight="1" x14ac:dyDescent="0.25">
      <c r="F4379" s="3" t="s">
        <v>6240</v>
      </c>
      <c r="G4379" s="2">
        <v>29005</v>
      </c>
      <c r="H4379" s="2" t="s">
        <v>1113</v>
      </c>
      <c r="I4379" s="2" t="s">
        <v>1850</v>
      </c>
      <c r="J4379" s="2" t="s">
        <v>1851</v>
      </c>
    </row>
    <row r="4380" spans="6:10" ht="15" customHeight="1" x14ac:dyDescent="0.25">
      <c r="F4380" s="3" t="s">
        <v>6241</v>
      </c>
      <c r="G4380" s="2">
        <v>18652</v>
      </c>
      <c r="H4380" s="2" t="s">
        <v>1113</v>
      </c>
      <c r="I4380" s="2" t="s">
        <v>1133</v>
      </c>
      <c r="J4380" s="2" t="s">
        <v>1134</v>
      </c>
    </row>
    <row r="4381" spans="6:10" ht="15" customHeight="1" x14ac:dyDescent="0.25">
      <c r="F4381" s="3" t="s">
        <v>6242</v>
      </c>
      <c r="G4381" s="2">
        <v>13480</v>
      </c>
      <c r="H4381" s="2" t="s">
        <v>1113</v>
      </c>
      <c r="I4381" s="2" t="s">
        <v>1852</v>
      </c>
      <c r="J4381" s="2" t="s">
        <v>1853</v>
      </c>
    </row>
    <row r="4382" spans="6:10" ht="15" customHeight="1" x14ac:dyDescent="0.25">
      <c r="F4382" s="3" t="s">
        <v>6243</v>
      </c>
      <c r="G4382" s="2">
        <v>21212</v>
      </c>
      <c r="H4382" s="2" t="s">
        <v>1113</v>
      </c>
      <c r="I4382" s="2" t="s">
        <v>1116</v>
      </c>
      <c r="J4382" s="2" t="s">
        <v>1117</v>
      </c>
    </row>
    <row r="4383" spans="6:10" ht="15" customHeight="1" x14ac:dyDescent="0.25">
      <c r="F4383" s="3" t="s">
        <v>6244</v>
      </c>
      <c r="G4383" s="2">
        <v>21384</v>
      </c>
      <c r="H4383" s="2" t="s">
        <v>1113</v>
      </c>
      <c r="I4383" s="2" t="s">
        <v>1120</v>
      </c>
      <c r="J4383" s="2" t="s">
        <v>1121</v>
      </c>
    </row>
    <row r="4384" spans="6:10" ht="15" customHeight="1" x14ac:dyDescent="0.25">
      <c r="F4384" s="3" t="s">
        <v>6245</v>
      </c>
      <c r="G4384" s="2">
        <v>21354</v>
      </c>
      <c r="H4384" s="2" t="s">
        <v>1113</v>
      </c>
      <c r="I4384" s="2" t="s">
        <v>1015</v>
      </c>
      <c r="J4384" s="2" t="s">
        <v>1124</v>
      </c>
    </row>
    <row r="4385" spans="6:10" ht="15" customHeight="1" x14ac:dyDescent="0.25">
      <c r="F4385" s="3" t="s">
        <v>6246</v>
      </c>
      <c r="G4385" s="2">
        <v>20871</v>
      </c>
      <c r="H4385" s="2" t="s">
        <v>1113</v>
      </c>
      <c r="I4385" s="2" t="s">
        <v>1125</v>
      </c>
      <c r="J4385" s="2" t="s">
        <v>1126</v>
      </c>
    </row>
    <row r="4386" spans="6:10" ht="15" customHeight="1" x14ac:dyDescent="0.25">
      <c r="F4386" s="3" t="s">
        <v>6247</v>
      </c>
      <c r="G4386" s="2">
        <v>29468</v>
      </c>
      <c r="H4386" s="2" t="s">
        <v>1113</v>
      </c>
      <c r="I4386" s="2" t="s">
        <v>1131</v>
      </c>
      <c r="J4386" s="2" t="s">
        <v>1132</v>
      </c>
    </row>
    <row r="4387" spans="6:10" ht="15" customHeight="1" x14ac:dyDescent="0.25">
      <c r="F4387" s="3" t="s">
        <v>6248</v>
      </c>
      <c r="G4387" s="2">
        <v>21378</v>
      </c>
      <c r="H4387" s="2" t="s">
        <v>1113</v>
      </c>
      <c r="I4387" s="2" t="s">
        <v>1854</v>
      </c>
      <c r="J4387" s="2" t="s">
        <v>1855</v>
      </c>
    </row>
    <row r="4388" spans="6:10" ht="15" customHeight="1" x14ac:dyDescent="0.25">
      <c r="F4388" s="3" t="s">
        <v>6249</v>
      </c>
      <c r="G4388" s="2">
        <v>20880</v>
      </c>
      <c r="H4388" s="2" t="s">
        <v>1113</v>
      </c>
      <c r="I4388" s="2" t="s">
        <v>1856</v>
      </c>
      <c r="J4388" s="2" t="s">
        <v>1857</v>
      </c>
    </row>
    <row r="4389" spans="6:10" ht="15" customHeight="1" x14ac:dyDescent="0.25">
      <c r="F4389" s="3" t="s">
        <v>6250</v>
      </c>
      <c r="G4389" s="2">
        <v>25229</v>
      </c>
      <c r="H4389" s="2" t="s">
        <v>1113</v>
      </c>
      <c r="I4389" s="2" t="s">
        <v>1858</v>
      </c>
      <c r="J4389" s="2" t="s">
        <v>1859</v>
      </c>
    </row>
    <row r="4390" spans="6:10" ht="15" customHeight="1" x14ac:dyDescent="0.25">
      <c r="F4390" s="3" t="s">
        <v>6251</v>
      </c>
      <c r="G4390" s="2">
        <v>99000038</v>
      </c>
      <c r="H4390" s="2" t="s">
        <v>1113</v>
      </c>
      <c r="I4390" s="2" t="s">
        <v>295</v>
      </c>
      <c r="J4390" s="2" t="s">
        <v>1138</v>
      </c>
    </row>
    <row r="4391" spans="6:10" ht="15" customHeight="1" x14ac:dyDescent="0.25">
      <c r="F4391" s="3" t="s">
        <v>6252</v>
      </c>
      <c r="G4391" s="2">
        <v>99000038</v>
      </c>
      <c r="H4391" s="2" t="s">
        <v>1113</v>
      </c>
      <c r="I4391" s="2" t="s">
        <v>295</v>
      </c>
      <c r="J4391" s="2" t="s">
        <v>1138</v>
      </c>
    </row>
    <row r="4392" spans="6:10" ht="15" customHeight="1" x14ac:dyDescent="0.25">
      <c r="F4392" s="3" t="s">
        <v>6253</v>
      </c>
      <c r="G4392" s="2">
        <v>99000017</v>
      </c>
      <c r="H4392" s="2" t="s">
        <v>314</v>
      </c>
      <c r="I4392" s="2" t="s">
        <v>315</v>
      </c>
      <c r="J4392" s="2" t="s">
        <v>316</v>
      </c>
    </row>
    <row r="4393" spans="6:10" ht="15" customHeight="1" x14ac:dyDescent="0.25">
      <c r="F4393" s="3" t="s">
        <v>6254</v>
      </c>
      <c r="G4393" s="2">
        <v>99000017</v>
      </c>
      <c r="H4393" s="2" t="s">
        <v>314</v>
      </c>
      <c r="I4393" s="2" t="s">
        <v>315</v>
      </c>
      <c r="J4393" s="2" t="s">
        <v>316</v>
      </c>
    </row>
    <row r="4394" spans="6:10" ht="15" customHeight="1" x14ac:dyDescent="0.25">
      <c r="F4394" s="3" t="s">
        <v>6255</v>
      </c>
      <c r="G4394" s="2">
        <v>12925</v>
      </c>
      <c r="H4394" s="2" t="s">
        <v>1113</v>
      </c>
      <c r="I4394" s="2" t="s">
        <v>1114</v>
      </c>
      <c r="J4394" s="2" t="s">
        <v>1115</v>
      </c>
    </row>
    <row r="4395" spans="6:10" ht="15" customHeight="1" x14ac:dyDescent="0.25">
      <c r="F4395" s="3" t="s">
        <v>6256</v>
      </c>
      <c r="G4395" s="2">
        <v>21360</v>
      </c>
      <c r="H4395" s="2" t="s">
        <v>1113</v>
      </c>
      <c r="I4395" s="2" t="s">
        <v>1307</v>
      </c>
      <c r="J4395" s="2" t="s">
        <v>1308</v>
      </c>
    </row>
    <row r="4396" spans="6:10" ht="15" customHeight="1" x14ac:dyDescent="0.25">
      <c r="F4396" s="3" t="s">
        <v>6257</v>
      </c>
      <c r="G4396" s="2">
        <v>20943</v>
      </c>
      <c r="H4396" s="2" t="s">
        <v>1113</v>
      </c>
      <c r="I4396" s="2" t="s">
        <v>1122</v>
      </c>
      <c r="J4396" s="2" t="s">
        <v>1123</v>
      </c>
    </row>
    <row r="4397" spans="6:10" ht="15" customHeight="1" x14ac:dyDescent="0.25">
      <c r="F4397" s="3" t="s">
        <v>6258</v>
      </c>
      <c r="G4397" s="2">
        <v>20944</v>
      </c>
      <c r="H4397" s="2" t="s">
        <v>1113</v>
      </c>
      <c r="I4397" s="2" t="s">
        <v>1844</v>
      </c>
      <c r="J4397" s="2" t="s">
        <v>1845</v>
      </c>
    </row>
    <row r="4398" spans="6:10" ht="15" customHeight="1" x14ac:dyDescent="0.25">
      <c r="F4398" s="3" t="s">
        <v>6259</v>
      </c>
      <c r="G4398" s="2">
        <v>12924</v>
      </c>
      <c r="H4398" s="2" t="s">
        <v>1113</v>
      </c>
      <c r="I4398" s="2" t="s">
        <v>1129</v>
      </c>
      <c r="J4398" s="2" t="s">
        <v>1130</v>
      </c>
    </row>
    <row r="4399" spans="6:10" ht="15" customHeight="1" x14ac:dyDescent="0.25">
      <c r="F4399" s="3" t="s">
        <v>6260</v>
      </c>
      <c r="G4399" s="2">
        <v>21355</v>
      </c>
      <c r="H4399" s="2" t="s">
        <v>1113</v>
      </c>
      <c r="I4399" s="2" t="s">
        <v>1127</v>
      </c>
      <c r="J4399" s="2" t="s">
        <v>1128</v>
      </c>
    </row>
    <row r="4400" spans="6:10" ht="15" customHeight="1" x14ac:dyDescent="0.25">
      <c r="F4400" s="3" t="s">
        <v>6261</v>
      </c>
      <c r="G4400" s="2">
        <v>20857</v>
      </c>
      <c r="H4400" s="2" t="s">
        <v>1113</v>
      </c>
      <c r="I4400" s="2" t="s">
        <v>1846</v>
      </c>
      <c r="J4400" s="2" t="s">
        <v>1847</v>
      </c>
    </row>
    <row r="4401" spans="6:10" ht="15" customHeight="1" x14ac:dyDescent="0.25">
      <c r="F4401" s="3" t="s">
        <v>6262</v>
      </c>
      <c r="G4401" s="2">
        <v>27322</v>
      </c>
      <c r="H4401" s="2" t="s">
        <v>1113</v>
      </c>
      <c r="I4401" s="2" t="s">
        <v>1118</v>
      </c>
      <c r="J4401" s="2" t="s">
        <v>1119</v>
      </c>
    </row>
    <row r="4402" spans="6:10" ht="15" customHeight="1" x14ac:dyDescent="0.25">
      <c r="F4402" s="3" t="s">
        <v>6263</v>
      </c>
      <c r="G4402" s="2">
        <v>25847</v>
      </c>
      <c r="H4402" s="2" t="s">
        <v>1113</v>
      </c>
      <c r="I4402" s="2" t="s">
        <v>1848</v>
      </c>
      <c r="J4402" s="2" t="s">
        <v>1849</v>
      </c>
    </row>
    <row r="4403" spans="6:10" ht="15" customHeight="1" x14ac:dyDescent="0.25">
      <c r="F4403" s="3" t="s">
        <v>6264</v>
      </c>
      <c r="G4403" s="2">
        <v>29005</v>
      </c>
      <c r="H4403" s="2" t="s">
        <v>1113</v>
      </c>
      <c r="I4403" s="2" t="s">
        <v>1850</v>
      </c>
      <c r="J4403" s="2" t="s">
        <v>1851</v>
      </c>
    </row>
    <row r="4404" spans="6:10" ht="15" customHeight="1" x14ac:dyDescent="0.25">
      <c r="F4404" s="3" t="s">
        <v>6265</v>
      </c>
      <c r="G4404" s="2">
        <v>18652</v>
      </c>
      <c r="H4404" s="2" t="s">
        <v>1113</v>
      </c>
      <c r="I4404" s="2" t="s">
        <v>1133</v>
      </c>
      <c r="J4404" s="2" t="s">
        <v>1134</v>
      </c>
    </row>
    <row r="4405" spans="6:10" ht="15" customHeight="1" x14ac:dyDescent="0.25">
      <c r="F4405" s="3" t="s">
        <v>6266</v>
      </c>
      <c r="G4405" s="2">
        <v>13480</v>
      </c>
      <c r="H4405" s="2" t="s">
        <v>1113</v>
      </c>
      <c r="I4405" s="2" t="s">
        <v>1852</v>
      </c>
      <c r="J4405" s="2" t="s">
        <v>1853</v>
      </c>
    </row>
    <row r="4406" spans="6:10" ht="15" customHeight="1" x14ac:dyDescent="0.25">
      <c r="F4406" s="3" t="s">
        <v>6267</v>
      </c>
      <c r="G4406" s="2">
        <v>21212</v>
      </c>
      <c r="H4406" s="2" t="s">
        <v>1113</v>
      </c>
      <c r="I4406" s="2" t="s">
        <v>1116</v>
      </c>
      <c r="J4406" s="2" t="s">
        <v>1117</v>
      </c>
    </row>
    <row r="4407" spans="6:10" ht="15" customHeight="1" x14ac:dyDescent="0.25">
      <c r="F4407" s="3" t="s">
        <v>6268</v>
      </c>
      <c r="G4407" s="2">
        <v>21384</v>
      </c>
      <c r="H4407" s="2" t="s">
        <v>1113</v>
      </c>
      <c r="I4407" s="2" t="s">
        <v>1120</v>
      </c>
      <c r="J4407" s="2" t="s">
        <v>1121</v>
      </c>
    </row>
    <row r="4408" spans="6:10" ht="15" customHeight="1" x14ac:dyDescent="0.25">
      <c r="F4408" s="3" t="s">
        <v>6269</v>
      </c>
      <c r="G4408" s="2">
        <v>21354</v>
      </c>
      <c r="H4408" s="2" t="s">
        <v>1113</v>
      </c>
      <c r="I4408" s="2" t="s">
        <v>1015</v>
      </c>
      <c r="J4408" s="2" t="s">
        <v>1124</v>
      </c>
    </row>
    <row r="4409" spans="6:10" ht="15" customHeight="1" x14ac:dyDescent="0.25">
      <c r="F4409" s="3" t="s">
        <v>6270</v>
      </c>
      <c r="G4409" s="2">
        <v>20871</v>
      </c>
      <c r="H4409" s="2" t="s">
        <v>1113</v>
      </c>
      <c r="I4409" s="2" t="s">
        <v>1125</v>
      </c>
      <c r="J4409" s="2" t="s">
        <v>1126</v>
      </c>
    </row>
    <row r="4410" spans="6:10" ht="15" customHeight="1" x14ac:dyDescent="0.25">
      <c r="F4410" s="3" t="s">
        <v>6271</v>
      </c>
      <c r="G4410" s="2">
        <v>29468</v>
      </c>
      <c r="H4410" s="2" t="s">
        <v>1113</v>
      </c>
      <c r="I4410" s="2" t="s">
        <v>1131</v>
      </c>
      <c r="J4410" s="2" t="s">
        <v>1132</v>
      </c>
    </row>
    <row r="4411" spans="6:10" ht="15" customHeight="1" x14ac:dyDescent="0.25">
      <c r="F4411" s="3" t="s">
        <v>6272</v>
      </c>
      <c r="G4411" s="2">
        <v>21378</v>
      </c>
      <c r="H4411" s="2" t="s">
        <v>1113</v>
      </c>
      <c r="I4411" s="2" t="s">
        <v>1854</v>
      </c>
      <c r="J4411" s="2" t="s">
        <v>1855</v>
      </c>
    </row>
    <row r="4412" spans="6:10" ht="15" customHeight="1" x14ac:dyDescent="0.25">
      <c r="F4412" s="3" t="s">
        <v>6273</v>
      </c>
      <c r="G4412" s="2">
        <v>20880</v>
      </c>
      <c r="H4412" s="2" t="s">
        <v>1113</v>
      </c>
      <c r="I4412" s="2" t="s">
        <v>1856</v>
      </c>
      <c r="J4412" s="2" t="s">
        <v>1857</v>
      </c>
    </row>
    <row r="4413" spans="6:10" ht="15" customHeight="1" x14ac:dyDescent="0.25">
      <c r="F4413" s="3" t="s">
        <v>6274</v>
      </c>
      <c r="G4413" s="2">
        <v>25229</v>
      </c>
      <c r="H4413" s="2" t="s">
        <v>1113</v>
      </c>
      <c r="I4413" s="2" t="s">
        <v>1858</v>
      </c>
      <c r="J4413" s="2" t="s">
        <v>1859</v>
      </c>
    </row>
    <row r="4414" spans="6:10" ht="15" customHeight="1" x14ac:dyDescent="0.25">
      <c r="F4414" s="3" t="s">
        <v>6275</v>
      </c>
      <c r="G4414" s="2">
        <v>99000038</v>
      </c>
      <c r="H4414" s="2" t="s">
        <v>1113</v>
      </c>
      <c r="I4414" s="2" t="s">
        <v>295</v>
      </c>
      <c r="J4414" s="2" t="s">
        <v>1138</v>
      </c>
    </row>
    <row r="4415" spans="6:10" ht="15" customHeight="1" x14ac:dyDescent="0.25">
      <c r="F4415" s="3" t="s">
        <v>6276</v>
      </c>
      <c r="G4415" s="2">
        <v>99000038</v>
      </c>
      <c r="H4415" s="2" t="s">
        <v>1113</v>
      </c>
      <c r="I4415" s="2" t="s">
        <v>295</v>
      </c>
      <c r="J4415" s="2" t="s">
        <v>1138</v>
      </c>
    </row>
    <row r="4416" spans="6:10" ht="15" customHeight="1" x14ac:dyDescent="0.25">
      <c r="F4416" s="3" t="s">
        <v>6277</v>
      </c>
      <c r="G4416" s="2">
        <v>99000017</v>
      </c>
      <c r="H4416" s="2" t="s">
        <v>314</v>
      </c>
      <c r="I4416" s="2" t="s">
        <v>315</v>
      </c>
      <c r="J4416" s="2" t="s">
        <v>316</v>
      </c>
    </row>
    <row r="4417" spans="6:10" ht="15" customHeight="1" x14ac:dyDescent="0.25">
      <c r="F4417" s="3" t="s">
        <v>6278</v>
      </c>
      <c r="G4417" s="2">
        <v>99000017</v>
      </c>
      <c r="H4417" s="2" t="s">
        <v>314</v>
      </c>
      <c r="I4417" s="2" t="s">
        <v>315</v>
      </c>
      <c r="J4417" s="2" t="s">
        <v>316</v>
      </c>
    </row>
    <row r="4418" spans="6:10" ht="15" customHeight="1" x14ac:dyDescent="0.25">
      <c r="F4418" s="3" t="s">
        <v>6279</v>
      </c>
      <c r="G4418" s="2">
        <v>10648</v>
      </c>
      <c r="H4418" s="2" t="s">
        <v>864</v>
      </c>
      <c r="I4418" s="2" t="s">
        <v>901</v>
      </c>
      <c r="J4418" s="2" t="s">
        <v>902</v>
      </c>
    </row>
    <row r="4419" spans="6:10" ht="15" customHeight="1" x14ac:dyDescent="0.25">
      <c r="F4419" s="3" t="s">
        <v>6280</v>
      </c>
      <c r="G4419" s="2">
        <v>10662</v>
      </c>
      <c r="H4419" s="2" t="s">
        <v>864</v>
      </c>
      <c r="I4419" s="2" t="s">
        <v>964</v>
      </c>
      <c r="J4419" s="2" t="s">
        <v>965</v>
      </c>
    </row>
    <row r="4420" spans="6:10" ht="15" customHeight="1" x14ac:dyDescent="0.25">
      <c r="F4420" s="3" t="s">
        <v>6281</v>
      </c>
      <c r="G4420" s="2">
        <v>10660</v>
      </c>
      <c r="H4420" s="2" t="s">
        <v>864</v>
      </c>
      <c r="I4420" s="2" t="s">
        <v>980</v>
      </c>
      <c r="J4420" s="2" t="s">
        <v>981</v>
      </c>
    </row>
    <row r="4421" spans="6:10" ht="15" customHeight="1" x14ac:dyDescent="0.25">
      <c r="F4421" s="3" t="s">
        <v>6282</v>
      </c>
      <c r="G4421" s="2">
        <v>10656</v>
      </c>
      <c r="H4421" s="2" t="s">
        <v>864</v>
      </c>
      <c r="I4421" s="2" t="s">
        <v>456</v>
      </c>
      <c r="J4421" s="2" t="s">
        <v>963</v>
      </c>
    </row>
    <row r="4422" spans="6:10" ht="15" customHeight="1" x14ac:dyDescent="0.25">
      <c r="F4422" s="3" t="s">
        <v>6283</v>
      </c>
      <c r="G4422" s="2">
        <v>10659</v>
      </c>
      <c r="H4422" s="2" t="s">
        <v>864</v>
      </c>
      <c r="I4422" s="2" t="s">
        <v>978</v>
      </c>
      <c r="J4422" s="2" t="s">
        <v>979</v>
      </c>
    </row>
    <row r="4423" spans="6:10" ht="15" customHeight="1" x14ac:dyDescent="0.25">
      <c r="F4423" s="3" t="s">
        <v>6284</v>
      </c>
      <c r="G4423" s="2">
        <v>10704</v>
      </c>
      <c r="H4423" s="2" t="s">
        <v>864</v>
      </c>
      <c r="I4423" s="2" t="s">
        <v>998</v>
      </c>
      <c r="J4423" s="2" t="s">
        <v>999</v>
      </c>
    </row>
    <row r="4424" spans="6:10" ht="15" customHeight="1" x14ac:dyDescent="0.25">
      <c r="F4424" s="3" t="s">
        <v>6285</v>
      </c>
      <c r="G4424" s="2">
        <v>10817</v>
      </c>
      <c r="H4424" s="2" t="s">
        <v>864</v>
      </c>
      <c r="I4424" s="2" t="s">
        <v>968</v>
      </c>
      <c r="J4424" s="2" t="s">
        <v>969</v>
      </c>
    </row>
    <row r="4425" spans="6:10" ht="15" customHeight="1" x14ac:dyDescent="0.25">
      <c r="F4425" s="3" t="s">
        <v>6286</v>
      </c>
      <c r="G4425" s="2">
        <v>6932</v>
      </c>
      <c r="H4425" s="2" t="s">
        <v>864</v>
      </c>
      <c r="I4425" s="2" t="s">
        <v>955</v>
      </c>
      <c r="J4425" s="2" t="s">
        <v>956</v>
      </c>
    </row>
    <row r="4426" spans="6:10" ht="15" customHeight="1" x14ac:dyDescent="0.25">
      <c r="F4426" s="3" t="s">
        <v>6287</v>
      </c>
      <c r="G4426" s="2">
        <v>10758</v>
      </c>
      <c r="H4426" s="2" t="s">
        <v>864</v>
      </c>
      <c r="I4426" s="2" t="s">
        <v>931</v>
      </c>
      <c r="J4426" s="2" t="s">
        <v>932</v>
      </c>
    </row>
    <row r="4427" spans="6:10" ht="15" customHeight="1" x14ac:dyDescent="0.25">
      <c r="F4427" s="3" t="s">
        <v>6288</v>
      </c>
      <c r="G4427" s="2">
        <v>10654</v>
      </c>
      <c r="H4427" s="2" t="s">
        <v>864</v>
      </c>
      <c r="I4427" s="2" t="s">
        <v>925</v>
      </c>
      <c r="J4427" s="2" t="s">
        <v>926</v>
      </c>
    </row>
    <row r="4428" spans="6:10" ht="15" customHeight="1" x14ac:dyDescent="0.25">
      <c r="F4428" s="3" t="s">
        <v>6289</v>
      </c>
      <c r="G4428" s="2">
        <v>10670</v>
      </c>
      <c r="H4428" s="2" t="s">
        <v>864</v>
      </c>
      <c r="I4428" s="2" t="s">
        <v>885</v>
      </c>
      <c r="J4428" s="2" t="s">
        <v>886</v>
      </c>
    </row>
    <row r="4429" spans="6:10" ht="15" customHeight="1" x14ac:dyDescent="0.25">
      <c r="F4429" s="3" t="s">
        <v>6290</v>
      </c>
      <c r="G4429" s="2">
        <v>10705</v>
      </c>
      <c r="H4429" s="2" t="s">
        <v>864</v>
      </c>
      <c r="I4429" s="2" t="s">
        <v>921</v>
      </c>
      <c r="J4429" s="2" t="s">
        <v>922</v>
      </c>
    </row>
    <row r="4430" spans="6:10" ht="15" customHeight="1" x14ac:dyDescent="0.25">
      <c r="F4430" s="3" t="s">
        <v>6291</v>
      </c>
      <c r="G4430" s="2">
        <v>10645</v>
      </c>
      <c r="H4430" s="2" t="s">
        <v>864</v>
      </c>
      <c r="I4430" s="2" t="s">
        <v>905</v>
      </c>
      <c r="J4430" s="2" t="s">
        <v>906</v>
      </c>
    </row>
    <row r="4431" spans="6:10" ht="15" customHeight="1" x14ac:dyDescent="0.25">
      <c r="F4431" s="3" t="s">
        <v>6292</v>
      </c>
      <c r="G4431" s="2">
        <v>10889</v>
      </c>
      <c r="H4431" s="2" t="s">
        <v>864</v>
      </c>
      <c r="I4431" s="2" t="s">
        <v>909</v>
      </c>
      <c r="J4431" s="2" t="s">
        <v>910</v>
      </c>
    </row>
    <row r="4432" spans="6:10" ht="15" customHeight="1" x14ac:dyDescent="0.25">
      <c r="F4432" s="3" t="s">
        <v>6293</v>
      </c>
      <c r="G4432" s="2">
        <v>10808</v>
      </c>
      <c r="H4432" s="2" t="s">
        <v>864</v>
      </c>
      <c r="I4432" s="2" t="s">
        <v>895</v>
      </c>
      <c r="J4432" s="2" t="s">
        <v>896</v>
      </c>
    </row>
    <row r="4433" spans="6:10" ht="15" customHeight="1" x14ac:dyDescent="0.25">
      <c r="F4433" s="3" t="s">
        <v>6294</v>
      </c>
      <c r="G4433" s="2">
        <v>10722</v>
      </c>
      <c r="H4433" s="2" t="s">
        <v>864</v>
      </c>
      <c r="I4433" s="2" t="s">
        <v>1000</v>
      </c>
      <c r="J4433" s="2" t="s">
        <v>1001</v>
      </c>
    </row>
    <row r="4434" spans="6:10" ht="15" customHeight="1" x14ac:dyDescent="0.25">
      <c r="F4434" s="3" t="s">
        <v>6295</v>
      </c>
      <c r="G4434" s="2">
        <v>43606</v>
      </c>
      <c r="H4434" s="2" t="s">
        <v>864</v>
      </c>
      <c r="I4434" s="2" t="s">
        <v>959</v>
      </c>
      <c r="J4434" s="2" t="s">
        <v>960</v>
      </c>
    </row>
    <row r="4435" spans="6:10" ht="15" customHeight="1" x14ac:dyDescent="0.25">
      <c r="F4435" s="3" t="s">
        <v>6296</v>
      </c>
      <c r="G4435" s="2">
        <v>10779</v>
      </c>
      <c r="H4435" s="2" t="s">
        <v>864</v>
      </c>
      <c r="I4435" s="2" t="s">
        <v>982</v>
      </c>
      <c r="J4435" s="2" t="s">
        <v>983</v>
      </c>
    </row>
    <row r="4436" spans="6:10" ht="15" customHeight="1" x14ac:dyDescent="0.25">
      <c r="F4436" s="3" t="s">
        <v>6297</v>
      </c>
      <c r="G4436" s="2">
        <v>10725</v>
      </c>
      <c r="H4436" s="2" t="s">
        <v>864</v>
      </c>
      <c r="I4436" s="2" t="s">
        <v>933</v>
      </c>
      <c r="J4436" s="2" t="s">
        <v>934</v>
      </c>
    </row>
    <row r="4437" spans="6:10" ht="15" customHeight="1" x14ac:dyDescent="0.25">
      <c r="F4437" s="3" t="s">
        <v>6298</v>
      </c>
      <c r="G4437" s="2">
        <v>10812</v>
      </c>
      <c r="H4437" s="2" t="s">
        <v>864</v>
      </c>
      <c r="I4437" s="2" t="s">
        <v>943</v>
      </c>
      <c r="J4437" s="2" t="s">
        <v>944</v>
      </c>
    </row>
    <row r="4438" spans="6:10" ht="15" customHeight="1" x14ac:dyDescent="0.25">
      <c r="F4438" s="3" t="s">
        <v>6299</v>
      </c>
      <c r="G4438" s="2">
        <v>10768</v>
      </c>
      <c r="H4438" s="2" t="s">
        <v>864</v>
      </c>
      <c r="I4438" s="2" t="s">
        <v>907</v>
      </c>
      <c r="J4438" s="2" t="s">
        <v>908</v>
      </c>
    </row>
    <row r="4439" spans="6:10" ht="15" customHeight="1" x14ac:dyDescent="0.25">
      <c r="F4439" s="3" t="s">
        <v>6300</v>
      </c>
      <c r="G4439" s="2">
        <v>10742</v>
      </c>
      <c r="H4439" s="2" t="s">
        <v>864</v>
      </c>
      <c r="I4439" s="2" t="s">
        <v>915</v>
      </c>
      <c r="J4439" s="2" t="s">
        <v>916</v>
      </c>
    </row>
    <row r="4440" spans="6:10" ht="15" customHeight="1" x14ac:dyDescent="0.25">
      <c r="F4440" s="3" t="s">
        <v>6301</v>
      </c>
      <c r="G4440" s="2">
        <v>10891</v>
      </c>
      <c r="H4440" s="2" t="s">
        <v>864</v>
      </c>
      <c r="I4440" s="2" t="s">
        <v>976</v>
      </c>
      <c r="J4440" s="2" t="s">
        <v>977</v>
      </c>
    </row>
    <row r="4441" spans="6:10" ht="15" customHeight="1" x14ac:dyDescent="0.25">
      <c r="F4441" s="3" t="s">
        <v>6302</v>
      </c>
      <c r="G4441" s="2">
        <v>10733</v>
      </c>
      <c r="H4441" s="2" t="s">
        <v>864</v>
      </c>
      <c r="I4441" s="2" t="s">
        <v>913</v>
      </c>
      <c r="J4441" s="2" t="s">
        <v>914</v>
      </c>
    </row>
    <row r="4442" spans="6:10" ht="15" customHeight="1" x14ac:dyDescent="0.25">
      <c r="F4442" s="3" t="s">
        <v>6303</v>
      </c>
      <c r="G4442" s="2">
        <v>43708</v>
      </c>
      <c r="H4442" s="2" t="s">
        <v>864</v>
      </c>
      <c r="I4442" s="2" t="s">
        <v>873</v>
      </c>
      <c r="J4442" s="2" t="s">
        <v>874</v>
      </c>
    </row>
    <row r="4443" spans="6:10" ht="15" customHeight="1" x14ac:dyDescent="0.25">
      <c r="F4443" s="3" t="s">
        <v>6304</v>
      </c>
      <c r="G4443" s="2">
        <v>10810</v>
      </c>
      <c r="H4443" s="2" t="s">
        <v>864</v>
      </c>
      <c r="I4443" s="2" t="s">
        <v>947</v>
      </c>
      <c r="J4443" s="2" t="s">
        <v>948</v>
      </c>
    </row>
    <row r="4444" spans="6:10" ht="15" customHeight="1" x14ac:dyDescent="0.25">
      <c r="F4444" s="3" t="s">
        <v>6305</v>
      </c>
      <c r="G4444" s="2">
        <v>6549</v>
      </c>
      <c r="H4444" s="2" t="s">
        <v>864</v>
      </c>
      <c r="I4444" s="2" t="s">
        <v>966</v>
      </c>
      <c r="J4444" s="2" t="s">
        <v>967</v>
      </c>
    </row>
    <row r="4445" spans="6:10" ht="15" customHeight="1" x14ac:dyDescent="0.25">
      <c r="F4445" s="3" t="s">
        <v>6306</v>
      </c>
      <c r="G4445" s="2">
        <v>10905</v>
      </c>
      <c r="H4445" s="2" t="s">
        <v>864</v>
      </c>
      <c r="I4445" s="2" t="s">
        <v>879</v>
      </c>
      <c r="J4445" s="2" t="s">
        <v>880</v>
      </c>
    </row>
    <row r="4446" spans="6:10" ht="15" customHeight="1" x14ac:dyDescent="0.25">
      <c r="F4446" s="3" t="s">
        <v>6307</v>
      </c>
      <c r="G4446" s="2">
        <v>11089</v>
      </c>
      <c r="H4446" s="2" t="s">
        <v>864</v>
      </c>
      <c r="I4446" s="2" t="s">
        <v>919</v>
      </c>
      <c r="J4446" s="2" t="s">
        <v>920</v>
      </c>
    </row>
    <row r="4447" spans="6:10" ht="15" customHeight="1" x14ac:dyDescent="0.25">
      <c r="F4447" s="3" t="s">
        <v>6308</v>
      </c>
      <c r="G4447" s="2">
        <v>10834</v>
      </c>
      <c r="H4447" s="2" t="s">
        <v>864</v>
      </c>
      <c r="I4447" s="2" t="s">
        <v>937</v>
      </c>
      <c r="J4447" s="2" t="s">
        <v>938</v>
      </c>
    </row>
    <row r="4448" spans="6:10" ht="15" customHeight="1" x14ac:dyDescent="0.25">
      <c r="F4448" s="3" t="s">
        <v>6309</v>
      </c>
      <c r="G4448" s="2">
        <v>10790</v>
      </c>
      <c r="H4448" s="2" t="s">
        <v>864</v>
      </c>
      <c r="I4448" s="2" t="s">
        <v>881</v>
      </c>
      <c r="J4448" s="2" t="s">
        <v>882</v>
      </c>
    </row>
    <row r="4449" spans="6:10" ht="15" customHeight="1" x14ac:dyDescent="0.25">
      <c r="F4449" s="3" t="s">
        <v>6310</v>
      </c>
      <c r="G4449" s="2">
        <v>10690</v>
      </c>
      <c r="H4449" s="2" t="s">
        <v>864</v>
      </c>
      <c r="I4449" s="2" t="s">
        <v>887</v>
      </c>
      <c r="J4449" s="2" t="s">
        <v>888</v>
      </c>
    </row>
    <row r="4450" spans="6:10" ht="15" customHeight="1" x14ac:dyDescent="0.25">
      <c r="F4450" s="3" t="s">
        <v>6311</v>
      </c>
      <c r="G4450" s="2">
        <v>43947</v>
      </c>
      <c r="H4450" s="2" t="s">
        <v>864</v>
      </c>
      <c r="I4450" s="2" t="s">
        <v>923</v>
      </c>
      <c r="J4450" s="2" t="s">
        <v>924</v>
      </c>
    </row>
    <row r="4451" spans="6:10" ht="15" customHeight="1" x14ac:dyDescent="0.25">
      <c r="F4451" s="3" t="s">
        <v>6312</v>
      </c>
      <c r="G4451" s="2">
        <v>10724</v>
      </c>
      <c r="H4451" s="2" t="s">
        <v>864</v>
      </c>
      <c r="I4451" s="2" t="s">
        <v>996</v>
      </c>
      <c r="J4451" s="2" t="s">
        <v>997</v>
      </c>
    </row>
    <row r="4452" spans="6:10" ht="15" customHeight="1" x14ac:dyDescent="0.25">
      <c r="F4452" s="3" t="s">
        <v>6313</v>
      </c>
      <c r="G4452" s="2">
        <v>10687</v>
      </c>
      <c r="H4452" s="2" t="s">
        <v>864</v>
      </c>
      <c r="I4452" s="2" t="s">
        <v>903</v>
      </c>
      <c r="J4452" s="2" t="s">
        <v>904</v>
      </c>
    </row>
    <row r="4453" spans="6:10" ht="15" customHeight="1" x14ac:dyDescent="0.25">
      <c r="F4453" s="3" t="s">
        <v>6314</v>
      </c>
      <c r="G4453" s="2">
        <v>10863</v>
      </c>
      <c r="H4453" s="2" t="s">
        <v>864</v>
      </c>
      <c r="I4453" s="2" t="s">
        <v>990</v>
      </c>
      <c r="J4453" s="2" t="s">
        <v>991</v>
      </c>
    </row>
    <row r="4454" spans="6:10" ht="15" customHeight="1" x14ac:dyDescent="0.25">
      <c r="F4454" s="3" t="s">
        <v>6315</v>
      </c>
      <c r="G4454" s="2">
        <v>10714</v>
      </c>
      <c r="H4454" s="2" t="s">
        <v>864</v>
      </c>
      <c r="I4454" s="2" t="s">
        <v>889</v>
      </c>
      <c r="J4454" s="2" t="s">
        <v>890</v>
      </c>
    </row>
    <row r="4455" spans="6:10" ht="15" customHeight="1" x14ac:dyDescent="0.25">
      <c r="F4455" s="3" t="s">
        <v>6316</v>
      </c>
      <c r="G4455" s="2">
        <v>11196</v>
      </c>
      <c r="H4455" s="2" t="s">
        <v>864</v>
      </c>
      <c r="I4455" s="2" t="s">
        <v>961</v>
      </c>
      <c r="J4455" s="2" t="s">
        <v>962</v>
      </c>
    </row>
    <row r="4456" spans="6:10" ht="15" customHeight="1" x14ac:dyDescent="0.25">
      <c r="F4456" s="3" t="s">
        <v>6317</v>
      </c>
      <c r="G4456" s="2">
        <v>10801</v>
      </c>
      <c r="H4456" s="2" t="s">
        <v>864</v>
      </c>
      <c r="I4456" s="2" t="s">
        <v>869</v>
      </c>
      <c r="J4456" s="2" t="s">
        <v>870</v>
      </c>
    </row>
    <row r="4457" spans="6:10" ht="15" customHeight="1" x14ac:dyDescent="0.25">
      <c r="F4457" s="3" t="s">
        <v>6318</v>
      </c>
      <c r="G4457" s="2">
        <v>10726</v>
      </c>
      <c r="H4457" s="2" t="s">
        <v>864</v>
      </c>
      <c r="I4457" s="2" t="s">
        <v>1002</v>
      </c>
      <c r="J4457" s="2" t="s">
        <v>1003</v>
      </c>
    </row>
    <row r="4458" spans="6:10" ht="15" customHeight="1" x14ac:dyDescent="0.25">
      <c r="F4458" s="3" t="s">
        <v>6319</v>
      </c>
      <c r="G4458" s="2">
        <v>10667</v>
      </c>
      <c r="H4458" s="2" t="s">
        <v>864</v>
      </c>
      <c r="I4458" s="2" t="s">
        <v>929</v>
      </c>
      <c r="J4458" s="2" t="s">
        <v>930</v>
      </c>
    </row>
    <row r="4459" spans="6:10" ht="15" customHeight="1" x14ac:dyDescent="0.25">
      <c r="F4459" s="3" t="s">
        <v>6320</v>
      </c>
      <c r="G4459" s="2">
        <v>11059</v>
      </c>
      <c r="H4459" s="2" t="s">
        <v>864</v>
      </c>
      <c r="I4459" s="2" t="s">
        <v>939</v>
      </c>
      <c r="J4459" s="2" t="s">
        <v>940</v>
      </c>
    </row>
    <row r="4460" spans="6:10" ht="15" customHeight="1" x14ac:dyDescent="0.25">
      <c r="F4460" s="3" t="s">
        <v>6321</v>
      </c>
      <c r="G4460" s="2">
        <v>11081</v>
      </c>
      <c r="H4460" s="2" t="s">
        <v>864</v>
      </c>
      <c r="I4460" s="2" t="s">
        <v>957</v>
      </c>
      <c r="J4460" s="2" t="s">
        <v>958</v>
      </c>
    </row>
    <row r="4461" spans="6:10" ht="15" customHeight="1" x14ac:dyDescent="0.25">
      <c r="F4461" s="3" t="s">
        <v>6322</v>
      </c>
      <c r="G4461" s="2">
        <v>10939</v>
      </c>
      <c r="H4461" s="2" t="s">
        <v>864</v>
      </c>
      <c r="I4461" s="2" t="s">
        <v>988</v>
      </c>
      <c r="J4461" s="2" t="s">
        <v>989</v>
      </c>
    </row>
    <row r="4462" spans="6:10" ht="15" customHeight="1" x14ac:dyDescent="0.25">
      <c r="F4462" s="3" t="s">
        <v>6323</v>
      </c>
      <c r="G4462" s="2">
        <v>11073</v>
      </c>
      <c r="H4462" s="2" t="s">
        <v>864</v>
      </c>
      <c r="I4462" s="2" t="s">
        <v>865</v>
      </c>
      <c r="J4462" s="2" t="s">
        <v>866</v>
      </c>
    </row>
    <row r="4463" spans="6:10" ht="15" customHeight="1" x14ac:dyDescent="0.25">
      <c r="F4463" s="3" t="s">
        <v>6324</v>
      </c>
      <c r="G4463" s="2">
        <v>10893</v>
      </c>
      <c r="H4463" s="2" t="s">
        <v>864</v>
      </c>
      <c r="I4463" s="2" t="s">
        <v>984</v>
      </c>
      <c r="J4463" s="2" t="s">
        <v>985</v>
      </c>
    </row>
    <row r="4464" spans="6:10" ht="15" customHeight="1" x14ac:dyDescent="0.25">
      <c r="F4464" s="3" t="s">
        <v>6325</v>
      </c>
      <c r="G4464" s="2">
        <v>10731</v>
      </c>
      <c r="H4464" s="2" t="s">
        <v>864</v>
      </c>
      <c r="I4464" s="2" t="s">
        <v>935</v>
      </c>
      <c r="J4464" s="2" t="s">
        <v>936</v>
      </c>
    </row>
    <row r="4465" spans="6:10" ht="15" customHeight="1" x14ac:dyDescent="0.25">
      <c r="F4465" s="3" t="s">
        <v>6326</v>
      </c>
      <c r="G4465" s="2">
        <v>10739</v>
      </c>
      <c r="H4465" s="2" t="s">
        <v>864</v>
      </c>
      <c r="I4465" s="2" t="s">
        <v>893</v>
      </c>
      <c r="J4465" s="2" t="s">
        <v>894</v>
      </c>
    </row>
    <row r="4466" spans="6:10" ht="15" customHeight="1" x14ac:dyDescent="0.25">
      <c r="F4466" s="3" t="s">
        <v>6327</v>
      </c>
      <c r="G4466" s="2">
        <v>43687</v>
      </c>
      <c r="H4466" s="2" t="s">
        <v>864</v>
      </c>
      <c r="I4466" s="2" t="s">
        <v>927</v>
      </c>
      <c r="J4466" s="2" t="s">
        <v>928</v>
      </c>
    </row>
    <row r="4467" spans="6:10" ht="15" customHeight="1" x14ac:dyDescent="0.25">
      <c r="F4467" s="3" t="s">
        <v>6328</v>
      </c>
      <c r="G4467" s="2">
        <v>10867</v>
      </c>
      <c r="H4467" s="2" t="s">
        <v>864</v>
      </c>
      <c r="I4467" s="2" t="s">
        <v>974</v>
      </c>
      <c r="J4467" s="2" t="s">
        <v>975</v>
      </c>
    </row>
    <row r="4468" spans="6:10" ht="15" customHeight="1" x14ac:dyDescent="0.25">
      <c r="F4468" s="3" t="s">
        <v>6329</v>
      </c>
      <c r="G4468" s="2">
        <v>10728</v>
      </c>
      <c r="H4468" s="2" t="s">
        <v>864</v>
      </c>
      <c r="I4468" s="2" t="s">
        <v>994</v>
      </c>
      <c r="J4468" s="2" t="s">
        <v>995</v>
      </c>
    </row>
    <row r="4469" spans="6:10" ht="15" customHeight="1" x14ac:dyDescent="0.25">
      <c r="F4469" s="3" t="s">
        <v>6330</v>
      </c>
      <c r="G4469" s="2">
        <v>43559</v>
      </c>
      <c r="H4469" s="2" t="s">
        <v>864</v>
      </c>
      <c r="I4469" s="2" t="s">
        <v>899</v>
      </c>
      <c r="J4469" s="2" t="s">
        <v>900</v>
      </c>
    </row>
    <row r="4470" spans="6:10" ht="15" customHeight="1" x14ac:dyDescent="0.25">
      <c r="F4470" s="3" t="s">
        <v>6331</v>
      </c>
      <c r="G4470" s="2">
        <v>11084</v>
      </c>
      <c r="H4470" s="2" t="s">
        <v>864</v>
      </c>
      <c r="I4470" s="2" t="s">
        <v>897</v>
      </c>
      <c r="J4470" s="2" t="s">
        <v>898</v>
      </c>
    </row>
    <row r="4471" spans="6:10" ht="15" customHeight="1" x14ac:dyDescent="0.25">
      <c r="F4471" s="3" t="s">
        <v>6332</v>
      </c>
      <c r="G4471" s="2">
        <v>10646</v>
      </c>
      <c r="H4471" s="2" t="s">
        <v>864</v>
      </c>
      <c r="I4471" s="2" t="s">
        <v>945</v>
      </c>
      <c r="J4471" s="2" t="s">
        <v>946</v>
      </c>
    </row>
    <row r="4472" spans="6:10" ht="15" customHeight="1" x14ac:dyDescent="0.25">
      <c r="F4472" s="3" t="s">
        <v>6333</v>
      </c>
      <c r="G4472" s="2">
        <v>10988</v>
      </c>
      <c r="H4472" s="2" t="s">
        <v>864</v>
      </c>
      <c r="I4472" s="2" t="s">
        <v>972</v>
      </c>
      <c r="J4472" s="2" t="s">
        <v>973</v>
      </c>
    </row>
    <row r="4473" spans="6:10" ht="15" customHeight="1" x14ac:dyDescent="0.25">
      <c r="F4473" s="3" t="s">
        <v>6334</v>
      </c>
      <c r="G4473" s="2">
        <v>6815</v>
      </c>
      <c r="H4473" s="2" t="s">
        <v>864</v>
      </c>
      <c r="I4473" s="2" t="s">
        <v>883</v>
      </c>
      <c r="J4473" s="2" t="s">
        <v>884</v>
      </c>
    </row>
    <row r="4474" spans="6:10" ht="15" customHeight="1" x14ac:dyDescent="0.25">
      <c r="F4474" s="3" t="s">
        <v>6335</v>
      </c>
      <c r="G4474" s="2">
        <v>10941</v>
      </c>
      <c r="H4474" s="2" t="s">
        <v>864</v>
      </c>
      <c r="I4474" s="2" t="s">
        <v>949</v>
      </c>
      <c r="J4474" s="2" t="s">
        <v>950</v>
      </c>
    </row>
    <row r="4475" spans="6:10" ht="15" customHeight="1" x14ac:dyDescent="0.25">
      <c r="F4475" s="3" t="s">
        <v>6336</v>
      </c>
      <c r="G4475" s="2">
        <v>10771</v>
      </c>
      <c r="H4475" s="2" t="s">
        <v>864</v>
      </c>
      <c r="I4475" s="2" t="s">
        <v>970</v>
      </c>
      <c r="J4475" s="2" t="s">
        <v>971</v>
      </c>
    </row>
    <row r="4476" spans="6:10" ht="15" customHeight="1" x14ac:dyDescent="0.25">
      <c r="F4476" s="3" t="s">
        <v>6337</v>
      </c>
      <c r="G4476" s="2">
        <v>10856</v>
      </c>
      <c r="H4476" s="2" t="s">
        <v>864</v>
      </c>
      <c r="I4476" s="2" t="s">
        <v>1004</v>
      </c>
      <c r="J4476" s="2" t="s">
        <v>1005</v>
      </c>
    </row>
    <row r="4477" spans="6:10" ht="15" customHeight="1" x14ac:dyDescent="0.25">
      <c r="F4477" s="3" t="s">
        <v>6338</v>
      </c>
      <c r="G4477" s="2">
        <v>10710</v>
      </c>
      <c r="H4477" s="2" t="s">
        <v>864</v>
      </c>
      <c r="I4477" s="2" t="s">
        <v>1006</v>
      </c>
      <c r="J4477" s="2" t="s">
        <v>1007</v>
      </c>
    </row>
    <row r="4478" spans="6:10" ht="15" customHeight="1" x14ac:dyDescent="0.25">
      <c r="F4478" s="3" t="s">
        <v>6339</v>
      </c>
      <c r="G4478" s="2">
        <v>10647</v>
      </c>
      <c r="H4478" s="2" t="s">
        <v>864</v>
      </c>
      <c r="I4478" s="2" t="s">
        <v>871</v>
      </c>
      <c r="J4478" s="2" t="s">
        <v>872</v>
      </c>
    </row>
    <row r="4479" spans="6:10" ht="15" customHeight="1" x14ac:dyDescent="0.25">
      <c r="F4479" s="3" t="s">
        <v>6340</v>
      </c>
      <c r="G4479" s="2">
        <v>11524</v>
      </c>
      <c r="H4479" s="2" t="s">
        <v>864</v>
      </c>
      <c r="I4479" s="2" t="s">
        <v>951</v>
      </c>
      <c r="J4479" s="2" t="s">
        <v>952</v>
      </c>
    </row>
    <row r="4480" spans="6:10" ht="15" customHeight="1" x14ac:dyDescent="0.25">
      <c r="F4480" s="3" t="s">
        <v>6341</v>
      </c>
      <c r="G4480" s="2">
        <v>10883</v>
      </c>
      <c r="H4480" s="2" t="s">
        <v>864</v>
      </c>
      <c r="I4480" s="2" t="s">
        <v>953</v>
      </c>
      <c r="J4480" s="2" t="s">
        <v>954</v>
      </c>
    </row>
    <row r="4481" spans="6:10" ht="15" customHeight="1" x14ac:dyDescent="0.25">
      <c r="F4481" s="3" t="s">
        <v>6342</v>
      </c>
      <c r="G4481" s="2">
        <v>11582</v>
      </c>
      <c r="H4481" s="2" t="s">
        <v>864</v>
      </c>
      <c r="I4481" s="2" t="s">
        <v>867</v>
      </c>
      <c r="J4481" s="2" t="s">
        <v>868</v>
      </c>
    </row>
    <row r="4482" spans="6:10" ht="15" customHeight="1" x14ac:dyDescent="0.25">
      <c r="F4482" s="3" t="s">
        <v>6343</v>
      </c>
      <c r="G4482" s="2">
        <v>43635</v>
      </c>
      <c r="H4482" s="2" t="s">
        <v>864</v>
      </c>
      <c r="I4482" s="2" t="s">
        <v>911</v>
      </c>
      <c r="J4482" s="2" t="s">
        <v>912</v>
      </c>
    </row>
    <row r="4483" spans="6:10" ht="15" customHeight="1" x14ac:dyDescent="0.25">
      <c r="F4483" s="3" t="s">
        <v>6344</v>
      </c>
      <c r="G4483" s="2">
        <v>10701</v>
      </c>
      <c r="H4483" s="2" t="s">
        <v>864</v>
      </c>
      <c r="I4483" s="2" t="s">
        <v>986</v>
      </c>
      <c r="J4483" s="2" t="s">
        <v>987</v>
      </c>
    </row>
    <row r="4484" spans="6:10" ht="15" customHeight="1" x14ac:dyDescent="0.25">
      <c r="F4484" s="3" t="s">
        <v>6345</v>
      </c>
      <c r="G4484" s="2">
        <v>43609</v>
      </c>
      <c r="H4484" s="2" t="s">
        <v>864</v>
      </c>
      <c r="I4484" s="2" t="s">
        <v>875</v>
      </c>
      <c r="J4484" s="2" t="s">
        <v>876</v>
      </c>
    </row>
    <row r="4485" spans="6:10" ht="15" customHeight="1" x14ac:dyDescent="0.25">
      <c r="F4485" s="3" t="s">
        <v>6346</v>
      </c>
      <c r="G4485" s="2">
        <v>10727</v>
      </c>
      <c r="H4485" s="2" t="s">
        <v>864</v>
      </c>
      <c r="I4485" s="2" t="s">
        <v>877</v>
      </c>
      <c r="J4485" s="2" t="s">
        <v>878</v>
      </c>
    </row>
    <row r="4486" spans="6:10" ht="15" customHeight="1" x14ac:dyDescent="0.25">
      <c r="F4486" s="3" t="s">
        <v>6347</v>
      </c>
      <c r="G4486" s="2">
        <v>10958</v>
      </c>
      <c r="H4486" s="2" t="s">
        <v>864</v>
      </c>
      <c r="I4486" s="2" t="s">
        <v>1558</v>
      </c>
      <c r="J4486" s="2" t="s">
        <v>1559</v>
      </c>
    </row>
    <row r="4487" spans="6:10" ht="15" customHeight="1" x14ac:dyDescent="0.25">
      <c r="F4487" s="3" t="s">
        <v>6348</v>
      </c>
      <c r="G4487" s="2">
        <v>11148</v>
      </c>
      <c r="H4487" s="2" t="s">
        <v>864</v>
      </c>
      <c r="I4487" s="2" t="s">
        <v>891</v>
      </c>
      <c r="J4487" s="2" t="s">
        <v>892</v>
      </c>
    </row>
    <row r="4488" spans="6:10" ht="15" customHeight="1" x14ac:dyDescent="0.25">
      <c r="F4488" s="3" t="s">
        <v>6349</v>
      </c>
      <c r="G4488" s="2">
        <v>43714</v>
      </c>
      <c r="H4488" s="2" t="s">
        <v>864</v>
      </c>
      <c r="I4488" s="2" t="s">
        <v>992</v>
      </c>
      <c r="J4488" s="2" t="s">
        <v>993</v>
      </c>
    </row>
    <row r="4489" spans="6:10" ht="15" customHeight="1" x14ac:dyDescent="0.25">
      <c r="F4489" s="3" t="s">
        <v>6350</v>
      </c>
      <c r="G4489" s="2">
        <v>11066</v>
      </c>
      <c r="H4489" s="2" t="s">
        <v>864</v>
      </c>
      <c r="I4489" s="2" t="s">
        <v>917</v>
      </c>
      <c r="J4489" s="2" t="s">
        <v>918</v>
      </c>
    </row>
    <row r="4490" spans="6:10" ht="15" customHeight="1" x14ac:dyDescent="0.25">
      <c r="F4490" s="3" t="s">
        <v>6351</v>
      </c>
      <c r="G4490" s="2">
        <v>43778</v>
      </c>
      <c r="H4490" s="2" t="s">
        <v>864</v>
      </c>
      <c r="I4490" s="2" t="s">
        <v>1155</v>
      </c>
      <c r="J4490" s="2" t="s">
        <v>1156</v>
      </c>
    </row>
    <row r="4491" spans="6:10" ht="15" customHeight="1" x14ac:dyDescent="0.25">
      <c r="F4491" s="3" t="s">
        <v>6352</v>
      </c>
      <c r="G4491" s="2">
        <v>10777</v>
      </c>
      <c r="H4491" s="2" t="s">
        <v>864</v>
      </c>
      <c r="I4491" s="2" t="s">
        <v>941</v>
      </c>
      <c r="J4491" s="2" t="s">
        <v>942</v>
      </c>
    </row>
    <row r="4492" spans="6:10" ht="15" customHeight="1" x14ac:dyDescent="0.25">
      <c r="F4492" s="3" t="s">
        <v>6353</v>
      </c>
      <c r="G4492" s="2">
        <v>11245</v>
      </c>
      <c r="H4492" s="2" t="s">
        <v>864</v>
      </c>
      <c r="I4492" s="2" t="s">
        <v>1145</v>
      </c>
      <c r="J4492" s="2" t="s">
        <v>1146</v>
      </c>
    </row>
    <row r="4493" spans="6:10" ht="15" customHeight="1" x14ac:dyDescent="0.25">
      <c r="F4493" s="3" t="s">
        <v>6354</v>
      </c>
      <c r="G4493" s="2">
        <v>44571</v>
      </c>
      <c r="H4493" s="2" t="s">
        <v>864</v>
      </c>
      <c r="I4493" s="2" t="s">
        <v>1153</v>
      </c>
      <c r="J4493" s="2" t="s">
        <v>1154</v>
      </c>
    </row>
    <row r="4494" spans="6:10" ht="15" customHeight="1" x14ac:dyDescent="0.25">
      <c r="F4494" s="3" t="s">
        <v>6355</v>
      </c>
      <c r="G4494" s="2">
        <v>10794</v>
      </c>
      <c r="H4494" s="2" t="s">
        <v>864</v>
      </c>
      <c r="I4494" s="2" t="s">
        <v>1520</v>
      </c>
      <c r="J4494" s="2" t="s">
        <v>1521</v>
      </c>
    </row>
    <row r="4495" spans="6:10" ht="15" customHeight="1" x14ac:dyDescent="0.25">
      <c r="F4495" s="3" t="s">
        <v>6356</v>
      </c>
      <c r="G4495" s="2">
        <v>10672</v>
      </c>
      <c r="H4495" s="2" t="s">
        <v>864</v>
      </c>
      <c r="I4495" s="2" t="s">
        <v>1151</v>
      </c>
      <c r="J4495" s="2" t="s">
        <v>1152</v>
      </c>
    </row>
    <row r="4496" spans="6:10" ht="15" customHeight="1" x14ac:dyDescent="0.25">
      <c r="F4496" s="3" t="s">
        <v>6357</v>
      </c>
      <c r="G4496" s="2">
        <v>11063</v>
      </c>
      <c r="H4496" s="2" t="s">
        <v>864</v>
      </c>
      <c r="I4496" s="2" t="s">
        <v>1309</v>
      </c>
      <c r="J4496" s="2" t="s">
        <v>1310</v>
      </c>
    </row>
    <row r="4497" spans="6:10" ht="15" customHeight="1" x14ac:dyDescent="0.25">
      <c r="F4497" s="3" t="s">
        <v>6358</v>
      </c>
      <c r="G4497" s="2">
        <v>43555</v>
      </c>
      <c r="H4497" s="2" t="s">
        <v>864</v>
      </c>
      <c r="I4497" s="2" t="s">
        <v>1610</v>
      </c>
      <c r="J4497" s="2" t="s">
        <v>1611</v>
      </c>
    </row>
    <row r="4498" spans="6:10" ht="15" customHeight="1" x14ac:dyDescent="0.25">
      <c r="F4498" s="3" t="s">
        <v>6359</v>
      </c>
      <c r="G4498" s="2">
        <v>11166</v>
      </c>
      <c r="H4498" s="2" t="s">
        <v>864</v>
      </c>
      <c r="I4498" s="2" t="s">
        <v>1641</v>
      </c>
      <c r="J4498" s="2" t="s">
        <v>1642</v>
      </c>
    </row>
    <row r="4499" spans="6:10" ht="15" customHeight="1" x14ac:dyDescent="0.25">
      <c r="F4499" s="3" t="s">
        <v>6360</v>
      </c>
      <c r="G4499" s="2">
        <v>43650</v>
      </c>
      <c r="H4499" s="2" t="s">
        <v>864</v>
      </c>
      <c r="I4499" s="2" t="s">
        <v>1608</v>
      </c>
      <c r="J4499" s="2" t="s">
        <v>1609</v>
      </c>
    </row>
    <row r="4500" spans="6:10" ht="15" customHeight="1" x14ac:dyDescent="0.25">
      <c r="F4500" s="3" t="s">
        <v>6361</v>
      </c>
      <c r="G4500" s="2">
        <v>43871</v>
      </c>
      <c r="H4500" s="2" t="s">
        <v>864</v>
      </c>
      <c r="I4500" s="2" t="s">
        <v>1311</v>
      </c>
      <c r="J4500" s="2" t="s">
        <v>1312</v>
      </c>
    </row>
    <row r="4501" spans="6:10" ht="15" customHeight="1" x14ac:dyDescent="0.25">
      <c r="F4501" s="3" t="s">
        <v>6362</v>
      </c>
      <c r="G4501" s="2">
        <v>10887</v>
      </c>
      <c r="H4501" s="2" t="s">
        <v>864</v>
      </c>
      <c r="I4501" s="2" t="s">
        <v>1161</v>
      </c>
      <c r="J4501" s="2" t="s">
        <v>1162</v>
      </c>
    </row>
    <row r="4502" spans="6:10" ht="15" customHeight="1" x14ac:dyDescent="0.25">
      <c r="F4502" s="3" t="s">
        <v>6363</v>
      </c>
      <c r="G4502" s="2">
        <v>10992</v>
      </c>
      <c r="H4502" s="2" t="s">
        <v>864</v>
      </c>
      <c r="I4502" s="2" t="s">
        <v>1163</v>
      </c>
      <c r="J4502" s="2" t="s">
        <v>1164</v>
      </c>
    </row>
    <row r="4503" spans="6:10" ht="15" customHeight="1" x14ac:dyDescent="0.25">
      <c r="F4503" s="3" t="s">
        <v>6364</v>
      </c>
      <c r="G4503" s="2">
        <v>11476</v>
      </c>
      <c r="H4503" s="2" t="s">
        <v>864</v>
      </c>
      <c r="I4503" s="2" t="s">
        <v>1147</v>
      </c>
      <c r="J4503" s="2" t="s">
        <v>1148</v>
      </c>
    </row>
    <row r="4504" spans="6:10" ht="15" customHeight="1" x14ac:dyDescent="0.25">
      <c r="F4504" s="3" t="s">
        <v>6365</v>
      </c>
      <c r="G4504" s="2">
        <v>10760</v>
      </c>
      <c r="H4504" s="2" t="s">
        <v>864</v>
      </c>
      <c r="I4504" s="2" t="s">
        <v>1149</v>
      </c>
      <c r="J4504" s="2" t="s">
        <v>1150</v>
      </c>
    </row>
    <row r="4505" spans="6:10" ht="15" customHeight="1" x14ac:dyDescent="0.25">
      <c r="F4505" s="3" t="s">
        <v>6366</v>
      </c>
      <c r="G4505" s="2">
        <v>10709</v>
      </c>
      <c r="H4505" s="2" t="s">
        <v>864</v>
      </c>
      <c r="I4505" s="2" t="s">
        <v>1157</v>
      </c>
      <c r="J4505" s="2" t="s">
        <v>1158</v>
      </c>
    </row>
    <row r="4506" spans="6:10" ht="15" customHeight="1" x14ac:dyDescent="0.25">
      <c r="F4506" s="3" t="s">
        <v>6367</v>
      </c>
      <c r="G4506" s="2">
        <v>10668</v>
      </c>
      <c r="H4506" s="2" t="s">
        <v>864</v>
      </c>
      <c r="I4506" s="2" t="s">
        <v>1860</v>
      </c>
      <c r="J4506" s="2" t="s">
        <v>1861</v>
      </c>
    </row>
    <row r="4507" spans="6:10" ht="15" customHeight="1" x14ac:dyDescent="0.25">
      <c r="F4507" s="3" t="s">
        <v>6368</v>
      </c>
      <c r="G4507" s="2">
        <v>43896</v>
      </c>
      <c r="H4507" s="2" t="s">
        <v>864</v>
      </c>
      <c r="I4507" s="2" t="s">
        <v>1632</v>
      </c>
      <c r="J4507" s="2" t="s">
        <v>1633</v>
      </c>
    </row>
    <row r="4508" spans="6:10" ht="15" customHeight="1" x14ac:dyDescent="0.25">
      <c r="F4508" s="3" t="s">
        <v>6369</v>
      </c>
      <c r="G4508" s="2">
        <v>43963</v>
      </c>
      <c r="H4508" s="2" t="s">
        <v>864</v>
      </c>
      <c r="I4508" s="2" t="s">
        <v>1516</v>
      </c>
      <c r="J4508" s="2" t="s">
        <v>1517</v>
      </c>
    </row>
    <row r="4509" spans="6:10" ht="15" customHeight="1" x14ac:dyDescent="0.25">
      <c r="F4509" s="3" t="s">
        <v>6370</v>
      </c>
      <c r="G4509" s="2">
        <v>43629</v>
      </c>
      <c r="H4509" s="2" t="s">
        <v>864</v>
      </c>
      <c r="I4509" s="2" t="s">
        <v>1159</v>
      </c>
      <c r="J4509" s="2" t="s">
        <v>1160</v>
      </c>
    </row>
    <row r="4510" spans="6:10" ht="15" customHeight="1" x14ac:dyDescent="0.25">
      <c r="F4510" s="3" t="s">
        <v>6371</v>
      </c>
      <c r="G4510" s="2">
        <v>99000041</v>
      </c>
      <c r="H4510" s="2" t="s">
        <v>864</v>
      </c>
      <c r="I4510" s="2" t="s">
        <v>295</v>
      </c>
      <c r="J4510" s="2" t="s">
        <v>1011</v>
      </c>
    </row>
    <row r="4511" spans="6:10" ht="15" customHeight="1" x14ac:dyDescent="0.25">
      <c r="F4511" s="3" t="s">
        <v>6372</v>
      </c>
      <c r="G4511" s="2">
        <v>99000041</v>
      </c>
      <c r="H4511" s="2" t="s">
        <v>864</v>
      </c>
      <c r="I4511" s="2" t="s">
        <v>295</v>
      </c>
      <c r="J4511" s="2" t="s">
        <v>1011</v>
      </c>
    </row>
    <row r="4512" spans="6:10" ht="15" customHeight="1" x14ac:dyDescent="0.25">
      <c r="F4512" s="3" t="s">
        <v>6373</v>
      </c>
      <c r="G4512" s="2">
        <v>99000017</v>
      </c>
      <c r="H4512" s="2" t="s">
        <v>314</v>
      </c>
      <c r="I4512" s="2" t="s">
        <v>315</v>
      </c>
      <c r="J4512" s="2" t="s">
        <v>316</v>
      </c>
    </row>
    <row r="4513" spans="6:10" ht="15" customHeight="1" x14ac:dyDescent="0.25">
      <c r="F4513" s="3" t="s">
        <v>6374</v>
      </c>
      <c r="G4513" s="2">
        <v>99000017</v>
      </c>
      <c r="H4513" s="2" t="s">
        <v>314</v>
      </c>
      <c r="I4513" s="2" t="s">
        <v>315</v>
      </c>
      <c r="J4513" s="2" t="s">
        <v>316</v>
      </c>
    </row>
  </sheetData>
  <sortState ref="U2:U4513">
    <sortCondition ref="U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7"/>
  <sheetViews>
    <sheetView workbookViewId="0">
      <selection activeCell="D2" sqref="D2"/>
    </sheetView>
  </sheetViews>
  <sheetFormatPr defaultColWidth="6.59765625" defaultRowHeight="15" customHeight="1" x14ac:dyDescent="0.25"/>
  <cols>
    <col min="1" max="1" width="6.59765625" style="2"/>
    <col min="2" max="3" width="15.59765625" style="2" customWidth="1"/>
    <col min="4" max="15" width="10.59765625" style="2" customWidth="1"/>
    <col min="16" max="16384" width="6.59765625" style="2"/>
  </cols>
  <sheetData>
    <row r="1" spans="1:15" s="1" customFormat="1" ht="15" customHeight="1" x14ac:dyDescent="0.25">
      <c r="A1" s="9" t="s">
        <v>6375</v>
      </c>
      <c r="B1" s="9" t="s">
        <v>6378</v>
      </c>
      <c r="C1" s="9" t="s">
        <v>6380</v>
      </c>
      <c r="D1" s="9" t="s">
        <v>6381</v>
      </c>
      <c r="E1" s="9" t="s">
        <v>6382</v>
      </c>
      <c r="F1" s="9" t="s">
        <v>6383</v>
      </c>
      <c r="G1" s="9" t="s">
        <v>6384</v>
      </c>
      <c r="H1" s="9" t="s">
        <v>6385</v>
      </c>
      <c r="I1" s="9" t="s">
        <v>6386</v>
      </c>
      <c r="J1" s="9" t="s">
        <v>6387</v>
      </c>
      <c r="K1" s="9" t="s">
        <v>6388</v>
      </c>
      <c r="L1" s="9" t="s">
        <v>6389</v>
      </c>
      <c r="M1" s="9" t="s">
        <v>6390</v>
      </c>
      <c r="N1" s="9" t="s">
        <v>6391</v>
      </c>
      <c r="O1" s="9" t="s">
        <v>6392</v>
      </c>
    </row>
    <row r="2" spans="1:15" ht="15" customHeight="1" x14ac:dyDescent="0.25">
      <c r="A2" s="5" t="s">
        <v>49</v>
      </c>
      <c r="B2" s="4">
        <f>'Gene Table'!B3</f>
        <v>33765</v>
      </c>
      <c r="C2" s="4" t="str">
        <f>'Gene Table'!C3</f>
        <v>AKT1</v>
      </c>
      <c r="D2" s="11">
        <v>34.619999999999997</v>
      </c>
      <c r="E2" s="11">
        <v>34.83</v>
      </c>
      <c r="F2" s="10"/>
      <c r="G2" s="10"/>
      <c r="H2" s="10"/>
      <c r="I2" s="10"/>
      <c r="J2" s="10"/>
      <c r="K2" s="10"/>
      <c r="L2" s="10"/>
      <c r="M2" s="10"/>
      <c r="N2" s="10"/>
      <c r="O2" s="10"/>
    </row>
    <row r="3" spans="1:15" ht="15" customHeight="1" x14ac:dyDescent="0.25">
      <c r="A3" s="4" t="s">
        <v>53</v>
      </c>
      <c r="B3" s="4">
        <f>'Gene Table'!B4</f>
        <v>450</v>
      </c>
      <c r="C3" s="4" t="str">
        <f>'Gene Table'!C4</f>
        <v>BRAF</v>
      </c>
      <c r="D3" s="11">
        <v>34.93</v>
      </c>
      <c r="E3" s="11">
        <v>34.840000000000003</v>
      </c>
      <c r="F3" s="10"/>
      <c r="G3" s="10"/>
      <c r="H3" s="10"/>
      <c r="I3" s="10"/>
      <c r="J3" s="10"/>
      <c r="K3" s="10"/>
      <c r="L3" s="10"/>
      <c r="M3" s="10"/>
      <c r="N3" s="10"/>
      <c r="O3" s="10"/>
    </row>
    <row r="4" spans="1:15" ht="15" customHeight="1" x14ac:dyDescent="0.25">
      <c r="A4" s="4" t="s">
        <v>57</v>
      </c>
      <c r="B4" s="4">
        <f>'Gene Table'!B5</f>
        <v>451</v>
      </c>
      <c r="C4" s="4" t="str">
        <f>'Gene Table'!C5</f>
        <v>BRAF</v>
      </c>
      <c r="D4" s="11">
        <v>34.5</v>
      </c>
      <c r="E4" s="11">
        <v>34.58</v>
      </c>
      <c r="F4" s="10"/>
      <c r="G4" s="10"/>
      <c r="H4" s="10"/>
      <c r="I4" s="10"/>
      <c r="J4" s="10"/>
      <c r="K4" s="10"/>
      <c r="L4" s="10"/>
      <c r="M4" s="10"/>
      <c r="N4" s="10"/>
      <c r="O4" s="10"/>
    </row>
    <row r="5" spans="1:15" ht="15" customHeight="1" x14ac:dyDescent="0.25">
      <c r="A5" s="4" t="s">
        <v>60</v>
      </c>
      <c r="B5" s="4">
        <f>'Gene Table'!B6</f>
        <v>460</v>
      </c>
      <c r="C5" s="4" t="str">
        <f>'Gene Table'!C6</f>
        <v>BRAF</v>
      </c>
      <c r="D5" s="11">
        <v>34.450000000000003</v>
      </c>
      <c r="E5" s="11">
        <v>34.11</v>
      </c>
      <c r="F5" s="10"/>
      <c r="G5" s="10"/>
      <c r="H5" s="10"/>
      <c r="I5" s="10"/>
      <c r="J5" s="10"/>
      <c r="K5" s="10"/>
      <c r="L5" s="10"/>
      <c r="M5" s="10"/>
      <c r="N5" s="10"/>
      <c r="O5" s="10"/>
    </row>
    <row r="6" spans="1:15" ht="15" customHeight="1" x14ac:dyDescent="0.25">
      <c r="A6" s="4" t="s">
        <v>63</v>
      </c>
      <c r="B6" s="4">
        <f>'Gene Table'!B7</f>
        <v>470</v>
      </c>
      <c r="C6" s="4" t="str">
        <f>'Gene Table'!C7</f>
        <v>BRAF</v>
      </c>
      <c r="D6" s="11">
        <v>34.47</v>
      </c>
      <c r="E6" s="11">
        <v>34.64</v>
      </c>
      <c r="F6" s="10"/>
      <c r="G6" s="10"/>
      <c r="H6" s="10"/>
      <c r="I6" s="10"/>
      <c r="J6" s="10"/>
      <c r="K6" s="10"/>
      <c r="L6" s="10"/>
      <c r="M6" s="10"/>
      <c r="N6" s="10"/>
      <c r="O6" s="10"/>
    </row>
    <row r="7" spans="1:15" ht="15" customHeight="1" x14ac:dyDescent="0.25">
      <c r="A7" s="4" t="s">
        <v>66</v>
      </c>
      <c r="B7" s="4">
        <f>'Gene Table'!B8</f>
        <v>1130</v>
      </c>
      <c r="C7" s="4" t="str">
        <f>'Gene Table'!C8</f>
        <v>BRAF</v>
      </c>
      <c r="D7" s="11">
        <v>34.299999999999997</v>
      </c>
      <c r="E7" s="11">
        <v>34.92</v>
      </c>
      <c r="F7" s="10"/>
      <c r="G7" s="10"/>
      <c r="H7" s="10"/>
      <c r="I7" s="10"/>
      <c r="J7" s="10"/>
      <c r="K7" s="10"/>
      <c r="L7" s="10"/>
      <c r="M7" s="10"/>
      <c r="N7" s="10"/>
      <c r="O7" s="10"/>
    </row>
    <row r="8" spans="1:15" ht="15" customHeight="1" x14ac:dyDescent="0.25">
      <c r="A8" s="4" t="s">
        <v>69</v>
      </c>
      <c r="B8" s="4">
        <f>'Gene Table'!B9</f>
        <v>476</v>
      </c>
      <c r="C8" s="4" t="str">
        <f>'Gene Table'!C9</f>
        <v>BRAF</v>
      </c>
      <c r="D8" s="11">
        <v>34.659999999999997</v>
      </c>
      <c r="E8" s="11">
        <v>34.380000000000003</v>
      </c>
      <c r="F8" s="10"/>
      <c r="G8" s="10"/>
      <c r="H8" s="10"/>
      <c r="I8" s="10"/>
      <c r="J8" s="10"/>
      <c r="K8" s="10"/>
      <c r="L8" s="10"/>
      <c r="M8" s="10"/>
      <c r="N8" s="10"/>
      <c r="O8" s="10"/>
    </row>
    <row r="9" spans="1:15" ht="15" customHeight="1" x14ac:dyDescent="0.25">
      <c r="A9" s="4" t="s">
        <v>72</v>
      </c>
      <c r="B9" s="4">
        <f>'Gene Table'!B10</f>
        <v>18443</v>
      </c>
      <c r="C9" s="4" t="str">
        <f>'Gene Table'!C10</f>
        <v>BRAF</v>
      </c>
      <c r="D9" s="11">
        <v>34.08</v>
      </c>
      <c r="E9" s="11">
        <v>34.15</v>
      </c>
      <c r="F9" s="10"/>
      <c r="G9" s="10"/>
      <c r="H9" s="10"/>
      <c r="I9" s="10"/>
      <c r="J9" s="10"/>
      <c r="K9" s="10"/>
      <c r="L9" s="10"/>
      <c r="M9" s="10"/>
      <c r="N9" s="10"/>
      <c r="O9" s="10"/>
    </row>
    <row r="10" spans="1:15" ht="15" customHeight="1" x14ac:dyDescent="0.25">
      <c r="A10" s="4" t="s">
        <v>75</v>
      </c>
      <c r="B10" s="4">
        <f>'Gene Table'!B11</f>
        <v>6137</v>
      </c>
      <c r="C10" s="4" t="str">
        <f>'Gene Table'!C11</f>
        <v>BRAF</v>
      </c>
      <c r="D10" s="11">
        <v>34.200000000000003</v>
      </c>
      <c r="E10" s="11">
        <v>34.93</v>
      </c>
      <c r="F10" s="10"/>
      <c r="G10" s="10"/>
      <c r="H10" s="10"/>
      <c r="I10" s="10"/>
      <c r="J10" s="10"/>
      <c r="K10" s="10"/>
      <c r="L10" s="10"/>
      <c r="M10" s="10"/>
      <c r="N10" s="10"/>
      <c r="O10" s="10"/>
    </row>
    <row r="11" spans="1:15" ht="15" customHeight="1" x14ac:dyDescent="0.25">
      <c r="A11" s="4" t="s">
        <v>78</v>
      </c>
      <c r="B11" s="4">
        <f>'Gene Table'!B12</f>
        <v>6252</v>
      </c>
      <c r="C11" s="4" t="str">
        <f>'Gene Table'!C12</f>
        <v>EGFR</v>
      </c>
      <c r="D11" s="11">
        <v>34.549999999999997</v>
      </c>
      <c r="E11" s="11">
        <v>34.1</v>
      </c>
      <c r="F11" s="10"/>
      <c r="G11" s="10"/>
      <c r="H11" s="10"/>
      <c r="I11" s="10"/>
      <c r="J11" s="10"/>
      <c r="K11" s="10"/>
      <c r="L11" s="10"/>
      <c r="M11" s="10"/>
      <c r="N11" s="10"/>
      <c r="O11" s="10"/>
    </row>
    <row r="12" spans="1:15" ht="15" customHeight="1" x14ac:dyDescent="0.25">
      <c r="A12" s="4" t="s">
        <v>82</v>
      </c>
      <c r="B12" s="4">
        <f>'Gene Table'!B13</f>
        <v>6253</v>
      </c>
      <c r="C12" s="4" t="str">
        <f>'Gene Table'!C13</f>
        <v>EGFR</v>
      </c>
      <c r="D12" s="11">
        <v>34.979999999999997</v>
      </c>
      <c r="E12" s="11">
        <v>34.47</v>
      </c>
      <c r="F12" s="10"/>
      <c r="G12" s="10"/>
      <c r="H12" s="10"/>
      <c r="I12" s="10"/>
      <c r="J12" s="10"/>
      <c r="K12" s="10"/>
      <c r="L12" s="10"/>
      <c r="M12" s="10"/>
      <c r="N12" s="10"/>
      <c r="O12" s="10"/>
    </row>
    <row r="13" spans="1:15" ht="15" customHeight="1" x14ac:dyDescent="0.25">
      <c r="A13" s="4" t="s">
        <v>85</v>
      </c>
      <c r="B13" s="4">
        <f>'Gene Table'!B14</f>
        <v>6239</v>
      </c>
      <c r="C13" s="4" t="str">
        <f>'Gene Table'!C14</f>
        <v>EGFR</v>
      </c>
      <c r="D13" s="11">
        <v>34.090000000000003</v>
      </c>
      <c r="E13" s="11">
        <v>34.67</v>
      </c>
      <c r="F13" s="10"/>
      <c r="G13" s="10"/>
      <c r="H13" s="10"/>
      <c r="I13" s="10"/>
      <c r="J13" s="10"/>
      <c r="K13" s="10"/>
      <c r="L13" s="10"/>
      <c r="M13" s="10"/>
      <c r="N13" s="10"/>
      <c r="O13" s="10"/>
    </row>
    <row r="14" spans="1:15" ht="15" customHeight="1" x14ac:dyDescent="0.25">
      <c r="A14" s="4" t="s">
        <v>88</v>
      </c>
      <c r="B14" s="4">
        <f>'Gene Table'!B15</f>
        <v>6223</v>
      </c>
      <c r="C14" s="4" t="str">
        <f>'Gene Table'!C15</f>
        <v>EGFR</v>
      </c>
      <c r="D14" s="11">
        <v>34.56</v>
      </c>
      <c r="E14" s="11">
        <v>34.75</v>
      </c>
      <c r="F14" s="10"/>
      <c r="G14" s="10"/>
      <c r="H14" s="10"/>
      <c r="I14" s="10"/>
      <c r="J14" s="10"/>
      <c r="K14" s="10"/>
      <c r="L14" s="10"/>
      <c r="M14" s="10"/>
      <c r="N14" s="10"/>
      <c r="O14" s="10"/>
    </row>
    <row r="15" spans="1:15" ht="15" customHeight="1" x14ac:dyDescent="0.25">
      <c r="A15" s="4" t="s">
        <v>91</v>
      </c>
      <c r="B15" s="4">
        <f>'Gene Table'!B16</f>
        <v>6225</v>
      </c>
      <c r="C15" s="4" t="str">
        <f>'Gene Table'!C16</f>
        <v>EGFR</v>
      </c>
      <c r="D15" s="11">
        <v>34.29</v>
      </c>
      <c r="E15" s="11">
        <v>34.89</v>
      </c>
      <c r="F15" s="10"/>
      <c r="G15" s="10"/>
      <c r="H15" s="10"/>
      <c r="I15" s="10"/>
      <c r="J15" s="10"/>
      <c r="K15" s="10"/>
      <c r="L15" s="10"/>
      <c r="M15" s="10"/>
      <c r="N15" s="10"/>
      <c r="O15" s="10"/>
    </row>
    <row r="16" spans="1:15" ht="15" customHeight="1" x14ac:dyDescent="0.25">
      <c r="A16" s="4" t="s">
        <v>94</v>
      </c>
      <c r="B16" s="4">
        <f>'Gene Table'!B17</f>
        <v>12728</v>
      </c>
      <c r="C16" s="4" t="str">
        <f>'Gene Table'!C17</f>
        <v>EGFR</v>
      </c>
      <c r="D16" s="11">
        <v>34.24</v>
      </c>
      <c r="E16" s="11">
        <v>34.18</v>
      </c>
      <c r="F16" s="10"/>
      <c r="G16" s="10"/>
      <c r="H16" s="10"/>
      <c r="I16" s="10"/>
      <c r="J16" s="10"/>
      <c r="K16" s="10"/>
      <c r="L16" s="10"/>
      <c r="M16" s="10"/>
      <c r="N16" s="10"/>
      <c r="O16" s="10"/>
    </row>
    <row r="17" spans="1:15" ht="15" customHeight="1" x14ac:dyDescent="0.25">
      <c r="A17" s="4" t="s">
        <v>97</v>
      </c>
      <c r="B17" s="4">
        <f>'Gene Table'!B18</f>
        <v>12678</v>
      </c>
      <c r="C17" s="4" t="str">
        <f>'Gene Table'!C18</f>
        <v>EGFR</v>
      </c>
      <c r="D17" s="11">
        <v>34.04</v>
      </c>
      <c r="E17" s="11">
        <v>34.08</v>
      </c>
      <c r="F17" s="10"/>
      <c r="G17" s="10"/>
      <c r="H17" s="10"/>
      <c r="I17" s="10"/>
      <c r="J17" s="10"/>
      <c r="K17" s="10"/>
      <c r="L17" s="10"/>
      <c r="M17" s="10"/>
      <c r="N17" s="10"/>
      <c r="O17" s="10"/>
    </row>
    <row r="18" spans="1:15" ht="15" customHeight="1" x14ac:dyDescent="0.25">
      <c r="A18" s="4" t="s">
        <v>100</v>
      </c>
      <c r="B18" s="4">
        <f>'Gene Table'!B19</f>
        <v>12422</v>
      </c>
      <c r="C18" s="4" t="str">
        <f>'Gene Table'!C19</f>
        <v>EGFR</v>
      </c>
      <c r="D18" s="11">
        <v>34.31</v>
      </c>
      <c r="E18" s="11">
        <v>34.96</v>
      </c>
      <c r="F18" s="10"/>
      <c r="G18" s="10"/>
      <c r="H18" s="10"/>
      <c r="I18" s="10"/>
      <c r="J18" s="10"/>
      <c r="K18" s="10"/>
      <c r="L18" s="10"/>
      <c r="M18" s="10"/>
      <c r="N18" s="10"/>
      <c r="O18" s="10"/>
    </row>
    <row r="19" spans="1:15" ht="15" customHeight="1" x14ac:dyDescent="0.25">
      <c r="A19" s="4" t="s">
        <v>103</v>
      </c>
      <c r="B19" s="4">
        <f>'Gene Table'!B20</f>
        <v>6220</v>
      </c>
      <c r="C19" s="4" t="str">
        <f>'Gene Table'!C20</f>
        <v>EGFR</v>
      </c>
      <c r="D19" s="11">
        <v>34.630000000000003</v>
      </c>
      <c r="E19" s="11">
        <v>34.53</v>
      </c>
      <c r="F19" s="10"/>
      <c r="G19" s="10"/>
      <c r="H19" s="10"/>
      <c r="I19" s="10"/>
      <c r="J19" s="10"/>
      <c r="K19" s="10"/>
      <c r="L19" s="10"/>
      <c r="M19" s="10"/>
      <c r="N19" s="10"/>
      <c r="O19" s="10"/>
    </row>
    <row r="20" spans="1:15" ht="15" customHeight="1" x14ac:dyDescent="0.25">
      <c r="A20" s="4" t="s">
        <v>106</v>
      </c>
      <c r="B20" s="4">
        <f>'Gene Table'!B21</f>
        <v>6218</v>
      </c>
      <c r="C20" s="4" t="str">
        <f>'Gene Table'!C21</f>
        <v>EGFR</v>
      </c>
      <c r="D20" s="11">
        <v>34.299999999999997</v>
      </c>
      <c r="E20" s="11">
        <v>34.119999999999997</v>
      </c>
      <c r="F20" s="10"/>
      <c r="G20" s="10"/>
      <c r="H20" s="10"/>
      <c r="I20" s="10"/>
      <c r="J20" s="10"/>
      <c r="K20" s="10"/>
      <c r="L20" s="10"/>
      <c r="M20" s="10"/>
      <c r="N20" s="10"/>
      <c r="O20" s="10"/>
    </row>
    <row r="21" spans="1:15" ht="15" customHeight="1" x14ac:dyDescent="0.25">
      <c r="A21" s="4" t="s">
        <v>109</v>
      </c>
      <c r="B21" s="4">
        <f>'Gene Table'!B22</f>
        <v>6255</v>
      </c>
      <c r="C21" s="4" t="str">
        <f>'Gene Table'!C22</f>
        <v>EGFR</v>
      </c>
      <c r="D21" s="11">
        <v>34.880000000000003</v>
      </c>
      <c r="E21" s="11">
        <v>34.32</v>
      </c>
      <c r="F21" s="10"/>
      <c r="G21" s="10"/>
      <c r="H21" s="10"/>
      <c r="I21" s="10"/>
      <c r="J21" s="10"/>
      <c r="K21" s="10"/>
      <c r="L21" s="10"/>
      <c r="M21" s="10"/>
      <c r="N21" s="10"/>
      <c r="O21" s="10"/>
    </row>
    <row r="22" spans="1:15" ht="15" customHeight="1" x14ac:dyDescent="0.25">
      <c r="A22" s="4" t="s">
        <v>112</v>
      </c>
      <c r="B22" s="4">
        <f>'Gene Table'!B23</f>
        <v>12369</v>
      </c>
      <c r="C22" s="4" t="str">
        <f>'Gene Table'!C23</f>
        <v>EGFR</v>
      </c>
      <c r="D22" s="11">
        <v>34.79</v>
      </c>
      <c r="E22" s="11">
        <v>34.85</v>
      </c>
      <c r="F22" s="10"/>
      <c r="G22" s="10"/>
      <c r="H22" s="10"/>
      <c r="I22" s="10"/>
      <c r="J22" s="10"/>
      <c r="K22" s="10"/>
      <c r="L22" s="10"/>
      <c r="M22" s="10"/>
      <c r="N22" s="10"/>
      <c r="O22" s="10"/>
    </row>
    <row r="23" spans="1:15" ht="15" customHeight="1" x14ac:dyDescent="0.25">
      <c r="A23" s="4" t="s">
        <v>115</v>
      </c>
      <c r="B23" s="4">
        <f>'Gene Table'!B24</f>
        <v>6241</v>
      </c>
      <c r="C23" s="4" t="str">
        <f>'Gene Table'!C24</f>
        <v>EGFR</v>
      </c>
      <c r="D23" s="11">
        <v>34.01</v>
      </c>
      <c r="E23" s="11">
        <v>34.58</v>
      </c>
      <c r="F23" s="10"/>
      <c r="G23" s="10"/>
      <c r="H23" s="10"/>
      <c r="I23" s="10"/>
      <c r="J23" s="10"/>
      <c r="K23" s="10"/>
      <c r="L23" s="10"/>
      <c r="M23" s="10"/>
      <c r="N23" s="10"/>
      <c r="O23" s="10"/>
    </row>
    <row r="24" spans="1:15" ht="15" customHeight="1" x14ac:dyDescent="0.25">
      <c r="A24" s="4" t="s">
        <v>118</v>
      </c>
      <c r="B24" s="4">
        <f>'Gene Table'!B25</f>
        <v>12376</v>
      </c>
      <c r="C24" s="4" t="str">
        <f>'Gene Table'!C25</f>
        <v>EGFR</v>
      </c>
      <c r="D24" s="11">
        <v>34.83</v>
      </c>
      <c r="E24" s="11">
        <v>34.49</v>
      </c>
      <c r="F24" s="10"/>
      <c r="G24" s="10"/>
      <c r="H24" s="10"/>
      <c r="I24" s="10"/>
      <c r="J24" s="10"/>
      <c r="K24" s="10"/>
      <c r="L24" s="10"/>
      <c r="M24" s="10"/>
      <c r="N24" s="10"/>
      <c r="O24" s="10"/>
    </row>
    <row r="25" spans="1:15" ht="15" customHeight="1" x14ac:dyDescent="0.25">
      <c r="A25" s="4" t="s">
        <v>121</v>
      </c>
      <c r="B25" s="4">
        <f>'Gene Table'!B26</f>
        <v>12378</v>
      </c>
      <c r="C25" s="4" t="str">
        <f>'Gene Table'!C26</f>
        <v>EGFR</v>
      </c>
      <c r="D25" s="11">
        <v>34.479999999999997</v>
      </c>
      <c r="E25" s="11">
        <v>34.18</v>
      </c>
      <c r="F25" s="10"/>
      <c r="G25" s="10"/>
      <c r="H25" s="10"/>
      <c r="I25" s="10"/>
      <c r="J25" s="10"/>
      <c r="K25" s="10"/>
      <c r="L25" s="10"/>
      <c r="M25" s="10"/>
      <c r="N25" s="10"/>
      <c r="O25" s="10"/>
    </row>
    <row r="26" spans="1:15" ht="15" customHeight="1" x14ac:dyDescent="0.25">
      <c r="A26" s="4" t="s">
        <v>124</v>
      </c>
      <c r="B26" s="4">
        <f>'Gene Table'!B27</f>
        <v>12377</v>
      </c>
      <c r="C26" s="4" t="str">
        <f>'Gene Table'!C27</f>
        <v>EGFR</v>
      </c>
      <c r="D26" s="11">
        <v>34.81</v>
      </c>
      <c r="E26" s="11">
        <v>34.86</v>
      </c>
      <c r="F26" s="10"/>
      <c r="G26" s="10"/>
      <c r="H26" s="10"/>
      <c r="I26" s="10"/>
      <c r="J26" s="10"/>
      <c r="K26" s="10"/>
      <c r="L26" s="10"/>
      <c r="M26" s="10"/>
      <c r="N26" s="10"/>
      <c r="O26" s="10"/>
    </row>
    <row r="27" spans="1:15" ht="15" customHeight="1" x14ac:dyDescent="0.25">
      <c r="A27" s="4" t="s">
        <v>127</v>
      </c>
      <c r="B27" s="4">
        <f>'Gene Table'!B28</f>
        <v>6240</v>
      </c>
      <c r="C27" s="4" t="str">
        <f>'Gene Table'!C28</f>
        <v>EGFR</v>
      </c>
      <c r="D27" s="11">
        <v>34.200000000000003</v>
      </c>
      <c r="E27" s="11">
        <v>34.81</v>
      </c>
      <c r="F27" s="10"/>
      <c r="G27" s="10"/>
      <c r="H27" s="10"/>
      <c r="I27" s="10"/>
      <c r="J27" s="10"/>
      <c r="K27" s="10"/>
      <c r="L27" s="10"/>
      <c r="M27" s="10"/>
      <c r="N27" s="10"/>
      <c r="O27" s="10"/>
    </row>
    <row r="28" spans="1:15" ht="15" customHeight="1" x14ac:dyDescent="0.25">
      <c r="A28" s="4" t="s">
        <v>130</v>
      </c>
      <c r="B28" s="4">
        <f>'Gene Table'!B29</f>
        <v>12366</v>
      </c>
      <c r="C28" s="4" t="str">
        <f>'Gene Table'!C29</f>
        <v>EGFR</v>
      </c>
      <c r="D28" s="11">
        <v>34.65</v>
      </c>
      <c r="E28" s="11">
        <v>34.03</v>
      </c>
      <c r="F28" s="10"/>
      <c r="G28" s="10"/>
      <c r="H28" s="10"/>
      <c r="I28" s="10"/>
      <c r="J28" s="10"/>
      <c r="K28" s="10"/>
      <c r="L28" s="10"/>
      <c r="M28" s="10"/>
      <c r="N28" s="10"/>
      <c r="O28" s="10"/>
    </row>
    <row r="29" spans="1:15" ht="15" customHeight="1" x14ac:dyDescent="0.25">
      <c r="A29" s="4" t="s">
        <v>133</v>
      </c>
      <c r="B29" s="4">
        <f>'Gene Table'!B30</f>
        <v>6224</v>
      </c>
      <c r="C29" s="4" t="str">
        <f>'Gene Table'!C30</f>
        <v>EGFR</v>
      </c>
      <c r="D29" s="11">
        <v>34.32</v>
      </c>
      <c r="E29" s="11">
        <v>34.24</v>
      </c>
      <c r="F29" s="10"/>
      <c r="G29" s="10"/>
      <c r="H29" s="10"/>
      <c r="I29" s="10"/>
      <c r="J29" s="10"/>
      <c r="K29" s="10"/>
      <c r="L29" s="10"/>
      <c r="M29" s="10"/>
      <c r="N29" s="10"/>
      <c r="O29" s="10"/>
    </row>
    <row r="30" spans="1:15" ht="15" customHeight="1" x14ac:dyDescent="0.25">
      <c r="A30" s="4" t="s">
        <v>136</v>
      </c>
      <c r="B30" s="4">
        <f>'Gene Table'!B31</f>
        <v>6213</v>
      </c>
      <c r="C30" s="4" t="str">
        <f>'Gene Table'!C31</f>
        <v>EGFR</v>
      </c>
      <c r="D30" s="11">
        <v>34.32</v>
      </c>
      <c r="E30" s="11">
        <v>34.81</v>
      </c>
      <c r="F30" s="10"/>
      <c r="G30" s="10"/>
      <c r="H30" s="10"/>
      <c r="I30" s="10"/>
      <c r="J30" s="10"/>
      <c r="K30" s="10"/>
      <c r="L30" s="10"/>
      <c r="M30" s="10"/>
      <c r="N30" s="10"/>
      <c r="O30" s="10"/>
    </row>
    <row r="31" spans="1:15" ht="15" customHeight="1" x14ac:dyDescent="0.25">
      <c r="A31" s="4" t="s">
        <v>139</v>
      </c>
      <c r="B31" s="4">
        <f>'Gene Table'!B32</f>
        <v>552</v>
      </c>
      <c r="C31" s="4" t="str">
        <f>'Gene Table'!C32</f>
        <v>KRAS</v>
      </c>
      <c r="D31" s="11">
        <v>34.950000000000003</v>
      </c>
      <c r="E31" s="11">
        <v>34.549999999999997</v>
      </c>
      <c r="F31" s="10"/>
      <c r="G31" s="10"/>
      <c r="H31" s="10"/>
      <c r="I31" s="10"/>
      <c r="J31" s="10"/>
      <c r="K31" s="10"/>
      <c r="L31" s="10"/>
      <c r="M31" s="10"/>
      <c r="N31" s="10"/>
      <c r="O31" s="10"/>
    </row>
    <row r="32" spans="1:15" ht="15" customHeight="1" x14ac:dyDescent="0.25">
      <c r="A32" s="4" t="s">
        <v>143</v>
      </c>
      <c r="B32" s="4">
        <f>'Gene Table'!B33</f>
        <v>553</v>
      </c>
      <c r="C32" s="4" t="str">
        <f>'Gene Table'!C33</f>
        <v>KRAS</v>
      </c>
      <c r="D32" s="11">
        <v>34.520000000000003</v>
      </c>
      <c r="E32" s="11">
        <v>34.1</v>
      </c>
      <c r="F32" s="10"/>
      <c r="G32" s="10"/>
      <c r="H32" s="10"/>
      <c r="I32" s="10"/>
      <c r="J32" s="10"/>
      <c r="K32" s="10"/>
      <c r="L32" s="10"/>
      <c r="M32" s="10"/>
      <c r="N32" s="10"/>
      <c r="O32" s="10"/>
    </row>
    <row r="33" spans="1:15" ht="15" customHeight="1" x14ac:dyDescent="0.25">
      <c r="A33" s="4" t="s">
        <v>146</v>
      </c>
      <c r="B33" s="4">
        <f>'Gene Table'!B34</f>
        <v>555</v>
      </c>
      <c r="C33" s="4" t="str">
        <f>'Gene Table'!C34</f>
        <v>KRAS</v>
      </c>
      <c r="D33" s="11">
        <v>34.25</v>
      </c>
      <c r="E33" s="11">
        <v>34.520000000000003</v>
      </c>
      <c r="F33" s="10"/>
      <c r="G33" s="10"/>
      <c r="H33" s="10"/>
      <c r="I33" s="10"/>
      <c r="J33" s="10"/>
      <c r="K33" s="10"/>
      <c r="L33" s="10"/>
      <c r="M33" s="10"/>
      <c r="N33" s="10"/>
      <c r="O33" s="10"/>
    </row>
    <row r="34" spans="1:15" ht="15" customHeight="1" x14ac:dyDescent="0.25">
      <c r="A34" s="4" t="s">
        <v>149</v>
      </c>
      <c r="B34" s="4">
        <f>'Gene Table'!B35</f>
        <v>517</v>
      </c>
      <c r="C34" s="4" t="str">
        <f>'Gene Table'!C35</f>
        <v>KRAS</v>
      </c>
      <c r="D34" s="11">
        <v>34.61</v>
      </c>
      <c r="E34" s="11">
        <v>34.06</v>
      </c>
      <c r="F34" s="10"/>
      <c r="G34" s="10"/>
      <c r="H34" s="10"/>
      <c r="I34" s="10"/>
      <c r="J34" s="10"/>
      <c r="K34" s="10"/>
      <c r="L34" s="10"/>
      <c r="M34" s="10"/>
      <c r="N34" s="10"/>
      <c r="O34" s="10"/>
    </row>
    <row r="35" spans="1:15" ht="15" customHeight="1" x14ac:dyDescent="0.25">
      <c r="A35" s="4" t="s">
        <v>152</v>
      </c>
      <c r="B35" s="4">
        <f>'Gene Table'!B36</f>
        <v>518</v>
      </c>
      <c r="C35" s="4" t="str">
        <f>'Gene Table'!C36</f>
        <v>KRAS</v>
      </c>
      <c r="D35" s="11">
        <v>34.78</v>
      </c>
      <c r="E35" s="11">
        <v>34.299999999999997</v>
      </c>
      <c r="F35" s="10"/>
      <c r="G35" s="10"/>
      <c r="H35" s="10"/>
      <c r="I35" s="10"/>
      <c r="J35" s="10"/>
      <c r="K35" s="10"/>
      <c r="L35" s="10"/>
      <c r="M35" s="10"/>
      <c r="N35" s="10"/>
      <c r="O35" s="10"/>
    </row>
    <row r="36" spans="1:15" ht="15" customHeight="1" x14ac:dyDescent="0.25">
      <c r="A36" s="4" t="s">
        <v>155</v>
      </c>
      <c r="B36" s="4">
        <f>'Gene Table'!B37</f>
        <v>516</v>
      </c>
      <c r="C36" s="4" t="str">
        <f>'Gene Table'!C37</f>
        <v>KRAS</v>
      </c>
      <c r="D36" s="11">
        <v>34.130000000000003</v>
      </c>
      <c r="E36" s="11">
        <v>34.99</v>
      </c>
      <c r="F36" s="10"/>
      <c r="G36" s="10"/>
      <c r="H36" s="10"/>
      <c r="I36" s="10"/>
      <c r="J36" s="10"/>
      <c r="K36" s="10"/>
      <c r="L36" s="10"/>
      <c r="M36" s="10"/>
      <c r="N36" s="10"/>
      <c r="O36" s="10"/>
    </row>
    <row r="37" spans="1:15" ht="15" customHeight="1" x14ac:dyDescent="0.25">
      <c r="A37" s="4" t="s">
        <v>158</v>
      </c>
      <c r="B37" s="4">
        <f>'Gene Table'!B38</f>
        <v>521</v>
      </c>
      <c r="C37" s="4" t="str">
        <f>'Gene Table'!C38</f>
        <v>KRAS</v>
      </c>
      <c r="D37" s="11">
        <v>34.299999999999997</v>
      </c>
      <c r="E37" s="11">
        <v>34.19</v>
      </c>
      <c r="F37" s="10"/>
      <c r="G37" s="10"/>
      <c r="H37" s="10"/>
      <c r="I37" s="10"/>
      <c r="J37" s="10"/>
      <c r="K37" s="10"/>
      <c r="L37" s="10"/>
      <c r="M37" s="10"/>
      <c r="N37" s="10"/>
      <c r="O37" s="10"/>
    </row>
    <row r="38" spans="1:15" ht="15" customHeight="1" x14ac:dyDescent="0.25">
      <c r="A38" s="4" t="s">
        <v>161</v>
      </c>
      <c r="B38" s="4">
        <f>'Gene Table'!B39</f>
        <v>522</v>
      </c>
      <c r="C38" s="4" t="str">
        <f>'Gene Table'!C39</f>
        <v>KRAS</v>
      </c>
      <c r="D38" s="11">
        <v>34.950000000000003</v>
      </c>
      <c r="E38" s="11">
        <v>34.57</v>
      </c>
      <c r="F38" s="10"/>
      <c r="G38" s="10"/>
      <c r="H38" s="10"/>
      <c r="I38" s="10"/>
      <c r="J38" s="10"/>
      <c r="K38" s="10"/>
      <c r="L38" s="10"/>
      <c r="M38" s="10"/>
      <c r="N38" s="10"/>
      <c r="O38" s="10"/>
    </row>
    <row r="39" spans="1:15" ht="15" customHeight="1" x14ac:dyDescent="0.25">
      <c r="A39" s="4" t="s">
        <v>164</v>
      </c>
      <c r="B39" s="4">
        <f>'Gene Table'!B40</f>
        <v>520</v>
      </c>
      <c r="C39" s="4" t="str">
        <f>'Gene Table'!C40</f>
        <v>KRAS</v>
      </c>
      <c r="D39" s="11">
        <v>34.31</v>
      </c>
      <c r="E39" s="11">
        <v>34.93</v>
      </c>
      <c r="F39" s="10"/>
      <c r="G39" s="10"/>
      <c r="H39" s="10"/>
      <c r="I39" s="10"/>
      <c r="J39" s="10"/>
      <c r="K39" s="10"/>
      <c r="L39" s="10"/>
      <c r="M39" s="10"/>
      <c r="N39" s="10"/>
      <c r="O39" s="10"/>
    </row>
    <row r="40" spans="1:15" ht="15" customHeight="1" x14ac:dyDescent="0.25">
      <c r="A40" s="4" t="s">
        <v>167</v>
      </c>
      <c r="B40" s="4">
        <f>'Gene Table'!B41</f>
        <v>528</v>
      </c>
      <c r="C40" s="4" t="str">
        <f>'Gene Table'!C41</f>
        <v>KRAS</v>
      </c>
      <c r="D40" s="11">
        <v>34.26</v>
      </c>
      <c r="E40" s="11">
        <v>34.75</v>
      </c>
      <c r="F40" s="10"/>
      <c r="G40" s="10"/>
      <c r="H40" s="10"/>
      <c r="I40" s="10"/>
      <c r="J40" s="10"/>
      <c r="K40" s="10"/>
      <c r="L40" s="10"/>
      <c r="M40" s="10"/>
      <c r="N40" s="10"/>
      <c r="O40" s="10"/>
    </row>
    <row r="41" spans="1:15" ht="15" customHeight="1" x14ac:dyDescent="0.25">
      <c r="A41" s="4" t="s">
        <v>170</v>
      </c>
      <c r="B41" s="4">
        <f>'Gene Table'!B42</f>
        <v>529</v>
      </c>
      <c r="C41" s="4" t="str">
        <f>'Gene Table'!C42</f>
        <v>KRAS</v>
      </c>
      <c r="D41" s="11">
        <v>34.61</v>
      </c>
      <c r="E41" s="11">
        <v>34.58</v>
      </c>
      <c r="F41" s="10"/>
      <c r="G41" s="10"/>
      <c r="H41" s="10"/>
      <c r="I41" s="10"/>
      <c r="J41" s="10"/>
      <c r="K41" s="10"/>
      <c r="L41" s="10"/>
      <c r="M41" s="10"/>
      <c r="N41" s="10"/>
      <c r="O41" s="10"/>
    </row>
    <row r="42" spans="1:15" ht="15" customHeight="1" x14ac:dyDescent="0.25">
      <c r="A42" s="4" t="s">
        <v>173</v>
      </c>
      <c r="B42" s="4">
        <f>'Gene Table'!B43</f>
        <v>527</v>
      </c>
      <c r="C42" s="4" t="str">
        <f>'Gene Table'!C43</f>
        <v>KRAS</v>
      </c>
      <c r="D42" s="11">
        <v>34.99</v>
      </c>
      <c r="E42" s="11">
        <v>34.86</v>
      </c>
      <c r="F42" s="10"/>
      <c r="G42" s="10"/>
      <c r="H42" s="10"/>
      <c r="I42" s="10"/>
      <c r="J42" s="10"/>
      <c r="K42" s="10"/>
      <c r="L42" s="10"/>
      <c r="M42" s="10"/>
      <c r="N42" s="10"/>
      <c r="O42" s="10"/>
    </row>
    <row r="43" spans="1:15" ht="15" customHeight="1" x14ac:dyDescent="0.25">
      <c r="A43" s="4" t="s">
        <v>176</v>
      </c>
      <c r="B43" s="4">
        <f>'Gene Table'!B44</f>
        <v>532</v>
      </c>
      <c r="C43" s="4" t="str">
        <f>'Gene Table'!C44</f>
        <v>KRAS</v>
      </c>
      <c r="D43" s="11">
        <v>34.229999999999997</v>
      </c>
      <c r="E43" s="11">
        <v>34.43</v>
      </c>
      <c r="F43" s="10"/>
      <c r="G43" s="10"/>
      <c r="H43" s="10"/>
      <c r="I43" s="10"/>
      <c r="J43" s="10"/>
      <c r="K43" s="10"/>
      <c r="L43" s="10"/>
      <c r="M43" s="10"/>
      <c r="N43" s="10"/>
      <c r="O43" s="10"/>
    </row>
    <row r="44" spans="1:15" ht="15" customHeight="1" x14ac:dyDescent="0.25">
      <c r="A44" s="4" t="s">
        <v>179</v>
      </c>
      <c r="B44" s="4">
        <f>'Gene Table'!B45</f>
        <v>533</v>
      </c>
      <c r="C44" s="4" t="str">
        <f>'Gene Table'!C45</f>
        <v>KRAS</v>
      </c>
      <c r="D44" s="11">
        <v>34.78</v>
      </c>
      <c r="E44" s="11">
        <v>34.909999999999997</v>
      </c>
      <c r="F44" s="10"/>
      <c r="G44" s="10"/>
      <c r="H44" s="10"/>
      <c r="I44" s="10"/>
      <c r="J44" s="10"/>
      <c r="K44" s="10"/>
      <c r="L44" s="10"/>
      <c r="M44" s="10"/>
      <c r="N44" s="10"/>
      <c r="O44" s="10"/>
    </row>
    <row r="45" spans="1:15" ht="15" customHeight="1" x14ac:dyDescent="0.25">
      <c r="A45" s="4" t="s">
        <v>182</v>
      </c>
      <c r="B45" s="4">
        <f>'Gene Table'!B46</f>
        <v>534</v>
      </c>
      <c r="C45" s="4" t="str">
        <f>'Gene Table'!C46</f>
        <v>KRAS</v>
      </c>
      <c r="D45" s="11">
        <v>34.01</v>
      </c>
      <c r="E45" s="11">
        <v>34.11</v>
      </c>
      <c r="F45" s="10"/>
      <c r="G45" s="10"/>
      <c r="H45" s="10"/>
      <c r="I45" s="10"/>
      <c r="J45" s="10"/>
      <c r="K45" s="10"/>
      <c r="L45" s="10"/>
      <c r="M45" s="10"/>
      <c r="N45" s="10"/>
      <c r="O45" s="10"/>
    </row>
    <row r="46" spans="1:15" ht="15" customHeight="1" x14ac:dyDescent="0.25">
      <c r="A46" s="4" t="s">
        <v>185</v>
      </c>
      <c r="B46" s="4">
        <f>'Gene Table'!B47</f>
        <v>543</v>
      </c>
      <c r="C46" s="4" t="str">
        <f>'Gene Table'!C47</f>
        <v>KRAS</v>
      </c>
      <c r="D46" s="11">
        <v>34.14</v>
      </c>
      <c r="E46" s="11">
        <v>34.64</v>
      </c>
      <c r="F46" s="10"/>
      <c r="G46" s="10"/>
      <c r="H46" s="10"/>
      <c r="I46" s="10"/>
      <c r="J46" s="10"/>
      <c r="K46" s="10"/>
      <c r="L46" s="10"/>
      <c r="M46" s="10"/>
      <c r="N46" s="10"/>
      <c r="O46" s="10"/>
    </row>
    <row r="47" spans="1:15" ht="15" customHeight="1" x14ac:dyDescent="0.25">
      <c r="A47" s="4" t="s">
        <v>188</v>
      </c>
      <c r="B47" s="4">
        <f>'Gene Table'!B48</f>
        <v>496</v>
      </c>
      <c r="C47" s="4" t="str">
        <f>'Gene Table'!C48</f>
        <v>HRAS</v>
      </c>
      <c r="D47" s="11">
        <v>34.020000000000003</v>
      </c>
      <c r="E47" s="11">
        <v>34.93</v>
      </c>
      <c r="F47" s="10"/>
      <c r="G47" s="10"/>
      <c r="H47" s="10"/>
      <c r="I47" s="10"/>
      <c r="J47" s="10"/>
      <c r="K47" s="10"/>
      <c r="L47" s="10"/>
      <c r="M47" s="10"/>
      <c r="N47" s="10"/>
      <c r="O47" s="10"/>
    </row>
    <row r="48" spans="1:15" ht="15" customHeight="1" x14ac:dyDescent="0.25">
      <c r="A48" s="4" t="s">
        <v>192</v>
      </c>
      <c r="B48" s="4">
        <f>'Gene Table'!B49</f>
        <v>499</v>
      </c>
      <c r="C48" s="4" t="str">
        <f>'Gene Table'!C49</f>
        <v>HRAS</v>
      </c>
      <c r="D48" s="11">
        <v>34.32</v>
      </c>
      <c r="E48" s="11">
        <v>34.93</v>
      </c>
      <c r="F48" s="10"/>
      <c r="G48" s="10"/>
      <c r="H48" s="10"/>
      <c r="I48" s="10"/>
      <c r="J48" s="10"/>
      <c r="K48" s="10"/>
      <c r="L48" s="10"/>
      <c r="M48" s="10"/>
      <c r="N48" s="10"/>
      <c r="O48" s="10"/>
    </row>
    <row r="49" spans="1:15" ht="15" customHeight="1" x14ac:dyDescent="0.25">
      <c r="A49" s="4" t="s">
        <v>194</v>
      </c>
      <c r="B49" s="4">
        <f>'Gene Table'!B50</f>
        <v>498</v>
      </c>
      <c r="C49" s="4" t="str">
        <f>'Gene Table'!C50</f>
        <v>HRAS</v>
      </c>
      <c r="D49" s="11">
        <v>34.54</v>
      </c>
      <c r="E49" s="11">
        <v>34.9</v>
      </c>
      <c r="F49" s="10"/>
      <c r="G49" s="10"/>
      <c r="H49" s="10"/>
      <c r="I49" s="10"/>
      <c r="J49" s="10"/>
      <c r="K49" s="10"/>
      <c r="L49" s="10"/>
      <c r="M49" s="10"/>
      <c r="N49" s="10"/>
      <c r="O49" s="10"/>
    </row>
    <row r="50" spans="1:15" ht="15" customHeight="1" x14ac:dyDescent="0.25">
      <c r="A50" s="4" t="s">
        <v>196</v>
      </c>
      <c r="B50" s="4">
        <f>'Gene Table'!B51</f>
        <v>502</v>
      </c>
      <c r="C50" s="4" t="str">
        <f>'Gene Table'!C51</f>
        <v>HRAS</v>
      </c>
      <c r="D50" s="11">
        <v>34.590000000000003</v>
      </c>
      <c r="E50" s="11">
        <v>34.01</v>
      </c>
      <c r="F50" s="10"/>
      <c r="G50" s="10"/>
      <c r="H50" s="10"/>
      <c r="I50" s="10"/>
      <c r="J50" s="10"/>
      <c r="K50" s="10"/>
      <c r="L50" s="10"/>
      <c r="M50" s="10"/>
      <c r="N50" s="10"/>
      <c r="O50" s="10"/>
    </row>
    <row r="51" spans="1:15" ht="15" customHeight="1" x14ac:dyDescent="0.25">
      <c r="A51" s="4" t="s">
        <v>199</v>
      </c>
      <c r="B51" s="4">
        <f>'Gene Table'!B52</f>
        <v>480</v>
      </c>
      <c r="C51" s="4" t="str">
        <f>'Gene Table'!C52</f>
        <v>HRAS</v>
      </c>
      <c r="D51" s="11">
        <v>34.65</v>
      </c>
      <c r="E51" s="11">
        <v>34.69</v>
      </c>
      <c r="F51" s="10"/>
      <c r="G51" s="10"/>
      <c r="H51" s="10"/>
      <c r="I51" s="10"/>
      <c r="J51" s="10"/>
      <c r="K51" s="10"/>
      <c r="L51" s="10"/>
      <c r="M51" s="10"/>
      <c r="N51" s="10"/>
      <c r="O51" s="10"/>
    </row>
    <row r="52" spans="1:15" ht="15" customHeight="1" x14ac:dyDescent="0.25">
      <c r="A52" s="4" t="s">
        <v>201</v>
      </c>
      <c r="B52" s="4">
        <f>'Gene Table'!B53</f>
        <v>482</v>
      </c>
      <c r="C52" s="4" t="str">
        <f>'Gene Table'!C53</f>
        <v>HRAS</v>
      </c>
      <c r="D52" s="11">
        <v>34.15</v>
      </c>
      <c r="E52" s="11">
        <v>34.4</v>
      </c>
      <c r="F52" s="10"/>
      <c r="G52" s="10"/>
      <c r="H52" s="10"/>
      <c r="I52" s="10"/>
      <c r="J52" s="10"/>
      <c r="K52" s="10"/>
      <c r="L52" s="10"/>
      <c r="M52" s="10"/>
      <c r="N52" s="10"/>
      <c r="O52" s="10"/>
    </row>
    <row r="53" spans="1:15" ht="15" customHeight="1" x14ac:dyDescent="0.25">
      <c r="A53" s="4" t="s">
        <v>203</v>
      </c>
      <c r="B53" s="4">
        <f>'Gene Table'!B54</f>
        <v>481</v>
      </c>
      <c r="C53" s="4" t="str">
        <f>'Gene Table'!C54</f>
        <v>HRAS</v>
      </c>
      <c r="D53" s="11">
        <v>34.590000000000003</v>
      </c>
      <c r="E53" s="11">
        <v>34.18</v>
      </c>
      <c r="F53" s="10"/>
      <c r="G53" s="10"/>
      <c r="H53" s="10"/>
      <c r="I53" s="10"/>
      <c r="J53" s="10"/>
      <c r="K53" s="10"/>
      <c r="L53" s="10"/>
      <c r="M53" s="10"/>
      <c r="N53" s="10"/>
      <c r="O53" s="10"/>
    </row>
    <row r="54" spans="1:15" ht="15" customHeight="1" x14ac:dyDescent="0.25">
      <c r="A54" s="4" t="s">
        <v>205</v>
      </c>
      <c r="B54" s="4">
        <f>'Gene Table'!B55</f>
        <v>484</v>
      </c>
      <c r="C54" s="4" t="str">
        <f>'Gene Table'!C55</f>
        <v>HRAS</v>
      </c>
      <c r="D54" s="11">
        <v>34.42</v>
      </c>
      <c r="E54" s="11">
        <v>34.700000000000003</v>
      </c>
      <c r="F54" s="10"/>
      <c r="G54" s="10"/>
      <c r="H54" s="10"/>
      <c r="I54" s="10"/>
      <c r="J54" s="10"/>
      <c r="K54" s="10"/>
      <c r="L54" s="10"/>
      <c r="M54" s="10"/>
      <c r="N54" s="10"/>
      <c r="O54" s="10"/>
    </row>
    <row r="55" spans="1:15" ht="15" customHeight="1" x14ac:dyDescent="0.25">
      <c r="A55" s="4" t="s">
        <v>207</v>
      </c>
      <c r="B55" s="4">
        <f>'Gene Table'!B56</f>
        <v>483</v>
      </c>
      <c r="C55" s="4" t="str">
        <f>'Gene Table'!C56</f>
        <v>HRAS</v>
      </c>
      <c r="D55" s="11">
        <v>34.869999999999997</v>
      </c>
      <c r="E55" s="11">
        <v>34.33</v>
      </c>
      <c r="F55" s="10"/>
      <c r="G55" s="10"/>
      <c r="H55" s="10"/>
      <c r="I55" s="10"/>
      <c r="J55" s="10"/>
      <c r="K55" s="10"/>
      <c r="L55" s="10"/>
      <c r="M55" s="10"/>
      <c r="N55" s="10"/>
      <c r="O55" s="10"/>
    </row>
    <row r="56" spans="1:15" ht="15" customHeight="1" x14ac:dyDescent="0.25">
      <c r="A56" s="4" t="s">
        <v>209</v>
      </c>
      <c r="B56" s="4">
        <f>'Gene Table'!B57</f>
        <v>486</v>
      </c>
      <c r="C56" s="4" t="str">
        <f>'Gene Table'!C57</f>
        <v>HRAS</v>
      </c>
      <c r="D56" s="11">
        <v>34.82</v>
      </c>
      <c r="E56" s="11">
        <v>34.14</v>
      </c>
      <c r="F56" s="10"/>
      <c r="G56" s="10"/>
      <c r="H56" s="10"/>
      <c r="I56" s="10"/>
      <c r="J56" s="10"/>
      <c r="K56" s="10"/>
      <c r="L56" s="10"/>
      <c r="M56" s="10"/>
      <c r="N56" s="10"/>
      <c r="O56" s="10"/>
    </row>
    <row r="57" spans="1:15" ht="15" customHeight="1" x14ac:dyDescent="0.25">
      <c r="A57" s="4" t="s">
        <v>211</v>
      </c>
      <c r="B57" s="4">
        <f>'Gene Table'!B58</f>
        <v>488</v>
      </c>
      <c r="C57" s="4" t="str">
        <f>'Gene Table'!C58</f>
        <v>HRAS</v>
      </c>
      <c r="D57" s="11">
        <v>35</v>
      </c>
      <c r="E57" s="11">
        <v>34.86</v>
      </c>
      <c r="F57" s="10"/>
      <c r="G57" s="10"/>
      <c r="H57" s="10"/>
      <c r="I57" s="10"/>
      <c r="J57" s="10"/>
      <c r="K57" s="10"/>
      <c r="L57" s="10"/>
      <c r="M57" s="10"/>
      <c r="N57" s="10"/>
      <c r="O57" s="10"/>
    </row>
    <row r="58" spans="1:15" ht="15" customHeight="1" x14ac:dyDescent="0.25">
      <c r="A58" s="4" t="s">
        <v>213</v>
      </c>
      <c r="B58" s="4">
        <f>'Gene Table'!B59</f>
        <v>580</v>
      </c>
      <c r="C58" s="4" t="str">
        <f>'Gene Table'!C59</f>
        <v>NRAS</v>
      </c>
      <c r="D58" s="11">
        <v>34.19</v>
      </c>
      <c r="E58" s="11">
        <v>34.729999999999997</v>
      </c>
      <c r="F58" s="10"/>
      <c r="G58" s="10"/>
      <c r="H58" s="10"/>
      <c r="I58" s="10"/>
      <c r="J58" s="10"/>
      <c r="K58" s="10"/>
      <c r="L58" s="10"/>
      <c r="M58" s="10"/>
      <c r="N58" s="10"/>
      <c r="O58" s="10"/>
    </row>
    <row r="59" spans="1:15" ht="15" customHeight="1" x14ac:dyDescent="0.25">
      <c r="A59" s="4" t="s">
        <v>216</v>
      </c>
      <c r="B59" s="4">
        <f>'Gene Table'!B60</f>
        <v>582</v>
      </c>
      <c r="C59" s="4" t="str">
        <f>'Gene Table'!C60</f>
        <v>NRAS</v>
      </c>
      <c r="D59" s="11">
        <v>34.44</v>
      </c>
      <c r="E59" s="11">
        <v>34.86</v>
      </c>
      <c r="F59" s="10"/>
      <c r="G59" s="10"/>
      <c r="H59" s="10"/>
      <c r="I59" s="10"/>
      <c r="J59" s="10"/>
      <c r="K59" s="10"/>
      <c r="L59" s="10"/>
      <c r="M59" s="10"/>
      <c r="N59" s="10"/>
      <c r="O59" s="10"/>
    </row>
    <row r="60" spans="1:15" ht="15" customHeight="1" x14ac:dyDescent="0.25">
      <c r="A60" s="4" t="s">
        <v>219</v>
      </c>
      <c r="B60" s="4">
        <f>'Gene Table'!B61</f>
        <v>584</v>
      </c>
      <c r="C60" s="4" t="str">
        <f>'Gene Table'!C61</f>
        <v>NRAS</v>
      </c>
      <c r="D60" s="11">
        <v>34.32</v>
      </c>
      <c r="E60" s="11">
        <v>34.14</v>
      </c>
      <c r="F60" s="10"/>
      <c r="G60" s="10"/>
      <c r="H60" s="10"/>
      <c r="I60" s="10"/>
      <c r="J60" s="10"/>
      <c r="K60" s="10"/>
      <c r="L60" s="10"/>
      <c r="M60" s="10"/>
      <c r="N60" s="10"/>
      <c r="O60" s="10"/>
    </row>
    <row r="61" spans="1:15" ht="15" customHeight="1" x14ac:dyDescent="0.25">
      <c r="A61" s="4" t="s">
        <v>221</v>
      </c>
      <c r="B61" s="4">
        <f>'Gene Table'!B62</f>
        <v>583</v>
      </c>
      <c r="C61" s="4" t="str">
        <f>'Gene Table'!C62</f>
        <v>NRAS</v>
      </c>
      <c r="D61" s="11">
        <v>34.65</v>
      </c>
      <c r="E61" s="11">
        <v>34.229999999999997</v>
      </c>
      <c r="F61" s="10"/>
      <c r="G61" s="10"/>
      <c r="H61" s="10"/>
      <c r="I61" s="10"/>
      <c r="J61" s="10"/>
      <c r="K61" s="10"/>
      <c r="L61" s="10"/>
      <c r="M61" s="10"/>
      <c r="N61" s="10"/>
      <c r="O61" s="10"/>
    </row>
    <row r="62" spans="1:15" ht="15" customHeight="1" x14ac:dyDescent="0.25">
      <c r="A62" s="4" t="s">
        <v>223</v>
      </c>
      <c r="B62" s="4">
        <f>'Gene Table'!B63</f>
        <v>563</v>
      </c>
      <c r="C62" s="4" t="str">
        <f>'Gene Table'!C63</f>
        <v>NRAS</v>
      </c>
      <c r="D62" s="11">
        <v>34.5</v>
      </c>
      <c r="E62" s="11">
        <v>34.11</v>
      </c>
      <c r="F62" s="10"/>
      <c r="G62" s="10"/>
      <c r="H62" s="10"/>
      <c r="I62" s="10"/>
      <c r="J62" s="10"/>
      <c r="K62" s="10"/>
      <c r="L62" s="10"/>
      <c r="M62" s="10"/>
      <c r="N62" s="10"/>
      <c r="O62" s="10"/>
    </row>
    <row r="63" spans="1:15" ht="15" customHeight="1" x14ac:dyDescent="0.25">
      <c r="A63" s="4" t="s">
        <v>225</v>
      </c>
      <c r="B63" s="4">
        <f>'Gene Table'!B64</f>
        <v>564</v>
      </c>
      <c r="C63" s="4" t="str">
        <f>'Gene Table'!C64</f>
        <v>NRAS</v>
      </c>
      <c r="D63" s="11">
        <v>34.1</v>
      </c>
      <c r="E63" s="11">
        <v>34.67</v>
      </c>
      <c r="F63" s="10"/>
      <c r="G63" s="10"/>
      <c r="H63" s="10"/>
      <c r="I63" s="10"/>
      <c r="J63" s="10"/>
      <c r="K63" s="10"/>
      <c r="L63" s="10"/>
      <c r="M63" s="10"/>
      <c r="N63" s="10"/>
      <c r="O63" s="10"/>
    </row>
    <row r="64" spans="1:15" ht="15" customHeight="1" x14ac:dyDescent="0.25">
      <c r="A64" s="4" t="s">
        <v>227</v>
      </c>
      <c r="B64" s="4">
        <f>'Gene Table'!B65</f>
        <v>565</v>
      </c>
      <c r="C64" s="4" t="str">
        <f>'Gene Table'!C65</f>
        <v>NRAS</v>
      </c>
      <c r="D64" s="11">
        <v>34.69</v>
      </c>
      <c r="E64" s="11">
        <v>34.44</v>
      </c>
      <c r="F64" s="10"/>
      <c r="G64" s="10"/>
      <c r="H64" s="10"/>
      <c r="I64" s="10"/>
      <c r="J64" s="10"/>
      <c r="K64" s="10"/>
      <c r="L64" s="10"/>
      <c r="M64" s="10"/>
      <c r="N64" s="10"/>
      <c r="O64" s="10"/>
    </row>
    <row r="65" spans="1:15" ht="15" customHeight="1" x14ac:dyDescent="0.25">
      <c r="A65" s="4" t="s">
        <v>229</v>
      </c>
      <c r="B65" s="4">
        <f>'Gene Table'!B66</f>
        <v>569</v>
      </c>
      <c r="C65" s="4" t="str">
        <f>'Gene Table'!C66</f>
        <v>NRAS</v>
      </c>
      <c r="D65" s="11">
        <v>34.729999999999997</v>
      </c>
      <c r="E65" s="11">
        <v>34.35</v>
      </c>
      <c r="F65" s="10"/>
      <c r="G65" s="10"/>
      <c r="H65" s="10"/>
      <c r="I65" s="10"/>
      <c r="J65" s="10"/>
      <c r="K65" s="10"/>
      <c r="L65" s="10"/>
      <c r="M65" s="10"/>
      <c r="N65" s="10"/>
      <c r="O65" s="10"/>
    </row>
    <row r="66" spans="1:15" ht="15" customHeight="1" x14ac:dyDescent="0.25">
      <c r="A66" s="4" t="s">
        <v>231</v>
      </c>
      <c r="B66" s="4">
        <f>'Gene Table'!B67</f>
        <v>573</v>
      </c>
      <c r="C66" s="4" t="str">
        <f>'Gene Table'!C67</f>
        <v>NRAS</v>
      </c>
      <c r="D66" s="11">
        <v>34.869999999999997</v>
      </c>
      <c r="E66" s="11">
        <v>34.78</v>
      </c>
      <c r="F66" s="10"/>
      <c r="G66" s="10"/>
      <c r="H66" s="10"/>
      <c r="I66" s="10"/>
      <c r="J66" s="10"/>
      <c r="K66" s="10"/>
      <c r="L66" s="10"/>
      <c r="M66" s="10"/>
      <c r="N66" s="10"/>
      <c r="O66" s="10"/>
    </row>
    <row r="67" spans="1:15" ht="15" customHeight="1" x14ac:dyDescent="0.25">
      <c r="A67" s="4" t="s">
        <v>233</v>
      </c>
      <c r="B67" s="4">
        <f>'Gene Table'!B68</f>
        <v>575</v>
      </c>
      <c r="C67" s="4" t="str">
        <f>'Gene Table'!C68</f>
        <v>NRAS</v>
      </c>
      <c r="D67" s="11">
        <v>34.450000000000003</v>
      </c>
      <c r="E67" s="11">
        <v>34.56</v>
      </c>
      <c r="F67" s="10"/>
      <c r="G67" s="10"/>
      <c r="H67" s="10"/>
      <c r="I67" s="10"/>
      <c r="J67" s="10"/>
      <c r="K67" s="10"/>
      <c r="L67" s="10"/>
      <c r="M67" s="10"/>
      <c r="N67" s="10"/>
      <c r="O67" s="10"/>
    </row>
    <row r="68" spans="1:15" ht="15" customHeight="1" x14ac:dyDescent="0.25">
      <c r="A68" s="4" t="s">
        <v>235</v>
      </c>
      <c r="B68" s="4">
        <f>'Gene Table'!B69</f>
        <v>574</v>
      </c>
      <c r="C68" s="4" t="str">
        <f>'Gene Table'!C69</f>
        <v>NRAS</v>
      </c>
      <c r="D68" s="11">
        <v>34.53</v>
      </c>
      <c r="E68" s="11">
        <v>34.020000000000003</v>
      </c>
      <c r="F68" s="10"/>
      <c r="G68" s="10"/>
      <c r="H68" s="10"/>
      <c r="I68" s="10"/>
      <c r="J68" s="10"/>
      <c r="K68" s="10"/>
      <c r="L68" s="10"/>
      <c r="M68" s="10"/>
      <c r="N68" s="10"/>
      <c r="O68" s="10"/>
    </row>
    <row r="69" spans="1:15" ht="15" customHeight="1" x14ac:dyDescent="0.25">
      <c r="A69" s="4" t="s">
        <v>237</v>
      </c>
      <c r="B69" s="4">
        <f>'Gene Table'!B70</f>
        <v>577</v>
      </c>
      <c r="C69" s="4" t="str">
        <f>'Gene Table'!C70</f>
        <v>NRAS</v>
      </c>
      <c r="D69" s="11">
        <v>34.36</v>
      </c>
      <c r="E69" s="11">
        <v>34.83</v>
      </c>
      <c r="F69" s="10"/>
      <c r="G69" s="10"/>
      <c r="H69" s="10"/>
      <c r="I69" s="10"/>
      <c r="J69" s="10"/>
      <c r="K69" s="10"/>
      <c r="L69" s="10"/>
      <c r="M69" s="10"/>
      <c r="N69" s="10"/>
      <c r="O69" s="10"/>
    </row>
    <row r="70" spans="1:15" ht="15" customHeight="1" x14ac:dyDescent="0.25">
      <c r="A70" s="4" t="s">
        <v>240</v>
      </c>
      <c r="B70" s="4">
        <f>'Gene Table'!B71</f>
        <v>99000002</v>
      </c>
      <c r="C70" s="4" t="str">
        <f>'Gene Table'!C71</f>
        <v>MEK1</v>
      </c>
      <c r="D70" s="11">
        <v>34.24</v>
      </c>
      <c r="E70" s="11">
        <v>34.130000000000003</v>
      </c>
      <c r="F70" s="10"/>
      <c r="G70" s="10"/>
      <c r="H70" s="10"/>
      <c r="I70" s="10"/>
      <c r="J70" s="10"/>
      <c r="K70" s="10"/>
      <c r="L70" s="10"/>
      <c r="M70" s="10"/>
      <c r="N70" s="10"/>
      <c r="O70" s="10"/>
    </row>
    <row r="71" spans="1:15" ht="15" customHeight="1" x14ac:dyDescent="0.25">
      <c r="A71" s="4" t="s">
        <v>244</v>
      </c>
      <c r="B71" s="4">
        <f>'Gene Table'!B72</f>
        <v>99000004</v>
      </c>
      <c r="C71" s="4" t="str">
        <f>'Gene Table'!C72</f>
        <v>MEK1</v>
      </c>
      <c r="D71" s="11">
        <v>34.08</v>
      </c>
      <c r="E71" s="11">
        <v>34.93</v>
      </c>
      <c r="F71" s="10"/>
      <c r="G71" s="10"/>
      <c r="H71" s="10"/>
      <c r="I71" s="10"/>
      <c r="J71" s="10"/>
      <c r="K71" s="10"/>
      <c r="L71" s="10"/>
      <c r="M71" s="10"/>
      <c r="N71" s="10"/>
      <c r="O71" s="10"/>
    </row>
    <row r="72" spans="1:15" ht="15" customHeight="1" x14ac:dyDescent="0.25">
      <c r="A72" s="4" t="s">
        <v>247</v>
      </c>
      <c r="B72" s="4">
        <f>'Gene Table'!B73</f>
        <v>99000001</v>
      </c>
      <c r="C72" s="4" t="str">
        <f>'Gene Table'!C73</f>
        <v>MEK1</v>
      </c>
      <c r="D72" s="11">
        <v>34.53</v>
      </c>
      <c r="E72" s="11">
        <v>34.74</v>
      </c>
      <c r="F72" s="10"/>
      <c r="G72" s="10"/>
      <c r="H72" s="10"/>
      <c r="I72" s="10"/>
      <c r="J72" s="10"/>
      <c r="K72" s="10"/>
      <c r="L72" s="10"/>
      <c r="M72" s="10"/>
      <c r="N72" s="10"/>
      <c r="O72" s="10"/>
    </row>
    <row r="73" spans="1:15" ht="15" customHeight="1" x14ac:dyDescent="0.25">
      <c r="A73" s="4" t="s">
        <v>250</v>
      </c>
      <c r="B73" s="4">
        <f>'Gene Table'!B74</f>
        <v>99000003</v>
      </c>
      <c r="C73" s="4" t="str">
        <f>'Gene Table'!C74</f>
        <v>MEK1</v>
      </c>
      <c r="D73" s="11">
        <v>34.32</v>
      </c>
      <c r="E73" s="11">
        <v>34.14</v>
      </c>
      <c r="F73" s="10"/>
      <c r="G73" s="10"/>
      <c r="H73" s="10"/>
      <c r="I73" s="10"/>
      <c r="J73" s="10"/>
      <c r="K73" s="10"/>
      <c r="L73" s="10"/>
      <c r="M73" s="10"/>
      <c r="N73" s="10"/>
      <c r="O73" s="10"/>
    </row>
    <row r="74" spans="1:15" ht="15" customHeight="1" x14ac:dyDescent="0.25">
      <c r="A74" s="4" t="s">
        <v>253</v>
      </c>
      <c r="B74" s="4">
        <f>'Gene Table'!B75</f>
        <v>759</v>
      </c>
      <c r="C74" s="4" t="str">
        <f>'Gene Table'!C75</f>
        <v>PIK3CA</v>
      </c>
      <c r="D74" s="11">
        <v>34.99</v>
      </c>
      <c r="E74" s="11">
        <v>34.880000000000003</v>
      </c>
      <c r="F74" s="10"/>
      <c r="G74" s="10"/>
      <c r="H74" s="10"/>
      <c r="I74" s="10"/>
      <c r="J74" s="10"/>
      <c r="K74" s="10"/>
      <c r="L74" s="10"/>
      <c r="M74" s="10"/>
      <c r="N74" s="10"/>
      <c r="O74" s="10"/>
    </row>
    <row r="75" spans="1:15" ht="15" customHeight="1" x14ac:dyDescent="0.25">
      <c r="A75" s="4" t="s">
        <v>257</v>
      </c>
      <c r="B75" s="4">
        <f>'Gene Table'!B76</f>
        <v>760</v>
      </c>
      <c r="C75" s="4" t="str">
        <f>'Gene Table'!C76</f>
        <v>PIK3CA</v>
      </c>
      <c r="D75" s="11">
        <v>34.909999999999997</v>
      </c>
      <c r="E75" s="11">
        <v>34.5</v>
      </c>
      <c r="F75" s="10"/>
      <c r="G75" s="10"/>
      <c r="H75" s="10"/>
      <c r="I75" s="10"/>
      <c r="J75" s="10"/>
      <c r="K75" s="10"/>
      <c r="L75" s="10"/>
      <c r="M75" s="10"/>
      <c r="N75" s="10"/>
      <c r="O75" s="10"/>
    </row>
    <row r="76" spans="1:15" ht="15" customHeight="1" x14ac:dyDescent="0.25">
      <c r="A76" s="4" t="s">
        <v>260</v>
      </c>
      <c r="B76" s="4">
        <f>'Gene Table'!B77</f>
        <v>763</v>
      </c>
      <c r="C76" s="4" t="str">
        <f>'Gene Table'!C77</f>
        <v>PIK3CA</v>
      </c>
      <c r="D76" s="11">
        <v>34.74</v>
      </c>
      <c r="E76" s="11">
        <v>34.29</v>
      </c>
      <c r="F76" s="10"/>
      <c r="G76" s="10"/>
      <c r="H76" s="10"/>
      <c r="I76" s="10"/>
      <c r="J76" s="10"/>
      <c r="K76" s="10"/>
      <c r="L76" s="10"/>
      <c r="M76" s="10"/>
      <c r="N76" s="10"/>
      <c r="O76" s="10"/>
    </row>
    <row r="77" spans="1:15" ht="15" customHeight="1" x14ac:dyDescent="0.25">
      <c r="A77" s="4" t="s">
        <v>263</v>
      </c>
      <c r="B77" s="4">
        <f>'Gene Table'!B78</f>
        <v>764</v>
      </c>
      <c r="C77" s="4" t="str">
        <f>'Gene Table'!C78</f>
        <v>PIK3CA</v>
      </c>
      <c r="D77" s="11">
        <v>34.369999999999997</v>
      </c>
      <c r="E77" s="11">
        <v>34.92</v>
      </c>
      <c r="F77" s="10"/>
      <c r="G77" s="10"/>
      <c r="H77" s="10"/>
      <c r="I77" s="10"/>
      <c r="J77" s="10"/>
      <c r="K77" s="10"/>
      <c r="L77" s="10"/>
      <c r="M77" s="10"/>
      <c r="N77" s="10"/>
      <c r="O77" s="10"/>
    </row>
    <row r="78" spans="1:15" ht="15" customHeight="1" x14ac:dyDescent="0.25">
      <c r="A78" s="4" t="s">
        <v>266</v>
      </c>
      <c r="B78" s="4">
        <f>'Gene Table'!B79</f>
        <v>765</v>
      </c>
      <c r="C78" s="4" t="str">
        <f>'Gene Table'!C79</f>
        <v>PIK3CA</v>
      </c>
      <c r="D78" s="11">
        <v>34.25</v>
      </c>
      <c r="E78" s="11">
        <v>34.71</v>
      </c>
      <c r="F78" s="10"/>
      <c r="G78" s="10"/>
      <c r="H78" s="10"/>
      <c r="I78" s="10"/>
      <c r="J78" s="10"/>
      <c r="K78" s="10"/>
      <c r="L78" s="10"/>
      <c r="M78" s="10"/>
      <c r="N78" s="10"/>
      <c r="O78" s="10"/>
    </row>
    <row r="79" spans="1:15" ht="15" customHeight="1" x14ac:dyDescent="0.25">
      <c r="A79" s="4" t="s">
        <v>269</v>
      </c>
      <c r="B79" s="4">
        <f>'Gene Table'!B80</f>
        <v>775</v>
      </c>
      <c r="C79" s="4" t="str">
        <f>'Gene Table'!C80</f>
        <v>PIK3CA</v>
      </c>
      <c r="D79" s="11">
        <v>34.270000000000003</v>
      </c>
      <c r="E79" s="11">
        <v>34.590000000000003</v>
      </c>
      <c r="F79" s="10"/>
      <c r="G79" s="10"/>
      <c r="H79" s="10"/>
      <c r="I79" s="10"/>
      <c r="J79" s="10"/>
      <c r="K79" s="10"/>
      <c r="L79" s="10"/>
      <c r="M79" s="10"/>
      <c r="N79" s="10"/>
      <c r="O79" s="10"/>
    </row>
    <row r="80" spans="1:15" ht="15" customHeight="1" x14ac:dyDescent="0.25">
      <c r="A80" s="4" t="s">
        <v>272</v>
      </c>
      <c r="B80" s="4">
        <f>'Gene Table'!B81</f>
        <v>776</v>
      </c>
      <c r="C80" s="4" t="str">
        <f>'Gene Table'!C81</f>
        <v>PIK3CA</v>
      </c>
      <c r="D80" s="11">
        <v>34.64</v>
      </c>
      <c r="E80" s="11">
        <v>34.65</v>
      </c>
      <c r="F80" s="10"/>
      <c r="G80" s="10"/>
      <c r="H80" s="10"/>
      <c r="I80" s="10"/>
      <c r="J80" s="10"/>
      <c r="K80" s="10"/>
      <c r="L80" s="10"/>
      <c r="M80" s="10"/>
      <c r="N80" s="10"/>
      <c r="O80" s="10"/>
    </row>
    <row r="81" spans="1:15" ht="15" customHeight="1" x14ac:dyDescent="0.25">
      <c r="A81" s="4" t="s">
        <v>275</v>
      </c>
      <c r="B81" s="4">
        <f>'Gene Table'!B82</f>
        <v>5033</v>
      </c>
      <c r="C81" s="4" t="str">
        <f>'Gene Table'!C82</f>
        <v>PTEN</v>
      </c>
      <c r="D81" s="11">
        <v>34.71</v>
      </c>
      <c r="E81" s="11">
        <v>34.9</v>
      </c>
      <c r="F81" s="10"/>
      <c r="G81" s="10"/>
      <c r="H81" s="10"/>
      <c r="I81" s="10"/>
      <c r="J81" s="10"/>
      <c r="K81" s="10"/>
      <c r="L81" s="10"/>
      <c r="M81" s="10"/>
      <c r="N81" s="10"/>
      <c r="O81" s="10"/>
    </row>
    <row r="82" spans="1:15" ht="15" customHeight="1" x14ac:dyDescent="0.25">
      <c r="A82" s="4" t="s">
        <v>279</v>
      </c>
      <c r="B82" s="4">
        <f>'Gene Table'!B83</f>
        <v>5219</v>
      </c>
      <c r="C82" s="4" t="str">
        <f>'Gene Table'!C83</f>
        <v>PTEN</v>
      </c>
      <c r="D82" s="11">
        <v>34.01</v>
      </c>
      <c r="E82" s="11">
        <v>34.32</v>
      </c>
      <c r="F82" s="10"/>
      <c r="G82" s="10"/>
      <c r="H82" s="10"/>
      <c r="I82" s="10"/>
      <c r="J82" s="10"/>
      <c r="K82" s="10"/>
      <c r="L82" s="10"/>
      <c r="M82" s="10"/>
      <c r="N82" s="10"/>
      <c r="O82" s="10"/>
    </row>
    <row r="83" spans="1:15" ht="15" customHeight="1" x14ac:dyDescent="0.25">
      <c r="A83" s="4" t="s">
        <v>282</v>
      </c>
      <c r="B83" s="4">
        <f>'Gene Table'!B84</f>
        <v>5152</v>
      </c>
      <c r="C83" s="4" t="str">
        <f>'Gene Table'!C84</f>
        <v>PTEN</v>
      </c>
      <c r="D83" s="11">
        <v>34.61</v>
      </c>
      <c r="E83" s="11">
        <v>34.54</v>
      </c>
      <c r="F83" s="10"/>
      <c r="G83" s="10"/>
      <c r="H83" s="10"/>
      <c r="I83" s="10"/>
      <c r="J83" s="10"/>
      <c r="K83" s="10"/>
      <c r="L83" s="10"/>
      <c r="M83" s="10"/>
      <c r="N83" s="10"/>
      <c r="O83" s="10"/>
    </row>
    <row r="84" spans="1:15" ht="15" customHeight="1" x14ac:dyDescent="0.25">
      <c r="A84" s="4" t="s">
        <v>285</v>
      </c>
      <c r="B84" s="4">
        <f>'Gene Table'!B85</f>
        <v>5089</v>
      </c>
      <c r="C84" s="4" t="str">
        <f>'Gene Table'!C85</f>
        <v>PTEN</v>
      </c>
      <c r="D84" s="11">
        <v>34.74</v>
      </c>
      <c r="E84" s="11">
        <v>34.380000000000003</v>
      </c>
      <c r="F84" s="10"/>
      <c r="G84" s="10"/>
      <c r="H84" s="10"/>
      <c r="I84" s="10"/>
      <c r="J84" s="10"/>
      <c r="K84" s="10"/>
      <c r="L84" s="10"/>
      <c r="M84" s="10"/>
      <c r="N84" s="10"/>
      <c r="O84" s="10"/>
    </row>
    <row r="85" spans="1:15" ht="15" customHeight="1" x14ac:dyDescent="0.25">
      <c r="A85" s="4" t="s">
        <v>288</v>
      </c>
      <c r="B85" s="4">
        <f>'Gene Table'!B86</f>
        <v>5039</v>
      </c>
      <c r="C85" s="4" t="str">
        <f>'Gene Table'!C86</f>
        <v>PTEN</v>
      </c>
      <c r="D85" s="11">
        <v>34.770000000000003</v>
      </c>
      <c r="E85" s="11">
        <v>34.380000000000003</v>
      </c>
      <c r="F85" s="10"/>
      <c r="G85" s="10"/>
      <c r="H85" s="10"/>
      <c r="I85" s="10"/>
      <c r="J85" s="10"/>
      <c r="K85" s="10"/>
      <c r="L85" s="10"/>
      <c r="M85" s="10"/>
      <c r="N85" s="10"/>
      <c r="O85" s="10"/>
    </row>
    <row r="86" spans="1:15" ht="15" customHeight="1" x14ac:dyDescent="0.25">
      <c r="A86" s="4" t="s">
        <v>291</v>
      </c>
      <c r="B86" s="4">
        <f>'Gene Table'!B87</f>
        <v>5154</v>
      </c>
      <c r="C86" s="4" t="str">
        <f>'Gene Table'!C87</f>
        <v>PTEN</v>
      </c>
      <c r="D86" s="11">
        <v>34.29</v>
      </c>
      <c r="E86" s="11">
        <v>34.520000000000003</v>
      </c>
      <c r="F86" s="10"/>
      <c r="G86" s="10"/>
      <c r="H86" s="10"/>
      <c r="I86" s="10"/>
      <c r="J86" s="10"/>
      <c r="K86" s="10"/>
      <c r="L86" s="10"/>
      <c r="M86" s="10"/>
      <c r="N86" s="10"/>
      <c r="O86" s="10"/>
    </row>
    <row r="87" spans="1:15" ht="15" customHeight="1" x14ac:dyDescent="0.25">
      <c r="A87" s="4" t="s">
        <v>294</v>
      </c>
      <c r="B87" s="4">
        <f>'Gene Table'!B88</f>
        <v>99000005</v>
      </c>
      <c r="C87" s="4" t="str">
        <f>'Gene Table'!C88</f>
        <v>AKT1</v>
      </c>
      <c r="D87" s="11">
        <v>26</v>
      </c>
      <c r="E87" s="11">
        <v>26.88</v>
      </c>
      <c r="F87" s="10"/>
      <c r="G87" s="10"/>
      <c r="H87" s="10"/>
      <c r="I87" s="10"/>
      <c r="J87" s="10"/>
      <c r="K87" s="10"/>
      <c r="L87" s="10"/>
      <c r="M87" s="10"/>
      <c r="N87" s="10"/>
      <c r="O87" s="10"/>
    </row>
    <row r="88" spans="1:15" ht="15" customHeight="1" x14ac:dyDescent="0.25">
      <c r="A88" s="4" t="s">
        <v>297</v>
      </c>
      <c r="B88" s="4">
        <f>'Gene Table'!B89</f>
        <v>99000006</v>
      </c>
      <c r="C88" s="4" t="str">
        <f>'Gene Table'!C89</f>
        <v>BRAF</v>
      </c>
      <c r="D88" s="11">
        <v>26.16</v>
      </c>
      <c r="E88" s="11">
        <v>27</v>
      </c>
      <c r="F88" s="10"/>
      <c r="G88" s="10"/>
      <c r="H88" s="10"/>
      <c r="I88" s="10"/>
      <c r="J88" s="10"/>
      <c r="K88" s="10"/>
      <c r="L88" s="10"/>
      <c r="M88" s="10"/>
      <c r="N88" s="10"/>
      <c r="O88" s="10"/>
    </row>
    <row r="89" spans="1:15" ht="15" customHeight="1" x14ac:dyDescent="0.25">
      <c r="A89" s="4" t="s">
        <v>299</v>
      </c>
      <c r="B89" s="4">
        <f>'Gene Table'!B90</f>
        <v>99000007</v>
      </c>
      <c r="C89" s="4" t="str">
        <f>'Gene Table'!C90</f>
        <v>EGFR</v>
      </c>
      <c r="D89" s="11">
        <v>26.79</v>
      </c>
      <c r="E89" s="11">
        <v>26.63</v>
      </c>
      <c r="F89" s="10"/>
      <c r="G89" s="10"/>
      <c r="H89" s="10"/>
      <c r="I89" s="10"/>
      <c r="J89" s="10"/>
      <c r="K89" s="10"/>
      <c r="L89" s="10"/>
      <c r="M89" s="10"/>
      <c r="N89" s="10"/>
      <c r="O89" s="10"/>
    </row>
    <row r="90" spans="1:15" ht="15" customHeight="1" x14ac:dyDescent="0.25">
      <c r="A90" s="4" t="s">
        <v>301</v>
      </c>
      <c r="B90" s="4">
        <f>'Gene Table'!B91</f>
        <v>99000008</v>
      </c>
      <c r="C90" s="4" t="str">
        <f>'Gene Table'!C91</f>
        <v>KRAS</v>
      </c>
      <c r="D90" s="11">
        <v>26.26</v>
      </c>
      <c r="E90" s="11">
        <v>26.61</v>
      </c>
      <c r="F90" s="10"/>
      <c r="G90" s="10"/>
      <c r="H90" s="10"/>
      <c r="I90" s="10"/>
      <c r="J90" s="10"/>
      <c r="K90" s="10"/>
      <c r="L90" s="10"/>
      <c r="M90" s="10"/>
      <c r="N90" s="10"/>
      <c r="O90" s="10"/>
    </row>
    <row r="91" spans="1:15" ht="15" customHeight="1" x14ac:dyDescent="0.25">
      <c r="A91" s="4" t="s">
        <v>303</v>
      </c>
      <c r="B91" s="4">
        <f>'Gene Table'!B92</f>
        <v>99000009</v>
      </c>
      <c r="C91" s="4" t="str">
        <f>'Gene Table'!C92</f>
        <v>HRAS</v>
      </c>
      <c r="D91" s="11">
        <v>26.24</v>
      </c>
      <c r="E91" s="11">
        <v>26.42</v>
      </c>
      <c r="F91" s="10"/>
      <c r="G91" s="10"/>
      <c r="H91" s="10"/>
      <c r="I91" s="10"/>
      <c r="J91" s="10"/>
      <c r="K91" s="10"/>
      <c r="L91" s="10"/>
      <c r="M91" s="10"/>
      <c r="N91" s="10"/>
      <c r="O91" s="10"/>
    </row>
    <row r="92" spans="1:15" ht="15" customHeight="1" x14ac:dyDescent="0.25">
      <c r="A92" s="4" t="s">
        <v>305</v>
      </c>
      <c r="B92" s="4">
        <f>'Gene Table'!B93</f>
        <v>99000010</v>
      </c>
      <c r="C92" s="4" t="str">
        <f>'Gene Table'!C93</f>
        <v>NRAS</v>
      </c>
      <c r="D92" s="11">
        <v>26.37</v>
      </c>
      <c r="E92" s="11">
        <v>26.43</v>
      </c>
      <c r="F92" s="10"/>
      <c r="G92" s="10"/>
      <c r="H92" s="10"/>
      <c r="I92" s="10"/>
      <c r="J92" s="10"/>
      <c r="K92" s="10"/>
      <c r="L92" s="10"/>
      <c r="M92" s="10"/>
      <c r="N92" s="10"/>
      <c r="O92" s="10"/>
    </row>
    <row r="93" spans="1:15" ht="15" customHeight="1" x14ac:dyDescent="0.25">
      <c r="A93" s="4" t="s">
        <v>307</v>
      </c>
      <c r="B93" s="4">
        <f>'Gene Table'!B94</f>
        <v>99000011</v>
      </c>
      <c r="C93" s="4" t="str">
        <f>'Gene Table'!C94</f>
        <v>MEK1</v>
      </c>
      <c r="D93" s="11">
        <v>26.7</v>
      </c>
      <c r="E93" s="11">
        <v>26.81</v>
      </c>
      <c r="F93" s="10"/>
      <c r="G93" s="10"/>
      <c r="H93" s="10"/>
      <c r="I93" s="10"/>
      <c r="J93" s="10"/>
      <c r="K93" s="10"/>
      <c r="L93" s="10"/>
      <c r="M93" s="10"/>
      <c r="N93" s="10"/>
      <c r="O93" s="10"/>
    </row>
    <row r="94" spans="1:15" ht="15" customHeight="1" x14ac:dyDescent="0.25">
      <c r="A94" s="4" t="s">
        <v>309</v>
      </c>
      <c r="B94" s="4">
        <f>'Gene Table'!B95</f>
        <v>99000012</v>
      </c>
      <c r="C94" s="4" t="str">
        <f>'Gene Table'!C95</f>
        <v>PIK3CA</v>
      </c>
      <c r="D94" s="11">
        <v>26.31</v>
      </c>
      <c r="E94" s="11">
        <v>26.47</v>
      </c>
      <c r="F94" s="10"/>
      <c r="G94" s="10"/>
      <c r="H94" s="10"/>
      <c r="I94" s="10"/>
      <c r="J94" s="10"/>
      <c r="K94" s="10"/>
      <c r="L94" s="10"/>
      <c r="M94" s="10"/>
      <c r="N94" s="10"/>
      <c r="O94" s="10"/>
    </row>
    <row r="95" spans="1:15" ht="15" customHeight="1" x14ac:dyDescent="0.25">
      <c r="A95" s="4" t="s">
        <v>311</v>
      </c>
      <c r="B95" s="4">
        <f>'Gene Table'!B96</f>
        <v>99000013</v>
      </c>
      <c r="C95" s="4" t="str">
        <f>'Gene Table'!C96</f>
        <v>PTEN</v>
      </c>
      <c r="D95" s="11">
        <v>26.09</v>
      </c>
      <c r="E95" s="11">
        <v>26.31</v>
      </c>
      <c r="F95" s="10"/>
      <c r="G95" s="10"/>
      <c r="H95" s="10"/>
      <c r="I95" s="10"/>
      <c r="J95" s="10"/>
      <c r="K95" s="10"/>
      <c r="L95" s="10"/>
      <c r="M95" s="10"/>
      <c r="N95" s="10"/>
      <c r="O95" s="10"/>
    </row>
    <row r="96" spans="1:15" ht="15" customHeight="1" x14ac:dyDescent="0.25">
      <c r="A96" s="4" t="s">
        <v>313</v>
      </c>
      <c r="B96" s="4">
        <f>'Gene Table'!B97</f>
        <v>99000017</v>
      </c>
      <c r="C96" s="4" t="str">
        <f>'Gene Table'!C97</f>
        <v>SMPC</v>
      </c>
      <c r="D96" s="11">
        <v>22.48</v>
      </c>
      <c r="E96" s="11">
        <v>22.49</v>
      </c>
      <c r="F96" s="10"/>
      <c r="G96" s="10"/>
      <c r="H96" s="10"/>
      <c r="I96" s="10"/>
      <c r="J96" s="10"/>
      <c r="K96" s="10"/>
      <c r="L96" s="10"/>
      <c r="M96" s="10"/>
      <c r="N96" s="10"/>
      <c r="O96" s="10"/>
    </row>
    <row r="97" spans="1:15" ht="15" customHeight="1" x14ac:dyDescent="0.25">
      <c r="A97" s="4" t="s">
        <v>317</v>
      </c>
      <c r="B97" s="4">
        <f>'Gene Table'!B98</f>
        <v>99000017</v>
      </c>
      <c r="C97" s="4" t="str">
        <f>'Gene Table'!C98</f>
        <v>SMPC</v>
      </c>
      <c r="D97" s="11">
        <v>23.42</v>
      </c>
      <c r="E97" s="11">
        <v>23.74</v>
      </c>
      <c r="F97" s="10"/>
      <c r="G97" s="10"/>
      <c r="H97" s="10"/>
      <c r="I97" s="10"/>
      <c r="J97" s="10"/>
      <c r="K97" s="10"/>
      <c r="L97" s="10"/>
      <c r="M97" s="10"/>
      <c r="N97" s="10"/>
      <c r="O97" s="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97"/>
  <sheetViews>
    <sheetView workbookViewId="0">
      <selection activeCell="D2" sqref="D2"/>
    </sheetView>
  </sheetViews>
  <sheetFormatPr defaultColWidth="6.59765625" defaultRowHeight="15" customHeight="1" x14ac:dyDescent="0.25"/>
  <cols>
    <col min="1" max="1" width="6.59765625" style="2"/>
    <col min="2" max="3" width="15.59765625" style="2" customWidth="1"/>
    <col min="4" max="15" width="10.59765625" style="2" customWidth="1"/>
    <col min="16" max="16384" width="6.59765625" style="2"/>
  </cols>
  <sheetData>
    <row r="1" spans="1:15" s="1" customFormat="1" ht="15" customHeight="1" x14ac:dyDescent="0.25">
      <c r="A1" s="9" t="s">
        <v>6375</v>
      </c>
      <c r="B1" s="9" t="s">
        <v>6378</v>
      </c>
      <c r="C1" s="9" t="s">
        <v>6380</v>
      </c>
      <c r="D1" s="9" t="s">
        <v>6381</v>
      </c>
      <c r="E1" s="9" t="s">
        <v>6382</v>
      </c>
      <c r="F1" s="9" t="s">
        <v>6383</v>
      </c>
      <c r="G1" s="9" t="s">
        <v>6384</v>
      </c>
      <c r="H1" s="9" t="s">
        <v>6385</v>
      </c>
      <c r="I1" s="9" t="s">
        <v>6386</v>
      </c>
      <c r="J1" s="9" t="s">
        <v>6387</v>
      </c>
      <c r="K1" s="9" t="s">
        <v>6388</v>
      </c>
      <c r="L1" s="9" t="s">
        <v>6389</v>
      </c>
      <c r="M1" s="9" t="s">
        <v>6390</v>
      </c>
      <c r="N1" s="9" t="s">
        <v>6391</v>
      </c>
      <c r="O1" s="9" t="s">
        <v>6392</v>
      </c>
    </row>
    <row r="2" spans="1:15" ht="15" customHeight="1" x14ac:dyDescent="0.25">
      <c r="A2" s="5" t="s">
        <v>49</v>
      </c>
      <c r="B2" s="4">
        <f>'Gene Table'!B3</f>
        <v>33765</v>
      </c>
      <c r="C2" s="4" t="str">
        <f>'Gene Table'!C3</f>
        <v>AKT1</v>
      </c>
      <c r="D2" s="11">
        <v>35</v>
      </c>
      <c r="E2" s="11">
        <v>35</v>
      </c>
      <c r="F2" s="11">
        <v>35</v>
      </c>
      <c r="G2" s="11">
        <v>35</v>
      </c>
      <c r="H2" s="11">
        <v>35</v>
      </c>
      <c r="I2" s="11">
        <v>35</v>
      </c>
      <c r="J2" s="11">
        <v>35</v>
      </c>
      <c r="K2" s="11">
        <v>35</v>
      </c>
      <c r="L2" s="10"/>
      <c r="M2" s="10"/>
      <c r="N2" s="10"/>
      <c r="O2" s="10"/>
    </row>
    <row r="3" spans="1:15" ht="15" customHeight="1" x14ac:dyDescent="0.25">
      <c r="A3" s="4" t="s">
        <v>53</v>
      </c>
      <c r="B3" s="4">
        <f>'Gene Table'!B4</f>
        <v>450</v>
      </c>
      <c r="C3" s="4" t="str">
        <f>'Gene Table'!C4</f>
        <v>BRAF</v>
      </c>
      <c r="D3" s="11">
        <v>26.82</v>
      </c>
      <c r="E3" s="11">
        <v>27.5</v>
      </c>
      <c r="F3" s="11">
        <v>28.810000000000002</v>
      </c>
      <c r="G3" s="11">
        <v>35</v>
      </c>
      <c r="H3" s="11">
        <v>35</v>
      </c>
      <c r="I3" s="11">
        <v>35</v>
      </c>
      <c r="J3" s="11">
        <v>35</v>
      </c>
      <c r="K3" s="11">
        <v>35</v>
      </c>
      <c r="L3" s="10"/>
      <c r="M3" s="10"/>
      <c r="N3" s="10"/>
      <c r="O3" s="10"/>
    </row>
    <row r="4" spans="1:15" ht="15" customHeight="1" x14ac:dyDescent="0.25">
      <c r="A4" s="4" t="s">
        <v>57</v>
      </c>
      <c r="B4" s="4">
        <f>'Gene Table'!B5</f>
        <v>451</v>
      </c>
      <c r="C4" s="4" t="str">
        <f>'Gene Table'!C5</f>
        <v>BRAF</v>
      </c>
      <c r="D4" s="11">
        <v>35</v>
      </c>
      <c r="E4" s="11">
        <v>35</v>
      </c>
      <c r="F4" s="11">
        <v>35</v>
      </c>
      <c r="G4" s="11">
        <v>35</v>
      </c>
      <c r="H4" s="11">
        <v>35</v>
      </c>
      <c r="I4" s="11">
        <v>35</v>
      </c>
      <c r="J4" s="11">
        <v>35</v>
      </c>
      <c r="K4" s="11">
        <v>35</v>
      </c>
      <c r="L4" s="10"/>
      <c r="M4" s="10"/>
      <c r="N4" s="10"/>
      <c r="O4" s="10"/>
    </row>
    <row r="5" spans="1:15" ht="15" customHeight="1" x14ac:dyDescent="0.25">
      <c r="A5" s="4" t="s">
        <v>60</v>
      </c>
      <c r="B5" s="4">
        <f>'Gene Table'!B6</f>
        <v>460</v>
      </c>
      <c r="C5" s="4" t="str">
        <f>'Gene Table'!C6</f>
        <v>BRAF</v>
      </c>
      <c r="D5" s="11">
        <v>35</v>
      </c>
      <c r="E5" s="11">
        <v>35</v>
      </c>
      <c r="F5" s="11">
        <v>35</v>
      </c>
      <c r="G5" s="11">
        <v>35</v>
      </c>
      <c r="H5" s="11">
        <v>35</v>
      </c>
      <c r="I5" s="11">
        <v>35</v>
      </c>
      <c r="J5" s="11">
        <v>35</v>
      </c>
      <c r="K5" s="11">
        <v>35</v>
      </c>
      <c r="L5" s="10"/>
      <c r="M5" s="10"/>
      <c r="N5" s="10"/>
      <c r="O5" s="10"/>
    </row>
    <row r="6" spans="1:15" ht="15" customHeight="1" x14ac:dyDescent="0.25">
      <c r="A6" s="4" t="s">
        <v>63</v>
      </c>
      <c r="B6" s="4">
        <f>'Gene Table'!B7</f>
        <v>470</v>
      </c>
      <c r="C6" s="4" t="str">
        <f>'Gene Table'!C7</f>
        <v>BRAF</v>
      </c>
      <c r="D6" s="11">
        <v>35</v>
      </c>
      <c r="E6" s="11">
        <v>35</v>
      </c>
      <c r="F6" s="11">
        <v>35</v>
      </c>
      <c r="G6" s="11">
        <v>35</v>
      </c>
      <c r="H6" s="11">
        <v>35</v>
      </c>
      <c r="I6" s="11">
        <v>35</v>
      </c>
      <c r="J6" s="11">
        <v>35</v>
      </c>
      <c r="K6" s="11">
        <v>35</v>
      </c>
      <c r="L6" s="10"/>
      <c r="M6" s="10"/>
      <c r="N6" s="10"/>
      <c r="O6" s="10"/>
    </row>
    <row r="7" spans="1:15" ht="15" customHeight="1" x14ac:dyDescent="0.25">
      <c r="A7" s="4" t="s">
        <v>66</v>
      </c>
      <c r="B7" s="4">
        <f>'Gene Table'!B8</f>
        <v>1130</v>
      </c>
      <c r="C7" s="4" t="str">
        <f>'Gene Table'!C8</f>
        <v>BRAF</v>
      </c>
      <c r="D7" s="11">
        <v>35</v>
      </c>
      <c r="E7" s="11">
        <v>35</v>
      </c>
      <c r="F7" s="11">
        <v>35</v>
      </c>
      <c r="G7" s="11">
        <v>35</v>
      </c>
      <c r="H7" s="11">
        <v>35</v>
      </c>
      <c r="I7" s="11">
        <v>35</v>
      </c>
      <c r="J7" s="11">
        <v>35</v>
      </c>
      <c r="K7" s="11">
        <v>35</v>
      </c>
      <c r="L7" s="10"/>
      <c r="M7" s="10"/>
      <c r="N7" s="10"/>
      <c r="O7" s="10"/>
    </row>
    <row r="8" spans="1:15" ht="15" customHeight="1" x14ac:dyDescent="0.25">
      <c r="A8" s="4" t="s">
        <v>69</v>
      </c>
      <c r="B8" s="4">
        <f>'Gene Table'!B9</f>
        <v>476</v>
      </c>
      <c r="C8" s="4" t="str">
        <f>'Gene Table'!C9</f>
        <v>BRAF</v>
      </c>
      <c r="D8" s="11">
        <v>26.2</v>
      </c>
      <c r="E8" s="11">
        <v>27.060000000000002</v>
      </c>
      <c r="F8" s="11">
        <v>28.619999999999997</v>
      </c>
      <c r="G8" s="11">
        <v>35</v>
      </c>
      <c r="H8" s="11">
        <v>35</v>
      </c>
      <c r="I8" s="11">
        <v>35</v>
      </c>
      <c r="J8" s="11">
        <v>35</v>
      </c>
      <c r="K8" s="11">
        <v>35</v>
      </c>
      <c r="L8" s="10"/>
      <c r="M8" s="10"/>
      <c r="N8" s="10"/>
      <c r="O8" s="10"/>
    </row>
    <row r="9" spans="1:15" ht="15" customHeight="1" x14ac:dyDescent="0.25">
      <c r="A9" s="4" t="s">
        <v>72</v>
      </c>
      <c r="B9" s="4">
        <f>'Gene Table'!B10</f>
        <v>18443</v>
      </c>
      <c r="C9" s="4" t="str">
        <f>'Gene Table'!C10</f>
        <v>BRAF</v>
      </c>
      <c r="D9" s="11">
        <v>35</v>
      </c>
      <c r="E9" s="11">
        <v>35</v>
      </c>
      <c r="F9" s="11">
        <v>35</v>
      </c>
      <c r="G9" s="11">
        <v>35</v>
      </c>
      <c r="H9" s="11">
        <v>35</v>
      </c>
      <c r="I9" s="11">
        <v>35</v>
      </c>
      <c r="J9" s="11">
        <v>35</v>
      </c>
      <c r="K9" s="11">
        <v>35</v>
      </c>
      <c r="L9" s="10"/>
      <c r="M9" s="10"/>
      <c r="N9" s="10"/>
      <c r="O9" s="10"/>
    </row>
    <row r="10" spans="1:15" ht="15" customHeight="1" x14ac:dyDescent="0.25">
      <c r="A10" s="4" t="s">
        <v>75</v>
      </c>
      <c r="B10" s="4">
        <f>'Gene Table'!B11</f>
        <v>6137</v>
      </c>
      <c r="C10" s="4" t="str">
        <f>'Gene Table'!C11</f>
        <v>BRAF</v>
      </c>
      <c r="D10" s="11">
        <v>35</v>
      </c>
      <c r="E10" s="11">
        <v>35</v>
      </c>
      <c r="F10" s="11">
        <v>35</v>
      </c>
      <c r="G10" s="11">
        <v>35</v>
      </c>
      <c r="H10" s="11">
        <v>35</v>
      </c>
      <c r="I10" s="11">
        <v>35</v>
      </c>
      <c r="J10" s="11">
        <v>35</v>
      </c>
      <c r="K10" s="11">
        <v>35</v>
      </c>
      <c r="L10" s="10"/>
      <c r="M10" s="10"/>
      <c r="N10" s="10"/>
      <c r="O10" s="10"/>
    </row>
    <row r="11" spans="1:15" ht="15" customHeight="1" x14ac:dyDescent="0.25">
      <c r="A11" s="4" t="s">
        <v>78</v>
      </c>
      <c r="B11" s="4">
        <f>'Gene Table'!B12</f>
        <v>6252</v>
      </c>
      <c r="C11" s="4" t="str">
        <f>'Gene Table'!C12</f>
        <v>EGFR</v>
      </c>
      <c r="D11" s="11">
        <v>33.229999999999997</v>
      </c>
      <c r="E11" s="11">
        <v>33.729999999999997</v>
      </c>
      <c r="F11" s="11">
        <v>34</v>
      </c>
      <c r="G11" s="11">
        <v>35</v>
      </c>
      <c r="H11" s="11">
        <v>35</v>
      </c>
      <c r="I11" s="11">
        <v>35</v>
      </c>
      <c r="J11" s="11">
        <v>35</v>
      </c>
      <c r="K11" s="11">
        <v>35</v>
      </c>
      <c r="L11" s="10"/>
      <c r="M11" s="10"/>
      <c r="N11" s="10"/>
      <c r="O11" s="10"/>
    </row>
    <row r="12" spans="1:15" ht="15" customHeight="1" x14ac:dyDescent="0.25">
      <c r="A12" s="4" t="s">
        <v>82</v>
      </c>
      <c r="B12" s="4">
        <f>'Gene Table'!B13</f>
        <v>6253</v>
      </c>
      <c r="C12" s="4" t="str">
        <f>'Gene Table'!C13</f>
        <v>EGFR</v>
      </c>
      <c r="D12" s="11">
        <v>33.69</v>
      </c>
      <c r="E12" s="11">
        <v>34.6</v>
      </c>
      <c r="F12" s="11">
        <v>33.130000000000003</v>
      </c>
      <c r="G12" s="11">
        <v>35</v>
      </c>
      <c r="H12" s="11">
        <v>35</v>
      </c>
      <c r="I12" s="11">
        <v>35</v>
      </c>
      <c r="J12" s="11">
        <v>35</v>
      </c>
      <c r="K12" s="11">
        <v>35</v>
      </c>
      <c r="L12" s="10"/>
      <c r="M12" s="10"/>
      <c r="N12" s="10"/>
      <c r="O12" s="10"/>
    </row>
    <row r="13" spans="1:15" ht="15" customHeight="1" x14ac:dyDescent="0.25">
      <c r="A13" s="4" t="s">
        <v>85</v>
      </c>
      <c r="B13" s="4">
        <f>'Gene Table'!B14</f>
        <v>6239</v>
      </c>
      <c r="C13" s="4" t="str">
        <f>'Gene Table'!C14</f>
        <v>EGFR</v>
      </c>
      <c r="D13" s="11">
        <v>35</v>
      </c>
      <c r="E13" s="11">
        <v>35</v>
      </c>
      <c r="F13" s="11">
        <v>35</v>
      </c>
      <c r="G13" s="11">
        <v>35</v>
      </c>
      <c r="H13" s="11">
        <v>35</v>
      </c>
      <c r="I13" s="11">
        <v>35</v>
      </c>
      <c r="J13" s="11">
        <v>35</v>
      </c>
      <c r="K13" s="11">
        <v>35</v>
      </c>
      <c r="L13" s="10"/>
      <c r="M13" s="10"/>
      <c r="N13" s="10"/>
      <c r="O13" s="10"/>
    </row>
    <row r="14" spans="1:15" ht="15" customHeight="1" x14ac:dyDescent="0.25">
      <c r="A14" s="4" t="s">
        <v>88</v>
      </c>
      <c r="B14" s="4">
        <f>'Gene Table'!B15</f>
        <v>6223</v>
      </c>
      <c r="C14" s="4" t="str">
        <f>'Gene Table'!C15</f>
        <v>EGFR</v>
      </c>
      <c r="D14" s="11">
        <v>35</v>
      </c>
      <c r="E14" s="11">
        <v>35</v>
      </c>
      <c r="F14" s="11">
        <v>35</v>
      </c>
      <c r="G14" s="11">
        <v>35</v>
      </c>
      <c r="H14" s="11">
        <v>35</v>
      </c>
      <c r="I14" s="11">
        <v>35</v>
      </c>
      <c r="J14" s="11">
        <v>35</v>
      </c>
      <c r="K14" s="11">
        <v>35</v>
      </c>
      <c r="L14" s="10"/>
      <c r="M14" s="10"/>
      <c r="N14" s="10"/>
      <c r="O14" s="10"/>
    </row>
    <row r="15" spans="1:15" ht="15" customHeight="1" x14ac:dyDescent="0.25">
      <c r="A15" s="4" t="s">
        <v>91</v>
      </c>
      <c r="B15" s="4">
        <f>'Gene Table'!B16</f>
        <v>6225</v>
      </c>
      <c r="C15" s="4" t="str">
        <f>'Gene Table'!C16</f>
        <v>EGFR</v>
      </c>
      <c r="D15" s="11">
        <v>35</v>
      </c>
      <c r="E15" s="11">
        <v>35</v>
      </c>
      <c r="F15" s="11">
        <v>35</v>
      </c>
      <c r="G15" s="11">
        <v>35</v>
      </c>
      <c r="H15" s="11">
        <v>35</v>
      </c>
      <c r="I15" s="11">
        <v>35</v>
      </c>
      <c r="J15" s="11">
        <v>35</v>
      </c>
      <c r="K15" s="11">
        <v>35</v>
      </c>
      <c r="L15" s="10"/>
      <c r="M15" s="10"/>
      <c r="N15" s="10"/>
      <c r="O15" s="10"/>
    </row>
    <row r="16" spans="1:15" ht="15" customHeight="1" x14ac:dyDescent="0.25">
      <c r="A16" s="4" t="s">
        <v>94</v>
      </c>
      <c r="B16" s="4">
        <f>'Gene Table'!B17</f>
        <v>12728</v>
      </c>
      <c r="C16" s="4" t="str">
        <f>'Gene Table'!C17</f>
        <v>EGFR</v>
      </c>
      <c r="D16" s="11">
        <v>35</v>
      </c>
      <c r="E16" s="11">
        <v>35</v>
      </c>
      <c r="F16" s="11">
        <v>35</v>
      </c>
      <c r="G16" s="11">
        <v>35</v>
      </c>
      <c r="H16" s="11">
        <v>35</v>
      </c>
      <c r="I16" s="11">
        <v>35</v>
      </c>
      <c r="J16" s="11">
        <v>35</v>
      </c>
      <c r="K16" s="11">
        <v>35</v>
      </c>
      <c r="L16" s="10"/>
      <c r="M16" s="10"/>
      <c r="N16" s="10"/>
      <c r="O16" s="10"/>
    </row>
    <row r="17" spans="1:15" ht="15" customHeight="1" x14ac:dyDescent="0.25">
      <c r="A17" s="4" t="s">
        <v>97</v>
      </c>
      <c r="B17" s="4">
        <f>'Gene Table'!B18</f>
        <v>12678</v>
      </c>
      <c r="C17" s="4" t="str">
        <f>'Gene Table'!C18</f>
        <v>EGFR</v>
      </c>
      <c r="D17" s="11">
        <v>35</v>
      </c>
      <c r="E17" s="11">
        <v>35</v>
      </c>
      <c r="F17" s="11">
        <v>35</v>
      </c>
      <c r="G17" s="11">
        <v>35</v>
      </c>
      <c r="H17" s="11">
        <v>35</v>
      </c>
      <c r="I17" s="11">
        <v>35</v>
      </c>
      <c r="J17" s="11">
        <v>35</v>
      </c>
      <c r="K17" s="11">
        <v>35</v>
      </c>
      <c r="L17" s="10"/>
      <c r="M17" s="10"/>
      <c r="N17" s="10"/>
      <c r="O17" s="10"/>
    </row>
    <row r="18" spans="1:15" ht="15" customHeight="1" x14ac:dyDescent="0.25">
      <c r="A18" s="4" t="s">
        <v>100</v>
      </c>
      <c r="B18" s="4">
        <f>'Gene Table'!B19</f>
        <v>12422</v>
      </c>
      <c r="C18" s="4" t="str">
        <f>'Gene Table'!C19</f>
        <v>EGFR</v>
      </c>
      <c r="D18" s="11">
        <v>35</v>
      </c>
      <c r="E18" s="11">
        <v>35</v>
      </c>
      <c r="F18" s="11">
        <v>35</v>
      </c>
      <c r="G18" s="11">
        <v>35</v>
      </c>
      <c r="H18" s="11">
        <v>35</v>
      </c>
      <c r="I18" s="11">
        <v>35</v>
      </c>
      <c r="J18" s="11">
        <v>35</v>
      </c>
      <c r="K18" s="11">
        <v>35</v>
      </c>
      <c r="L18" s="10"/>
      <c r="M18" s="10"/>
      <c r="N18" s="10"/>
      <c r="O18" s="10"/>
    </row>
    <row r="19" spans="1:15" ht="15" customHeight="1" x14ac:dyDescent="0.25">
      <c r="A19" s="4" t="s">
        <v>103</v>
      </c>
      <c r="B19" s="4">
        <f>'Gene Table'!B20</f>
        <v>6220</v>
      </c>
      <c r="C19" s="4" t="str">
        <f>'Gene Table'!C20</f>
        <v>EGFR</v>
      </c>
      <c r="D19" s="11">
        <v>35</v>
      </c>
      <c r="E19" s="11">
        <v>35</v>
      </c>
      <c r="F19" s="11">
        <v>35</v>
      </c>
      <c r="G19" s="11">
        <v>30</v>
      </c>
      <c r="H19" s="11">
        <v>29</v>
      </c>
      <c r="I19" s="11">
        <v>35</v>
      </c>
      <c r="J19" s="11">
        <v>28</v>
      </c>
      <c r="K19" s="11">
        <v>35</v>
      </c>
      <c r="L19" s="10"/>
      <c r="M19" s="10"/>
      <c r="N19" s="10"/>
      <c r="O19" s="10"/>
    </row>
    <row r="20" spans="1:15" ht="15" customHeight="1" x14ac:dyDescent="0.25">
      <c r="A20" s="4" t="s">
        <v>106</v>
      </c>
      <c r="B20" s="4">
        <f>'Gene Table'!B21</f>
        <v>6218</v>
      </c>
      <c r="C20" s="4" t="str">
        <f>'Gene Table'!C21</f>
        <v>EGFR</v>
      </c>
      <c r="D20" s="11">
        <v>34.450000000000003</v>
      </c>
      <c r="E20" s="11">
        <v>32.630000000000003</v>
      </c>
      <c r="F20" s="11">
        <v>33.21</v>
      </c>
      <c r="G20" s="11">
        <v>35</v>
      </c>
      <c r="H20" s="11">
        <v>35</v>
      </c>
      <c r="I20" s="11">
        <v>35</v>
      </c>
      <c r="J20" s="11">
        <v>35</v>
      </c>
      <c r="K20" s="11">
        <v>35</v>
      </c>
      <c r="L20" s="10"/>
      <c r="M20" s="10"/>
      <c r="N20" s="10"/>
      <c r="O20" s="10"/>
    </row>
    <row r="21" spans="1:15" ht="15" customHeight="1" x14ac:dyDescent="0.25">
      <c r="A21" s="4" t="s">
        <v>109</v>
      </c>
      <c r="B21" s="4">
        <f>'Gene Table'!B22</f>
        <v>6255</v>
      </c>
      <c r="C21" s="4" t="str">
        <f>'Gene Table'!C22</f>
        <v>EGFR</v>
      </c>
      <c r="D21" s="11">
        <v>35</v>
      </c>
      <c r="E21" s="11">
        <v>35</v>
      </c>
      <c r="F21" s="11">
        <v>35</v>
      </c>
      <c r="G21" s="11">
        <v>35</v>
      </c>
      <c r="H21" s="11">
        <v>35</v>
      </c>
      <c r="I21" s="11">
        <v>35</v>
      </c>
      <c r="J21" s="11">
        <v>35</v>
      </c>
      <c r="K21" s="11">
        <v>35</v>
      </c>
      <c r="L21" s="10"/>
      <c r="M21" s="10"/>
      <c r="N21" s="10"/>
      <c r="O21" s="10"/>
    </row>
    <row r="22" spans="1:15" ht="15" customHeight="1" x14ac:dyDescent="0.25">
      <c r="A22" s="4" t="s">
        <v>112</v>
      </c>
      <c r="B22" s="4">
        <f>'Gene Table'!B23</f>
        <v>12369</v>
      </c>
      <c r="C22" s="4" t="str">
        <f>'Gene Table'!C23</f>
        <v>EGFR</v>
      </c>
      <c r="D22" s="11">
        <v>35</v>
      </c>
      <c r="E22" s="11">
        <v>35</v>
      </c>
      <c r="F22" s="11">
        <v>35</v>
      </c>
      <c r="G22" s="11">
        <v>35</v>
      </c>
      <c r="H22" s="11">
        <v>35</v>
      </c>
      <c r="I22" s="11">
        <v>35</v>
      </c>
      <c r="J22" s="11">
        <v>35</v>
      </c>
      <c r="K22" s="11">
        <v>35</v>
      </c>
      <c r="L22" s="10"/>
      <c r="M22" s="10"/>
      <c r="N22" s="10"/>
      <c r="O22" s="10"/>
    </row>
    <row r="23" spans="1:15" ht="15" customHeight="1" x14ac:dyDescent="0.25">
      <c r="A23" s="4" t="s">
        <v>115</v>
      </c>
      <c r="B23" s="4">
        <f>'Gene Table'!B24</f>
        <v>6241</v>
      </c>
      <c r="C23" s="4" t="str">
        <f>'Gene Table'!C24</f>
        <v>EGFR</v>
      </c>
      <c r="D23" s="11">
        <v>35</v>
      </c>
      <c r="E23" s="11">
        <v>35</v>
      </c>
      <c r="F23" s="11">
        <v>35</v>
      </c>
      <c r="G23" s="11">
        <v>35</v>
      </c>
      <c r="H23" s="11">
        <v>35</v>
      </c>
      <c r="I23" s="11">
        <v>35</v>
      </c>
      <c r="J23" s="11">
        <v>35</v>
      </c>
      <c r="K23" s="11">
        <v>35</v>
      </c>
      <c r="L23" s="10"/>
      <c r="M23" s="10"/>
      <c r="N23" s="10"/>
      <c r="O23" s="10"/>
    </row>
    <row r="24" spans="1:15" ht="15" customHeight="1" x14ac:dyDescent="0.25">
      <c r="A24" s="4" t="s">
        <v>118</v>
      </c>
      <c r="B24" s="4">
        <f>'Gene Table'!B25</f>
        <v>12376</v>
      </c>
      <c r="C24" s="4" t="str">
        <f>'Gene Table'!C25</f>
        <v>EGFR</v>
      </c>
      <c r="D24" s="11">
        <v>35</v>
      </c>
      <c r="E24" s="11">
        <v>35</v>
      </c>
      <c r="F24" s="11">
        <v>35</v>
      </c>
      <c r="G24" s="11">
        <v>35</v>
      </c>
      <c r="H24" s="11">
        <v>35</v>
      </c>
      <c r="I24" s="11">
        <v>35</v>
      </c>
      <c r="J24" s="11">
        <v>35</v>
      </c>
      <c r="K24" s="11">
        <v>35</v>
      </c>
      <c r="L24" s="10"/>
      <c r="M24" s="10"/>
      <c r="N24" s="10"/>
      <c r="O24" s="10"/>
    </row>
    <row r="25" spans="1:15" ht="15" customHeight="1" x14ac:dyDescent="0.25">
      <c r="A25" s="4" t="s">
        <v>121</v>
      </c>
      <c r="B25" s="4">
        <f>'Gene Table'!B26</f>
        <v>12378</v>
      </c>
      <c r="C25" s="4" t="str">
        <f>'Gene Table'!C26</f>
        <v>EGFR</v>
      </c>
      <c r="D25" s="11">
        <v>35</v>
      </c>
      <c r="E25" s="11">
        <v>35</v>
      </c>
      <c r="F25" s="11">
        <v>35</v>
      </c>
      <c r="G25" s="11">
        <v>35</v>
      </c>
      <c r="H25" s="11">
        <v>35</v>
      </c>
      <c r="I25" s="11">
        <v>35</v>
      </c>
      <c r="J25" s="11">
        <v>35</v>
      </c>
      <c r="K25" s="11">
        <v>35</v>
      </c>
      <c r="L25" s="10"/>
      <c r="M25" s="10"/>
      <c r="N25" s="10"/>
      <c r="O25" s="10"/>
    </row>
    <row r="26" spans="1:15" ht="15" customHeight="1" x14ac:dyDescent="0.25">
      <c r="A26" s="4" t="s">
        <v>124</v>
      </c>
      <c r="B26" s="4">
        <f>'Gene Table'!B27</f>
        <v>12377</v>
      </c>
      <c r="C26" s="4" t="str">
        <f>'Gene Table'!C27</f>
        <v>EGFR</v>
      </c>
      <c r="D26" s="11">
        <v>35</v>
      </c>
      <c r="E26" s="11">
        <v>35</v>
      </c>
      <c r="F26" s="11">
        <v>35</v>
      </c>
      <c r="G26" s="11">
        <v>35</v>
      </c>
      <c r="H26" s="11">
        <v>35</v>
      </c>
      <c r="I26" s="11">
        <v>35</v>
      </c>
      <c r="J26" s="11">
        <v>35</v>
      </c>
      <c r="K26" s="11">
        <v>35</v>
      </c>
      <c r="L26" s="10"/>
      <c r="M26" s="10"/>
      <c r="N26" s="10"/>
      <c r="O26" s="10"/>
    </row>
    <row r="27" spans="1:15" ht="15" customHeight="1" x14ac:dyDescent="0.25">
      <c r="A27" s="4" t="s">
        <v>127</v>
      </c>
      <c r="B27" s="4">
        <f>'Gene Table'!B28</f>
        <v>6240</v>
      </c>
      <c r="C27" s="4" t="str">
        <f>'Gene Table'!C28</f>
        <v>EGFR</v>
      </c>
      <c r="D27" s="11">
        <v>35</v>
      </c>
      <c r="E27" s="11">
        <v>35</v>
      </c>
      <c r="F27" s="11">
        <v>35</v>
      </c>
      <c r="G27" s="11">
        <v>35</v>
      </c>
      <c r="H27" s="11">
        <v>35</v>
      </c>
      <c r="I27" s="11">
        <v>29</v>
      </c>
      <c r="J27" s="11">
        <v>35</v>
      </c>
      <c r="K27" s="11">
        <v>28</v>
      </c>
      <c r="L27" s="10"/>
      <c r="M27" s="10"/>
      <c r="N27" s="10"/>
      <c r="O27" s="10"/>
    </row>
    <row r="28" spans="1:15" ht="15" customHeight="1" x14ac:dyDescent="0.25">
      <c r="A28" s="4" t="s">
        <v>130</v>
      </c>
      <c r="B28" s="4">
        <f>'Gene Table'!B29</f>
        <v>12366</v>
      </c>
      <c r="C28" s="4" t="str">
        <f>'Gene Table'!C29</f>
        <v>EGFR</v>
      </c>
      <c r="D28" s="11">
        <v>35</v>
      </c>
      <c r="E28" s="11">
        <v>35</v>
      </c>
      <c r="F28" s="11">
        <v>35</v>
      </c>
      <c r="G28" s="11">
        <v>35</v>
      </c>
      <c r="H28" s="11">
        <v>35</v>
      </c>
      <c r="I28" s="11">
        <v>35</v>
      </c>
      <c r="J28" s="11">
        <v>35</v>
      </c>
      <c r="K28" s="11">
        <v>35</v>
      </c>
      <c r="L28" s="10"/>
      <c r="M28" s="10"/>
      <c r="N28" s="10"/>
      <c r="O28" s="10"/>
    </row>
    <row r="29" spans="1:15" ht="15" customHeight="1" x14ac:dyDescent="0.25">
      <c r="A29" s="4" t="s">
        <v>133</v>
      </c>
      <c r="B29" s="4">
        <f>'Gene Table'!B30</f>
        <v>6224</v>
      </c>
      <c r="C29" s="4" t="str">
        <f>'Gene Table'!C30</f>
        <v>EGFR</v>
      </c>
      <c r="D29" s="11">
        <v>35</v>
      </c>
      <c r="E29" s="11">
        <v>35</v>
      </c>
      <c r="F29" s="11">
        <v>35</v>
      </c>
      <c r="G29" s="11">
        <v>35</v>
      </c>
      <c r="H29" s="11">
        <v>35</v>
      </c>
      <c r="I29" s="11">
        <v>35</v>
      </c>
      <c r="J29" s="11">
        <v>35</v>
      </c>
      <c r="K29" s="11">
        <v>35</v>
      </c>
      <c r="L29" s="10"/>
      <c r="M29" s="10"/>
      <c r="N29" s="10"/>
      <c r="O29" s="10"/>
    </row>
    <row r="30" spans="1:15" ht="15" customHeight="1" x14ac:dyDescent="0.25">
      <c r="A30" s="4" t="s">
        <v>136</v>
      </c>
      <c r="B30" s="4">
        <f>'Gene Table'!B31</f>
        <v>6213</v>
      </c>
      <c r="C30" s="4" t="str">
        <f>'Gene Table'!C31</f>
        <v>EGFR</v>
      </c>
      <c r="D30" s="11">
        <v>35</v>
      </c>
      <c r="E30" s="11">
        <v>35</v>
      </c>
      <c r="F30" s="11">
        <v>35</v>
      </c>
      <c r="G30" s="11">
        <v>35</v>
      </c>
      <c r="H30" s="11">
        <v>35</v>
      </c>
      <c r="I30" s="11">
        <v>35</v>
      </c>
      <c r="J30" s="11">
        <v>35</v>
      </c>
      <c r="K30" s="11">
        <v>35</v>
      </c>
      <c r="L30" s="10"/>
      <c r="M30" s="10"/>
      <c r="N30" s="10"/>
      <c r="O30" s="10"/>
    </row>
    <row r="31" spans="1:15" ht="15" customHeight="1" x14ac:dyDescent="0.25">
      <c r="A31" s="4" t="s">
        <v>139</v>
      </c>
      <c r="B31" s="4">
        <f>'Gene Table'!B32</f>
        <v>552</v>
      </c>
      <c r="C31" s="4" t="str">
        <f>'Gene Table'!C32</f>
        <v>KRAS</v>
      </c>
      <c r="D31" s="11">
        <v>35</v>
      </c>
      <c r="E31" s="11">
        <v>35</v>
      </c>
      <c r="F31" s="11">
        <v>35</v>
      </c>
      <c r="G31" s="11">
        <v>35</v>
      </c>
      <c r="H31" s="11">
        <v>35</v>
      </c>
      <c r="I31" s="11">
        <v>35</v>
      </c>
      <c r="J31" s="11">
        <v>35</v>
      </c>
      <c r="K31" s="11">
        <v>35</v>
      </c>
      <c r="L31" s="10"/>
      <c r="M31" s="10"/>
      <c r="N31" s="10"/>
      <c r="O31" s="10"/>
    </row>
    <row r="32" spans="1:15" ht="15" customHeight="1" x14ac:dyDescent="0.25">
      <c r="A32" s="4" t="s">
        <v>143</v>
      </c>
      <c r="B32" s="4">
        <f>'Gene Table'!B33</f>
        <v>553</v>
      </c>
      <c r="C32" s="4" t="str">
        <f>'Gene Table'!C33</f>
        <v>KRAS</v>
      </c>
      <c r="D32" s="11">
        <v>35</v>
      </c>
      <c r="E32" s="11">
        <v>35</v>
      </c>
      <c r="F32" s="11">
        <v>35</v>
      </c>
      <c r="G32" s="11">
        <v>35</v>
      </c>
      <c r="H32" s="11">
        <v>35</v>
      </c>
      <c r="I32" s="11">
        <v>35</v>
      </c>
      <c r="J32" s="11">
        <v>35</v>
      </c>
      <c r="K32" s="11">
        <v>35</v>
      </c>
      <c r="L32" s="10"/>
      <c r="M32" s="10"/>
      <c r="N32" s="10"/>
      <c r="O32" s="10"/>
    </row>
    <row r="33" spans="1:15" ht="15" customHeight="1" x14ac:dyDescent="0.25">
      <c r="A33" s="4" t="s">
        <v>146</v>
      </c>
      <c r="B33" s="4">
        <f>'Gene Table'!B34</f>
        <v>555</v>
      </c>
      <c r="C33" s="4" t="str">
        <f>'Gene Table'!C34</f>
        <v>KRAS</v>
      </c>
      <c r="D33" s="11">
        <v>35</v>
      </c>
      <c r="E33" s="11">
        <v>35</v>
      </c>
      <c r="F33" s="11">
        <v>35</v>
      </c>
      <c r="G33" s="11">
        <v>35</v>
      </c>
      <c r="H33" s="11">
        <v>35</v>
      </c>
      <c r="I33" s="11">
        <v>35</v>
      </c>
      <c r="J33" s="11">
        <v>35</v>
      </c>
      <c r="K33" s="11">
        <v>35</v>
      </c>
      <c r="L33" s="10"/>
      <c r="M33" s="10"/>
      <c r="N33" s="10"/>
      <c r="O33" s="10"/>
    </row>
    <row r="34" spans="1:15" ht="15" customHeight="1" x14ac:dyDescent="0.25">
      <c r="A34" s="4" t="s">
        <v>149</v>
      </c>
      <c r="B34" s="4">
        <f>'Gene Table'!B35</f>
        <v>517</v>
      </c>
      <c r="C34" s="4" t="str">
        <f>'Gene Table'!C35</f>
        <v>KRAS</v>
      </c>
      <c r="D34" s="11">
        <v>29.189999999999998</v>
      </c>
      <c r="E34" s="11">
        <v>29.96</v>
      </c>
      <c r="F34" s="11">
        <v>30.54</v>
      </c>
      <c r="G34" s="11">
        <v>35</v>
      </c>
      <c r="H34" s="11">
        <v>35</v>
      </c>
      <c r="I34" s="11">
        <v>35</v>
      </c>
      <c r="J34" s="11">
        <v>35</v>
      </c>
      <c r="K34" s="11">
        <v>35</v>
      </c>
      <c r="L34" s="10"/>
      <c r="M34" s="10"/>
      <c r="N34" s="10"/>
      <c r="O34" s="10"/>
    </row>
    <row r="35" spans="1:15" ht="15" customHeight="1" x14ac:dyDescent="0.25">
      <c r="A35" s="4" t="s">
        <v>152</v>
      </c>
      <c r="B35" s="4">
        <f>'Gene Table'!B36</f>
        <v>518</v>
      </c>
      <c r="C35" s="4" t="str">
        <f>'Gene Table'!C36</f>
        <v>KRAS</v>
      </c>
      <c r="D35" s="11">
        <v>33.25</v>
      </c>
      <c r="E35" s="11">
        <v>35</v>
      </c>
      <c r="F35" s="11">
        <v>35</v>
      </c>
      <c r="G35" s="11">
        <v>35</v>
      </c>
      <c r="H35" s="11">
        <v>35</v>
      </c>
      <c r="I35" s="11">
        <v>35</v>
      </c>
      <c r="J35" s="11">
        <v>35</v>
      </c>
      <c r="K35" s="11">
        <v>35</v>
      </c>
      <c r="L35" s="10"/>
      <c r="M35" s="10"/>
      <c r="N35" s="10"/>
      <c r="O35" s="10"/>
    </row>
    <row r="36" spans="1:15" ht="15" customHeight="1" x14ac:dyDescent="0.25">
      <c r="A36" s="4" t="s">
        <v>155</v>
      </c>
      <c r="B36" s="4">
        <f>'Gene Table'!B37</f>
        <v>516</v>
      </c>
      <c r="C36" s="4" t="str">
        <f>'Gene Table'!C37</f>
        <v>KRAS</v>
      </c>
      <c r="D36" s="11">
        <v>35</v>
      </c>
      <c r="E36" s="11">
        <v>35</v>
      </c>
      <c r="F36" s="11">
        <v>35</v>
      </c>
      <c r="G36" s="11">
        <v>35</v>
      </c>
      <c r="H36" s="11">
        <v>35</v>
      </c>
      <c r="I36" s="11">
        <v>35</v>
      </c>
      <c r="J36" s="11">
        <v>35</v>
      </c>
      <c r="K36" s="11">
        <v>35</v>
      </c>
      <c r="L36" s="10"/>
      <c r="M36" s="10"/>
      <c r="N36" s="10"/>
      <c r="O36" s="10"/>
    </row>
    <row r="37" spans="1:15" ht="15" customHeight="1" x14ac:dyDescent="0.25">
      <c r="A37" s="4" t="s">
        <v>158</v>
      </c>
      <c r="B37" s="4">
        <f>'Gene Table'!B38</f>
        <v>521</v>
      </c>
      <c r="C37" s="4" t="str">
        <f>'Gene Table'!C38</f>
        <v>KRAS</v>
      </c>
      <c r="D37" s="11">
        <v>35</v>
      </c>
      <c r="E37" s="11">
        <v>35</v>
      </c>
      <c r="F37" s="11">
        <v>35</v>
      </c>
      <c r="G37" s="11">
        <v>35</v>
      </c>
      <c r="H37" s="11">
        <v>35</v>
      </c>
      <c r="I37" s="11">
        <v>35</v>
      </c>
      <c r="J37" s="11">
        <v>35</v>
      </c>
      <c r="K37" s="11">
        <v>35</v>
      </c>
      <c r="L37" s="10"/>
      <c r="M37" s="10"/>
      <c r="N37" s="10"/>
      <c r="O37" s="10"/>
    </row>
    <row r="38" spans="1:15" ht="15" customHeight="1" x14ac:dyDescent="0.25">
      <c r="A38" s="4" t="s">
        <v>161</v>
      </c>
      <c r="B38" s="4">
        <f>'Gene Table'!B39</f>
        <v>522</v>
      </c>
      <c r="C38" s="4" t="str">
        <f>'Gene Table'!C39</f>
        <v>KRAS</v>
      </c>
      <c r="D38" s="11">
        <v>33.700000000000003</v>
      </c>
      <c r="E38" s="11">
        <v>35</v>
      </c>
      <c r="F38" s="11">
        <v>35</v>
      </c>
      <c r="G38" s="11">
        <v>35</v>
      </c>
      <c r="H38" s="11">
        <v>35</v>
      </c>
      <c r="I38" s="11">
        <v>35</v>
      </c>
      <c r="J38" s="11">
        <v>35</v>
      </c>
      <c r="K38" s="11">
        <v>35</v>
      </c>
      <c r="L38" s="10"/>
      <c r="M38" s="10"/>
      <c r="N38" s="10"/>
      <c r="O38" s="10"/>
    </row>
    <row r="39" spans="1:15" ht="15" customHeight="1" x14ac:dyDescent="0.25">
      <c r="A39" s="4" t="s">
        <v>164</v>
      </c>
      <c r="B39" s="4">
        <f>'Gene Table'!B40</f>
        <v>520</v>
      </c>
      <c r="C39" s="4" t="str">
        <f>'Gene Table'!C40</f>
        <v>KRAS</v>
      </c>
      <c r="D39" s="11">
        <v>27.61</v>
      </c>
      <c r="E39" s="11">
        <v>28.9</v>
      </c>
      <c r="F39" s="11">
        <v>30.369999999999997</v>
      </c>
      <c r="G39" s="11">
        <v>35</v>
      </c>
      <c r="H39" s="11">
        <v>35</v>
      </c>
      <c r="I39" s="11">
        <v>35</v>
      </c>
      <c r="J39" s="11">
        <v>35</v>
      </c>
      <c r="K39" s="11">
        <v>35</v>
      </c>
      <c r="L39" s="10"/>
      <c r="M39" s="10"/>
      <c r="N39" s="10"/>
      <c r="O39" s="10"/>
    </row>
    <row r="40" spans="1:15" ht="15" customHeight="1" x14ac:dyDescent="0.25">
      <c r="A40" s="4" t="s">
        <v>167</v>
      </c>
      <c r="B40" s="4">
        <f>'Gene Table'!B41</f>
        <v>528</v>
      </c>
      <c r="C40" s="4" t="str">
        <f>'Gene Table'!C41</f>
        <v>KRAS</v>
      </c>
      <c r="D40" s="11">
        <v>35</v>
      </c>
      <c r="E40" s="11">
        <v>35</v>
      </c>
      <c r="F40" s="11">
        <v>35</v>
      </c>
      <c r="G40" s="11">
        <v>35</v>
      </c>
      <c r="H40" s="11">
        <v>35</v>
      </c>
      <c r="I40" s="11">
        <v>35</v>
      </c>
      <c r="J40" s="11">
        <v>35</v>
      </c>
      <c r="K40" s="11">
        <v>35</v>
      </c>
      <c r="L40" s="10"/>
      <c r="M40" s="10"/>
      <c r="N40" s="10"/>
      <c r="O40" s="10"/>
    </row>
    <row r="41" spans="1:15" ht="15" customHeight="1" x14ac:dyDescent="0.25">
      <c r="A41" s="4" t="s">
        <v>170</v>
      </c>
      <c r="B41" s="4">
        <f>'Gene Table'!B42</f>
        <v>529</v>
      </c>
      <c r="C41" s="4" t="str">
        <f>'Gene Table'!C42</f>
        <v>KRAS</v>
      </c>
      <c r="D41" s="11">
        <v>35</v>
      </c>
      <c r="E41" s="11">
        <v>35</v>
      </c>
      <c r="F41" s="11">
        <v>35</v>
      </c>
      <c r="G41" s="11">
        <v>35</v>
      </c>
      <c r="H41" s="11">
        <v>35</v>
      </c>
      <c r="I41" s="11">
        <v>35</v>
      </c>
      <c r="J41" s="11">
        <v>35</v>
      </c>
      <c r="K41" s="11">
        <v>35</v>
      </c>
      <c r="L41" s="10"/>
      <c r="M41" s="10"/>
      <c r="N41" s="10"/>
      <c r="O41" s="10"/>
    </row>
    <row r="42" spans="1:15" ht="15" customHeight="1" x14ac:dyDescent="0.25">
      <c r="A42" s="4" t="s">
        <v>173</v>
      </c>
      <c r="B42" s="4">
        <f>'Gene Table'!B43</f>
        <v>527</v>
      </c>
      <c r="C42" s="4" t="str">
        <f>'Gene Table'!C43</f>
        <v>KRAS</v>
      </c>
      <c r="D42" s="11">
        <v>33.840000000000003</v>
      </c>
      <c r="E42" s="11">
        <v>33.549999999999997</v>
      </c>
      <c r="F42" s="11">
        <v>33.450000000000003</v>
      </c>
      <c r="G42" s="11">
        <v>35</v>
      </c>
      <c r="H42" s="11">
        <v>35</v>
      </c>
      <c r="I42" s="11">
        <v>35</v>
      </c>
      <c r="J42" s="11">
        <v>35</v>
      </c>
      <c r="K42" s="11">
        <v>35</v>
      </c>
      <c r="L42" s="10"/>
      <c r="M42" s="10"/>
      <c r="N42" s="10"/>
      <c r="O42" s="10"/>
    </row>
    <row r="43" spans="1:15" ht="15" customHeight="1" x14ac:dyDescent="0.25">
      <c r="A43" s="4" t="s">
        <v>176</v>
      </c>
      <c r="B43" s="4">
        <f>'Gene Table'!B44</f>
        <v>532</v>
      </c>
      <c r="C43" s="4" t="str">
        <f>'Gene Table'!C44</f>
        <v>KRAS</v>
      </c>
      <c r="D43" s="11">
        <v>26.82</v>
      </c>
      <c r="E43" s="11">
        <v>28.58</v>
      </c>
      <c r="F43" s="11">
        <v>29.9</v>
      </c>
      <c r="G43" s="11">
        <v>35</v>
      </c>
      <c r="H43" s="11">
        <v>35</v>
      </c>
      <c r="I43" s="11">
        <v>35</v>
      </c>
      <c r="J43" s="11">
        <v>35</v>
      </c>
      <c r="K43" s="11">
        <v>35</v>
      </c>
      <c r="L43" s="10"/>
      <c r="M43" s="10"/>
      <c r="N43" s="10"/>
      <c r="O43" s="10"/>
    </row>
    <row r="44" spans="1:15" ht="15" customHeight="1" x14ac:dyDescent="0.25">
      <c r="A44" s="4" t="s">
        <v>179</v>
      </c>
      <c r="B44" s="4">
        <f>'Gene Table'!B45</f>
        <v>533</v>
      </c>
      <c r="C44" s="4" t="str">
        <f>'Gene Table'!C45</f>
        <v>KRAS</v>
      </c>
      <c r="D44" s="11">
        <v>35</v>
      </c>
      <c r="E44" s="11">
        <v>35</v>
      </c>
      <c r="F44" s="11">
        <v>35</v>
      </c>
      <c r="G44" s="11">
        <v>35</v>
      </c>
      <c r="H44" s="11">
        <v>35</v>
      </c>
      <c r="I44" s="11">
        <v>35</v>
      </c>
      <c r="J44" s="11">
        <v>35</v>
      </c>
      <c r="K44" s="11">
        <v>35</v>
      </c>
      <c r="L44" s="10"/>
      <c r="M44" s="10"/>
      <c r="N44" s="10"/>
      <c r="O44" s="10"/>
    </row>
    <row r="45" spans="1:15" ht="15" customHeight="1" x14ac:dyDescent="0.25">
      <c r="A45" s="4" t="s">
        <v>182</v>
      </c>
      <c r="B45" s="4">
        <f>'Gene Table'!B46</f>
        <v>534</v>
      </c>
      <c r="C45" s="4" t="str">
        <f>'Gene Table'!C46</f>
        <v>KRAS</v>
      </c>
      <c r="D45" s="11">
        <v>34.15</v>
      </c>
      <c r="E45" s="11">
        <v>33.700000000000003</v>
      </c>
      <c r="F45" s="11">
        <v>33.06</v>
      </c>
      <c r="G45" s="11">
        <v>35</v>
      </c>
      <c r="H45" s="11">
        <v>35</v>
      </c>
      <c r="I45" s="11">
        <v>35</v>
      </c>
      <c r="J45" s="11">
        <v>35</v>
      </c>
      <c r="K45" s="11">
        <v>35</v>
      </c>
      <c r="L45" s="10"/>
      <c r="M45" s="10"/>
      <c r="N45" s="10"/>
      <c r="O45" s="10"/>
    </row>
    <row r="46" spans="1:15" ht="15" customHeight="1" x14ac:dyDescent="0.25">
      <c r="A46" s="4" t="s">
        <v>185</v>
      </c>
      <c r="B46" s="4">
        <f>'Gene Table'!B47</f>
        <v>543</v>
      </c>
      <c r="C46" s="4" t="str">
        <f>'Gene Table'!C47</f>
        <v>KRAS</v>
      </c>
      <c r="D46" s="11">
        <v>35</v>
      </c>
      <c r="E46" s="11">
        <v>35</v>
      </c>
      <c r="F46" s="11">
        <v>35</v>
      </c>
      <c r="G46" s="11">
        <v>35</v>
      </c>
      <c r="H46" s="11">
        <v>35</v>
      </c>
      <c r="I46" s="11">
        <v>35</v>
      </c>
      <c r="J46" s="11">
        <v>35</v>
      </c>
      <c r="K46" s="11">
        <v>35</v>
      </c>
      <c r="L46" s="10"/>
      <c r="M46" s="10"/>
      <c r="N46" s="10"/>
      <c r="O46" s="10"/>
    </row>
    <row r="47" spans="1:15" ht="15" customHeight="1" x14ac:dyDescent="0.25">
      <c r="A47" s="4" t="s">
        <v>188</v>
      </c>
      <c r="B47" s="4">
        <f>'Gene Table'!B48</f>
        <v>496</v>
      </c>
      <c r="C47" s="4" t="str">
        <f>'Gene Table'!C48</f>
        <v>HRAS</v>
      </c>
      <c r="D47" s="11">
        <v>35</v>
      </c>
      <c r="E47" s="11">
        <v>35</v>
      </c>
      <c r="F47" s="11">
        <v>35</v>
      </c>
      <c r="G47" s="11">
        <v>35</v>
      </c>
      <c r="H47" s="11">
        <v>35</v>
      </c>
      <c r="I47" s="11">
        <v>35</v>
      </c>
      <c r="J47" s="11">
        <v>35</v>
      </c>
      <c r="K47" s="11">
        <v>35</v>
      </c>
      <c r="L47" s="10"/>
      <c r="M47" s="10"/>
      <c r="N47" s="10"/>
      <c r="O47" s="10"/>
    </row>
    <row r="48" spans="1:15" ht="15" customHeight="1" x14ac:dyDescent="0.25">
      <c r="A48" s="4" t="s">
        <v>192</v>
      </c>
      <c r="B48" s="4">
        <f>'Gene Table'!B49</f>
        <v>499</v>
      </c>
      <c r="C48" s="4" t="str">
        <f>'Gene Table'!C49</f>
        <v>HRAS</v>
      </c>
      <c r="D48" s="11">
        <v>35</v>
      </c>
      <c r="E48" s="11">
        <v>35</v>
      </c>
      <c r="F48" s="11">
        <v>35</v>
      </c>
      <c r="G48" s="11">
        <v>35</v>
      </c>
      <c r="H48" s="11">
        <v>35</v>
      </c>
      <c r="I48" s="11">
        <v>35</v>
      </c>
      <c r="J48" s="11">
        <v>35</v>
      </c>
      <c r="K48" s="11">
        <v>35</v>
      </c>
      <c r="L48" s="10"/>
      <c r="M48" s="10"/>
      <c r="N48" s="10"/>
      <c r="O48" s="10"/>
    </row>
    <row r="49" spans="1:15" ht="15" customHeight="1" x14ac:dyDescent="0.25">
      <c r="A49" s="4" t="s">
        <v>194</v>
      </c>
      <c r="B49" s="4">
        <f>'Gene Table'!B50</f>
        <v>498</v>
      </c>
      <c r="C49" s="4" t="str">
        <f>'Gene Table'!C50</f>
        <v>HRAS</v>
      </c>
      <c r="D49" s="11">
        <v>35</v>
      </c>
      <c r="E49" s="11">
        <v>35</v>
      </c>
      <c r="F49" s="11">
        <v>35</v>
      </c>
      <c r="G49" s="11">
        <v>35</v>
      </c>
      <c r="H49" s="11">
        <v>35</v>
      </c>
      <c r="I49" s="11">
        <v>35</v>
      </c>
      <c r="J49" s="11">
        <v>35</v>
      </c>
      <c r="K49" s="11">
        <v>35</v>
      </c>
      <c r="L49" s="10"/>
      <c r="M49" s="10"/>
      <c r="N49" s="10"/>
      <c r="O49" s="10"/>
    </row>
    <row r="50" spans="1:15" ht="15" customHeight="1" x14ac:dyDescent="0.25">
      <c r="A50" s="4" t="s">
        <v>196</v>
      </c>
      <c r="B50" s="4">
        <f>'Gene Table'!B51</f>
        <v>502</v>
      </c>
      <c r="C50" s="4" t="str">
        <f>'Gene Table'!C51</f>
        <v>HRAS</v>
      </c>
      <c r="D50" s="11">
        <v>35</v>
      </c>
      <c r="E50" s="11">
        <v>35</v>
      </c>
      <c r="F50" s="11">
        <v>35</v>
      </c>
      <c r="G50" s="11">
        <v>35</v>
      </c>
      <c r="H50" s="11">
        <v>35</v>
      </c>
      <c r="I50" s="11">
        <v>35</v>
      </c>
      <c r="J50" s="11">
        <v>35</v>
      </c>
      <c r="K50" s="11">
        <v>35</v>
      </c>
      <c r="L50" s="10"/>
      <c r="M50" s="10"/>
      <c r="N50" s="10"/>
      <c r="O50" s="10"/>
    </row>
    <row r="51" spans="1:15" ht="15" customHeight="1" x14ac:dyDescent="0.25">
      <c r="A51" s="4" t="s">
        <v>199</v>
      </c>
      <c r="B51" s="4">
        <f>'Gene Table'!B52</f>
        <v>480</v>
      </c>
      <c r="C51" s="4" t="str">
        <f>'Gene Table'!C52</f>
        <v>HRAS</v>
      </c>
      <c r="D51" s="11">
        <v>33.6</v>
      </c>
      <c r="E51" s="11">
        <v>33.82</v>
      </c>
      <c r="F51" s="11">
        <v>34.47</v>
      </c>
      <c r="G51" s="11">
        <v>35</v>
      </c>
      <c r="H51" s="11">
        <v>35</v>
      </c>
      <c r="I51" s="11">
        <v>35</v>
      </c>
      <c r="J51" s="11">
        <v>35</v>
      </c>
      <c r="K51" s="11">
        <v>35</v>
      </c>
      <c r="L51" s="10"/>
      <c r="M51" s="10"/>
      <c r="N51" s="10"/>
      <c r="O51" s="10"/>
    </row>
    <row r="52" spans="1:15" ht="15" customHeight="1" x14ac:dyDescent="0.25">
      <c r="A52" s="4" t="s">
        <v>201</v>
      </c>
      <c r="B52" s="4">
        <f>'Gene Table'!B53</f>
        <v>482</v>
      </c>
      <c r="C52" s="4" t="str">
        <f>'Gene Table'!C53</f>
        <v>HRAS</v>
      </c>
      <c r="D52" s="11">
        <v>35</v>
      </c>
      <c r="E52" s="11">
        <v>35</v>
      </c>
      <c r="F52" s="11">
        <v>35</v>
      </c>
      <c r="G52" s="11">
        <v>35</v>
      </c>
      <c r="H52" s="11">
        <v>35</v>
      </c>
      <c r="I52" s="11">
        <v>35</v>
      </c>
      <c r="J52" s="11">
        <v>35</v>
      </c>
      <c r="K52" s="11">
        <v>35</v>
      </c>
      <c r="L52" s="10"/>
      <c r="M52" s="10"/>
      <c r="N52" s="10"/>
      <c r="O52" s="10"/>
    </row>
    <row r="53" spans="1:15" ht="15" customHeight="1" x14ac:dyDescent="0.25">
      <c r="A53" s="4" t="s">
        <v>203</v>
      </c>
      <c r="B53" s="4">
        <f>'Gene Table'!B54</f>
        <v>481</v>
      </c>
      <c r="C53" s="4" t="str">
        <f>'Gene Table'!C54</f>
        <v>HRAS</v>
      </c>
      <c r="D53" s="11">
        <v>35</v>
      </c>
      <c r="E53" s="11">
        <v>35</v>
      </c>
      <c r="F53" s="11">
        <v>35</v>
      </c>
      <c r="G53" s="11">
        <v>35</v>
      </c>
      <c r="H53" s="11">
        <v>35</v>
      </c>
      <c r="I53" s="11">
        <v>35</v>
      </c>
      <c r="J53" s="11">
        <v>35</v>
      </c>
      <c r="K53" s="11">
        <v>35</v>
      </c>
      <c r="L53" s="10"/>
      <c r="M53" s="10"/>
      <c r="N53" s="10"/>
      <c r="O53" s="10"/>
    </row>
    <row r="54" spans="1:15" ht="15" customHeight="1" x14ac:dyDescent="0.25">
      <c r="A54" s="4" t="s">
        <v>205</v>
      </c>
      <c r="B54" s="4">
        <f>'Gene Table'!B55</f>
        <v>484</v>
      </c>
      <c r="C54" s="4" t="str">
        <f>'Gene Table'!C55</f>
        <v>HRAS</v>
      </c>
      <c r="D54" s="11">
        <v>31.439999999999998</v>
      </c>
      <c r="E54" s="11">
        <v>33.479999999999997</v>
      </c>
      <c r="F54" s="11">
        <v>30.560000000000002</v>
      </c>
      <c r="G54" s="11">
        <v>35</v>
      </c>
      <c r="H54" s="11">
        <v>35</v>
      </c>
      <c r="I54" s="11">
        <v>35</v>
      </c>
      <c r="J54" s="11">
        <v>35</v>
      </c>
      <c r="K54" s="11">
        <v>35</v>
      </c>
      <c r="L54" s="10"/>
      <c r="M54" s="10"/>
      <c r="N54" s="10"/>
      <c r="O54" s="10"/>
    </row>
    <row r="55" spans="1:15" ht="15" customHeight="1" x14ac:dyDescent="0.25">
      <c r="A55" s="4" t="s">
        <v>207</v>
      </c>
      <c r="B55" s="4">
        <f>'Gene Table'!B56</f>
        <v>483</v>
      </c>
      <c r="C55" s="4" t="str">
        <f>'Gene Table'!C56</f>
        <v>HRAS</v>
      </c>
      <c r="D55" s="11">
        <v>35</v>
      </c>
      <c r="E55" s="11">
        <v>35</v>
      </c>
      <c r="F55" s="11">
        <v>35</v>
      </c>
      <c r="G55" s="11">
        <v>35</v>
      </c>
      <c r="H55" s="11">
        <v>35</v>
      </c>
      <c r="I55" s="11">
        <v>35</v>
      </c>
      <c r="J55" s="11">
        <v>35</v>
      </c>
      <c r="K55" s="11">
        <v>35</v>
      </c>
      <c r="L55" s="10"/>
      <c r="M55" s="10"/>
      <c r="N55" s="10"/>
      <c r="O55" s="10"/>
    </row>
    <row r="56" spans="1:15" ht="15" customHeight="1" x14ac:dyDescent="0.25">
      <c r="A56" s="4" t="s">
        <v>209</v>
      </c>
      <c r="B56" s="4">
        <f>'Gene Table'!B57</f>
        <v>486</v>
      </c>
      <c r="C56" s="4" t="str">
        <f>'Gene Table'!C57</f>
        <v>HRAS</v>
      </c>
      <c r="D56" s="11">
        <v>35</v>
      </c>
      <c r="E56" s="11">
        <v>35</v>
      </c>
      <c r="F56" s="11">
        <v>35</v>
      </c>
      <c r="G56" s="11">
        <v>35</v>
      </c>
      <c r="H56" s="11">
        <v>35</v>
      </c>
      <c r="I56" s="11">
        <v>35</v>
      </c>
      <c r="J56" s="11">
        <v>35</v>
      </c>
      <c r="K56" s="11">
        <v>35</v>
      </c>
      <c r="L56" s="10"/>
      <c r="M56" s="10"/>
      <c r="N56" s="10"/>
      <c r="O56" s="10"/>
    </row>
    <row r="57" spans="1:15" ht="15" customHeight="1" x14ac:dyDescent="0.25">
      <c r="A57" s="4" t="s">
        <v>211</v>
      </c>
      <c r="B57" s="4">
        <f>'Gene Table'!B58</f>
        <v>488</v>
      </c>
      <c r="C57" s="4" t="str">
        <f>'Gene Table'!C58</f>
        <v>HRAS</v>
      </c>
      <c r="D57" s="11">
        <v>35</v>
      </c>
      <c r="E57" s="11">
        <v>35</v>
      </c>
      <c r="F57" s="11">
        <v>35</v>
      </c>
      <c r="G57" s="11">
        <v>35</v>
      </c>
      <c r="H57" s="11">
        <v>35</v>
      </c>
      <c r="I57" s="11">
        <v>35</v>
      </c>
      <c r="J57" s="11">
        <v>35</v>
      </c>
      <c r="K57" s="11">
        <v>35</v>
      </c>
      <c r="L57" s="10"/>
      <c r="M57" s="10"/>
      <c r="N57" s="10"/>
      <c r="O57" s="10"/>
    </row>
    <row r="58" spans="1:15" ht="15" customHeight="1" x14ac:dyDescent="0.25">
      <c r="A58" s="4" t="s">
        <v>213</v>
      </c>
      <c r="B58" s="4">
        <f>'Gene Table'!B59</f>
        <v>580</v>
      </c>
      <c r="C58" s="4" t="str">
        <f>'Gene Table'!C59</f>
        <v>NRAS</v>
      </c>
      <c r="D58" s="11">
        <v>35</v>
      </c>
      <c r="E58" s="11">
        <v>35</v>
      </c>
      <c r="F58" s="11">
        <v>35</v>
      </c>
      <c r="G58" s="11">
        <v>35</v>
      </c>
      <c r="H58" s="11">
        <v>35</v>
      </c>
      <c r="I58" s="11">
        <v>35</v>
      </c>
      <c r="J58" s="11">
        <v>35</v>
      </c>
      <c r="K58" s="11">
        <v>35</v>
      </c>
      <c r="L58" s="10"/>
      <c r="M58" s="10"/>
      <c r="N58" s="10"/>
      <c r="O58" s="10"/>
    </row>
    <row r="59" spans="1:15" ht="15" customHeight="1" x14ac:dyDescent="0.25">
      <c r="A59" s="4" t="s">
        <v>216</v>
      </c>
      <c r="B59" s="4">
        <f>'Gene Table'!B60</f>
        <v>582</v>
      </c>
      <c r="C59" s="4" t="str">
        <f>'Gene Table'!C60</f>
        <v>NRAS</v>
      </c>
      <c r="D59" s="11">
        <v>30.61</v>
      </c>
      <c r="E59" s="11">
        <v>30.96</v>
      </c>
      <c r="F59" s="11">
        <v>31.020000000000003</v>
      </c>
      <c r="G59" s="11">
        <v>35</v>
      </c>
      <c r="H59" s="11">
        <v>35</v>
      </c>
      <c r="I59" s="11">
        <v>35</v>
      </c>
      <c r="J59" s="11">
        <v>35</v>
      </c>
      <c r="K59" s="11">
        <v>35</v>
      </c>
      <c r="L59" s="10"/>
      <c r="M59" s="10"/>
      <c r="N59" s="10"/>
      <c r="O59" s="10"/>
    </row>
    <row r="60" spans="1:15" ht="15" customHeight="1" x14ac:dyDescent="0.25">
      <c r="A60" s="4" t="s">
        <v>219</v>
      </c>
      <c r="B60" s="4">
        <f>'Gene Table'!B61</f>
        <v>584</v>
      </c>
      <c r="C60" s="4" t="str">
        <f>'Gene Table'!C61</f>
        <v>NRAS</v>
      </c>
      <c r="D60" s="11">
        <v>35</v>
      </c>
      <c r="E60" s="11">
        <v>35</v>
      </c>
      <c r="F60" s="11">
        <v>35</v>
      </c>
      <c r="G60" s="11">
        <v>35</v>
      </c>
      <c r="H60" s="11">
        <v>35</v>
      </c>
      <c r="I60" s="11">
        <v>35</v>
      </c>
      <c r="J60" s="11">
        <v>35</v>
      </c>
      <c r="K60" s="11">
        <v>35</v>
      </c>
      <c r="L60" s="10"/>
      <c r="M60" s="10"/>
      <c r="N60" s="10"/>
      <c r="O60" s="10"/>
    </row>
    <row r="61" spans="1:15" ht="15" customHeight="1" x14ac:dyDescent="0.25">
      <c r="A61" s="4" t="s">
        <v>221</v>
      </c>
      <c r="B61" s="4">
        <f>'Gene Table'!B62</f>
        <v>583</v>
      </c>
      <c r="C61" s="4" t="str">
        <f>'Gene Table'!C62</f>
        <v>NRAS</v>
      </c>
      <c r="D61" s="11">
        <v>25.4</v>
      </c>
      <c r="E61" s="11">
        <v>26.39</v>
      </c>
      <c r="F61" s="11">
        <v>27.35</v>
      </c>
      <c r="G61" s="11">
        <v>35</v>
      </c>
      <c r="H61" s="11">
        <v>35</v>
      </c>
      <c r="I61" s="11">
        <v>35</v>
      </c>
      <c r="J61" s="11">
        <v>35</v>
      </c>
      <c r="K61" s="11">
        <v>35</v>
      </c>
      <c r="L61" s="10"/>
      <c r="M61" s="10"/>
      <c r="N61" s="10"/>
      <c r="O61" s="10"/>
    </row>
    <row r="62" spans="1:15" ht="15" customHeight="1" x14ac:dyDescent="0.25">
      <c r="A62" s="4" t="s">
        <v>223</v>
      </c>
      <c r="B62" s="4">
        <f>'Gene Table'!B63</f>
        <v>563</v>
      </c>
      <c r="C62" s="4" t="str">
        <f>'Gene Table'!C63</f>
        <v>NRAS</v>
      </c>
      <c r="D62" s="11">
        <v>35</v>
      </c>
      <c r="E62" s="11">
        <v>35</v>
      </c>
      <c r="F62" s="11">
        <v>35</v>
      </c>
      <c r="G62" s="11">
        <v>35</v>
      </c>
      <c r="H62" s="11">
        <v>35</v>
      </c>
      <c r="I62" s="11">
        <v>35</v>
      </c>
      <c r="J62" s="11">
        <v>35</v>
      </c>
      <c r="K62" s="11">
        <v>35</v>
      </c>
      <c r="L62" s="10"/>
      <c r="M62" s="10"/>
      <c r="N62" s="10"/>
      <c r="O62" s="10"/>
    </row>
    <row r="63" spans="1:15" ht="15" customHeight="1" x14ac:dyDescent="0.25">
      <c r="A63" s="4" t="s">
        <v>225</v>
      </c>
      <c r="B63" s="4">
        <f>'Gene Table'!B64</f>
        <v>564</v>
      </c>
      <c r="C63" s="4" t="str">
        <f>'Gene Table'!C64</f>
        <v>NRAS</v>
      </c>
      <c r="D63" s="11">
        <v>35</v>
      </c>
      <c r="E63" s="11">
        <v>35</v>
      </c>
      <c r="F63" s="11">
        <v>34.549999999999997</v>
      </c>
      <c r="G63" s="11">
        <v>35</v>
      </c>
      <c r="H63" s="11">
        <v>35</v>
      </c>
      <c r="I63" s="11">
        <v>35</v>
      </c>
      <c r="J63" s="11">
        <v>35</v>
      </c>
      <c r="K63" s="11">
        <v>35</v>
      </c>
      <c r="L63" s="10"/>
      <c r="M63" s="10"/>
      <c r="N63" s="10"/>
      <c r="O63" s="10"/>
    </row>
    <row r="64" spans="1:15" ht="15" customHeight="1" x14ac:dyDescent="0.25">
      <c r="A64" s="4" t="s">
        <v>227</v>
      </c>
      <c r="B64" s="4">
        <f>'Gene Table'!B65</f>
        <v>565</v>
      </c>
      <c r="C64" s="4" t="str">
        <f>'Gene Table'!C65</f>
        <v>NRAS</v>
      </c>
      <c r="D64" s="11">
        <v>35</v>
      </c>
      <c r="E64" s="11">
        <v>35</v>
      </c>
      <c r="F64" s="11">
        <v>35</v>
      </c>
      <c r="G64" s="11">
        <v>35</v>
      </c>
      <c r="H64" s="11">
        <v>35</v>
      </c>
      <c r="I64" s="11">
        <v>35</v>
      </c>
      <c r="J64" s="11">
        <v>35</v>
      </c>
      <c r="K64" s="11">
        <v>35</v>
      </c>
      <c r="L64" s="10"/>
      <c r="M64" s="10"/>
      <c r="N64" s="10"/>
      <c r="O64" s="10"/>
    </row>
    <row r="65" spans="1:15" ht="15" customHeight="1" x14ac:dyDescent="0.25">
      <c r="A65" s="4" t="s">
        <v>229</v>
      </c>
      <c r="B65" s="4">
        <f>'Gene Table'!B66</f>
        <v>569</v>
      </c>
      <c r="C65" s="4" t="str">
        <f>'Gene Table'!C66</f>
        <v>NRAS</v>
      </c>
      <c r="D65" s="11">
        <v>35</v>
      </c>
      <c r="E65" s="11">
        <v>35</v>
      </c>
      <c r="F65" s="11">
        <v>35</v>
      </c>
      <c r="G65" s="11">
        <v>35</v>
      </c>
      <c r="H65" s="11">
        <v>35</v>
      </c>
      <c r="I65" s="11">
        <v>35</v>
      </c>
      <c r="J65" s="11">
        <v>35</v>
      </c>
      <c r="K65" s="11">
        <v>35</v>
      </c>
      <c r="L65" s="10"/>
      <c r="M65" s="10"/>
      <c r="N65" s="10"/>
      <c r="O65" s="10"/>
    </row>
    <row r="66" spans="1:15" ht="15" customHeight="1" x14ac:dyDescent="0.25">
      <c r="A66" s="4" t="s">
        <v>231</v>
      </c>
      <c r="B66" s="4">
        <f>'Gene Table'!B67</f>
        <v>573</v>
      </c>
      <c r="C66" s="4" t="str">
        <f>'Gene Table'!C67</f>
        <v>NRAS</v>
      </c>
      <c r="D66" s="11">
        <v>33.840000000000003</v>
      </c>
      <c r="E66" s="11">
        <v>32.01</v>
      </c>
      <c r="F66" s="11">
        <v>31.75</v>
      </c>
      <c r="G66" s="11">
        <v>35</v>
      </c>
      <c r="H66" s="11">
        <v>35</v>
      </c>
      <c r="I66" s="11">
        <v>35</v>
      </c>
      <c r="J66" s="11">
        <v>35</v>
      </c>
      <c r="K66" s="11">
        <v>35</v>
      </c>
      <c r="L66" s="10"/>
      <c r="M66" s="10"/>
      <c r="N66" s="10"/>
      <c r="O66" s="10"/>
    </row>
    <row r="67" spans="1:15" ht="15" customHeight="1" x14ac:dyDescent="0.25">
      <c r="A67" s="4" t="s">
        <v>233</v>
      </c>
      <c r="B67" s="4">
        <f>'Gene Table'!B68</f>
        <v>575</v>
      </c>
      <c r="C67" s="4" t="str">
        <f>'Gene Table'!C68</f>
        <v>NRAS</v>
      </c>
      <c r="D67" s="11">
        <v>35</v>
      </c>
      <c r="E67" s="11">
        <v>35</v>
      </c>
      <c r="F67" s="11">
        <v>35</v>
      </c>
      <c r="G67" s="11">
        <v>35</v>
      </c>
      <c r="H67" s="11">
        <v>35</v>
      </c>
      <c r="I67" s="11">
        <v>35</v>
      </c>
      <c r="J67" s="11">
        <v>35</v>
      </c>
      <c r="K67" s="11">
        <v>35</v>
      </c>
      <c r="L67" s="10"/>
      <c r="M67" s="10"/>
      <c r="N67" s="10"/>
      <c r="O67" s="10"/>
    </row>
    <row r="68" spans="1:15" ht="15" customHeight="1" x14ac:dyDescent="0.25">
      <c r="A68" s="4" t="s">
        <v>235</v>
      </c>
      <c r="B68" s="4">
        <f>'Gene Table'!B69</f>
        <v>574</v>
      </c>
      <c r="C68" s="4" t="str">
        <f>'Gene Table'!C69</f>
        <v>NRAS</v>
      </c>
      <c r="D68" s="11">
        <v>35</v>
      </c>
      <c r="E68" s="11">
        <v>35</v>
      </c>
      <c r="F68" s="11">
        <v>35</v>
      </c>
      <c r="G68" s="11">
        <v>35</v>
      </c>
      <c r="H68" s="11">
        <v>35</v>
      </c>
      <c r="I68" s="11">
        <v>35</v>
      </c>
      <c r="J68" s="11">
        <v>35</v>
      </c>
      <c r="K68" s="11">
        <v>35</v>
      </c>
      <c r="L68" s="10"/>
      <c r="M68" s="10"/>
      <c r="N68" s="10"/>
      <c r="O68" s="10"/>
    </row>
    <row r="69" spans="1:15" ht="15" customHeight="1" x14ac:dyDescent="0.25">
      <c r="A69" s="4" t="s">
        <v>237</v>
      </c>
      <c r="B69" s="4">
        <f>'Gene Table'!B70</f>
        <v>577</v>
      </c>
      <c r="C69" s="4" t="str">
        <f>'Gene Table'!C70</f>
        <v>NRAS</v>
      </c>
      <c r="D69" s="11">
        <v>32.31</v>
      </c>
      <c r="E69" s="11">
        <v>34.96</v>
      </c>
      <c r="F69" s="11">
        <v>31.200000000000003</v>
      </c>
      <c r="G69" s="11">
        <v>35</v>
      </c>
      <c r="H69" s="11">
        <v>35</v>
      </c>
      <c r="I69" s="11">
        <v>35</v>
      </c>
      <c r="J69" s="11">
        <v>35</v>
      </c>
      <c r="K69" s="11">
        <v>35</v>
      </c>
      <c r="L69" s="10"/>
      <c r="M69" s="10"/>
      <c r="N69" s="10"/>
      <c r="O69" s="10"/>
    </row>
    <row r="70" spans="1:15" ht="15" customHeight="1" x14ac:dyDescent="0.25">
      <c r="A70" s="4" t="s">
        <v>240</v>
      </c>
      <c r="B70" s="4">
        <f>'Gene Table'!B71</f>
        <v>99000002</v>
      </c>
      <c r="C70" s="4" t="str">
        <f>'Gene Table'!C71</f>
        <v>MEK1</v>
      </c>
      <c r="D70" s="11">
        <v>35</v>
      </c>
      <c r="E70" s="11">
        <v>35</v>
      </c>
      <c r="F70" s="11">
        <v>35</v>
      </c>
      <c r="G70" s="11">
        <v>35</v>
      </c>
      <c r="H70" s="11">
        <v>35</v>
      </c>
      <c r="I70" s="11">
        <v>35</v>
      </c>
      <c r="J70" s="11">
        <v>35</v>
      </c>
      <c r="K70" s="11">
        <v>35</v>
      </c>
      <c r="L70" s="10"/>
      <c r="M70" s="10"/>
      <c r="N70" s="10"/>
      <c r="O70" s="10"/>
    </row>
    <row r="71" spans="1:15" ht="15" customHeight="1" x14ac:dyDescent="0.25">
      <c r="A71" s="4" t="s">
        <v>244</v>
      </c>
      <c r="B71" s="4">
        <f>'Gene Table'!B72</f>
        <v>99000004</v>
      </c>
      <c r="C71" s="4" t="str">
        <f>'Gene Table'!C72</f>
        <v>MEK1</v>
      </c>
      <c r="D71" s="11">
        <v>35</v>
      </c>
      <c r="E71" s="11">
        <v>35</v>
      </c>
      <c r="F71" s="11">
        <v>35</v>
      </c>
      <c r="G71" s="11">
        <v>35</v>
      </c>
      <c r="H71" s="11">
        <v>35</v>
      </c>
      <c r="I71" s="11">
        <v>35</v>
      </c>
      <c r="J71" s="11">
        <v>35</v>
      </c>
      <c r="K71" s="11">
        <v>35</v>
      </c>
      <c r="L71" s="10"/>
      <c r="M71" s="10"/>
      <c r="N71" s="10"/>
      <c r="O71" s="10"/>
    </row>
    <row r="72" spans="1:15" ht="15" customHeight="1" x14ac:dyDescent="0.25">
      <c r="A72" s="4" t="s">
        <v>247</v>
      </c>
      <c r="B72" s="4">
        <f>'Gene Table'!B73</f>
        <v>99000001</v>
      </c>
      <c r="C72" s="4" t="str">
        <f>'Gene Table'!C73</f>
        <v>MEK1</v>
      </c>
      <c r="D72" s="11">
        <v>35</v>
      </c>
      <c r="E72" s="11">
        <v>33.14</v>
      </c>
      <c r="F72" s="11">
        <v>34.979999999999997</v>
      </c>
      <c r="G72" s="11">
        <v>35</v>
      </c>
      <c r="H72" s="11">
        <v>35</v>
      </c>
      <c r="I72" s="11">
        <v>35</v>
      </c>
      <c r="J72" s="11">
        <v>35</v>
      </c>
      <c r="K72" s="11">
        <v>35</v>
      </c>
      <c r="L72" s="10"/>
      <c r="M72" s="10"/>
      <c r="N72" s="10"/>
      <c r="O72" s="10"/>
    </row>
    <row r="73" spans="1:15" ht="15" customHeight="1" x14ac:dyDescent="0.25">
      <c r="A73" s="4" t="s">
        <v>250</v>
      </c>
      <c r="B73" s="4">
        <f>'Gene Table'!B74</f>
        <v>99000003</v>
      </c>
      <c r="C73" s="4" t="str">
        <f>'Gene Table'!C74</f>
        <v>MEK1</v>
      </c>
      <c r="D73" s="11">
        <v>35</v>
      </c>
      <c r="E73" s="11">
        <v>35</v>
      </c>
      <c r="F73" s="11">
        <v>35</v>
      </c>
      <c r="G73" s="11">
        <v>35</v>
      </c>
      <c r="H73" s="11">
        <v>35</v>
      </c>
      <c r="I73" s="11">
        <v>35</v>
      </c>
      <c r="J73" s="11">
        <v>35</v>
      </c>
      <c r="K73" s="11">
        <v>35</v>
      </c>
      <c r="L73" s="10"/>
      <c r="M73" s="10"/>
      <c r="N73" s="10"/>
      <c r="O73" s="10"/>
    </row>
    <row r="74" spans="1:15" ht="15" customHeight="1" x14ac:dyDescent="0.25">
      <c r="A74" s="4" t="s">
        <v>253</v>
      </c>
      <c r="B74" s="4">
        <f>'Gene Table'!B75</f>
        <v>759</v>
      </c>
      <c r="C74" s="4" t="str">
        <f>'Gene Table'!C75</f>
        <v>PIK3CA</v>
      </c>
      <c r="D74" s="11">
        <v>35</v>
      </c>
      <c r="E74" s="11">
        <v>31.799999999999997</v>
      </c>
      <c r="F74" s="11">
        <v>35</v>
      </c>
      <c r="G74" s="11">
        <v>35</v>
      </c>
      <c r="H74" s="11">
        <v>35</v>
      </c>
      <c r="I74" s="11">
        <v>35</v>
      </c>
      <c r="J74" s="11">
        <v>35</v>
      </c>
      <c r="K74" s="11">
        <v>35</v>
      </c>
      <c r="L74" s="10"/>
      <c r="M74" s="10"/>
      <c r="N74" s="10"/>
      <c r="O74" s="10"/>
    </row>
    <row r="75" spans="1:15" ht="15" customHeight="1" x14ac:dyDescent="0.25">
      <c r="A75" s="4" t="s">
        <v>257</v>
      </c>
      <c r="B75" s="4">
        <f>'Gene Table'!B76</f>
        <v>760</v>
      </c>
      <c r="C75" s="4" t="str">
        <f>'Gene Table'!C76</f>
        <v>PIK3CA</v>
      </c>
      <c r="D75" s="11">
        <v>35</v>
      </c>
      <c r="E75" s="11">
        <v>35</v>
      </c>
      <c r="F75" s="11">
        <v>33.33</v>
      </c>
      <c r="G75" s="11">
        <v>35</v>
      </c>
      <c r="H75" s="11">
        <v>35</v>
      </c>
      <c r="I75" s="11">
        <v>35</v>
      </c>
      <c r="J75" s="11">
        <v>35</v>
      </c>
      <c r="K75" s="11">
        <v>35</v>
      </c>
      <c r="L75" s="10"/>
      <c r="M75" s="10"/>
      <c r="N75" s="10"/>
      <c r="O75" s="10"/>
    </row>
    <row r="76" spans="1:15" ht="15" customHeight="1" x14ac:dyDescent="0.25">
      <c r="A76" s="4" t="s">
        <v>260</v>
      </c>
      <c r="B76" s="4">
        <f>'Gene Table'!B77</f>
        <v>763</v>
      </c>
      <c r="C76" s="4" t="str">
        <f>'Gene Table'!C77</f>
        <v>PIK3CA</v>
      </c>
      <c r="D76" s="11">
        <v>28.479999999999997</v>
      </c>
      <c r="E76" s="11">
        <v>30.869999999999997</v>
      </c>
      <c r="F76" s="11">
        <v>31.740000000000002</v>
      </c>
      <c r="G76" s="11">
        <v>35</v>
      </c>
      <c r="H76" s="11">
        <v>35</v>
      </c>
      <c r="I76" s="11">
        <v>35</v>
      </c>
      <c r="J76" s="11">
        <v>35</v>
      </c>
      <c r="K76" s="11">
        <v>35</v>
      </c>
      <c r="L76" s="10"/>
      <c r="M76" s="10"/>
      <c r="N76" s="10"/>
      <c r="O76" s="10"/>
    </row>
    <row r="77" spans="1:15" ht="15" customHeight="1" x14ac:dyDescent="0.25">
      <c r="A77" s="4" t="s">
        <v>263</v>
      </c>
      <c r="B77" s="4">
        <f>'Gene Table'!B78</f>
        <v>764</v>
      </c>
      <c r="C77" s="4" t="str">
        <f>'Gene Table'!C78</f>
        <v>PIK3CA</v>
      </c>
      <c r="D77" s="11">
        <v>35</v>
      </c>
      <c r="E77" s="11">
        <v>35</v>
      </c>
      <c r="F77" s="11">
        <v>35</v>
      </c>
      <c r="G77" s="11">
        <v>35</v>
      </c>
      <c r="H77" s="11">
        <v>35</v>
      </c>
      <c r="I77" s="11">
        <v>35</v>
      </c>
      <c r="J77" s="11">
        <v>35</v>
      </c>
      <c r="K77" s="11">
        <v>35</v>
      </c>
      <c r="L77" s="10"/>
      <c r="M77" s="10"/>
      <c r="N77" s="10"/>
      <c r="O77" s="10"/>
    </row>
    <row r="78" spans="1:15" ht="15" customHeight="1" x14ac:dyDescent="0.25">
      <c r="A78" s="4" t="s">
        <v>266</v>
      </c>
      <c r="B78" s="4">
        <f>'Gene Table'!B79</f>
        <v>765</v>
      </c>
      <c r="C78" s="4" t="str">
        <f>'Gene Table'!C79</f>
        <v>PIK3CA</v>
      </c>
      <c r="D78" s="11">
        <v>35</v>
      </c>
      <c r="E78" s="11">
        <v>35</v>
      </c>
      <c r="F78" s="11">
        <v>35</v>
      </c>
      <c r="G78" s="11">
        <v>35</v>
      </c>
      <c r="H78" s="11">
        <v>35</v>
      </c>
      <c r="I78" s="11">
        <v>35</v>
      </c>
      <c r="J78" s="11">
        <v>35</v>
      </c>
      <c r="K78" s="11">
        <v>35</v>
      </c>
      <c r="L78" s="10"/>
      <c r="M78" s="10"/>
      <c r="N78" s="10"/>
      <c r="O78" s="10"/>
    </row>
    <row r="79" spans="1:15" ht="15" customHeight="1" x14ac:dyDescent="0.25">
      <c r="A79" s="4" t="s">
        <v>269</v>
      </c>
      <c r="B79" s="4">
        <f>'Gene Table'!B80</f>
        <v>775</v>
      </c>
      <c r="C79" s="4" t="str">
        <f>'Gene Table'!C80</f>
        <v>PIK3CA</v>
      </c>
      <c r="D79" s="11">
        <v>27.409999999999997</v>
      </c>
      <c r="E79" s="11">
        <v>27.909999999999997</v>
      </c>
      <c r="F79" s="11">
        <v>29.299999999999997</v>
      </c>
      <c r="G79" s="11">
        <v>35</v>
      </c>
      <c r="H79" s="11">
        <v>35</v>
      </c>
      <c r="I79" s="11">
        <v>35</v>
      </c>
      <c r="J79" s="11">
        <v>35</v>
      </c>
      <c r="K79" s="11">
        <v>35</v>
      </c>
      <c r="L79" s="10"/>
      <c r="M79" s="10"/>
      <c r="N79" s="10"/>
      <c r="O79" s="10"/>
    </row>
    <row r="80" spans="1:15" ht="15" customHeight="1" x14ac:dyDescent="0.25">
      <c r="A80" s="4" t="s">
        <v>272</v>
      </c>
      <c r="B80" s="4">
        <f>'Gene Table'!B81</f>
        <v>776</v>
      </c>
      <c r="C80" s="4" t="str">
        <f>'Gene Table'!C81</f>
        <v>PIK3CA</v>
      </c>
      <c r="D80" s="11">
        <v>35</v>
      </c>
      <c r="E80" s="11">
        <v>35</v>
      </c>
      <c r="F80" s="11">
        <v>35</v>
      </c>
      <c r="G80" s="11">
        <v>35</v>
      </c>
      <c r="H80" s="11">
        <v>35</v>
      </c>
      <c r="I80" s="11">
        <v>35</v>
      </c>
      <c r="J80" s="11">
        <v>35</v>
      </c>
      <c r="K80" s="11">
        <v>35</v>
      </c>
      <c r="L80" s="10"/>
      <c r="M80" s="10"/>
      <c r="N80" s="10"/>
      <c r="O80" s="10"/>
    </row>
    <row r="81" spans="1:15" ht="15" customHeight="1" x14ac:dyDescent="0.25">
      <c r="A81" s="4" t="s">
        <v>275</v>
      </c>
      <c r="B81" s="4">
        <f>'Gene Table'!B82</f>
        <v>5033</v>
      </c>
      <c r="C81" s="4" t="str">
        <f>'Gene Table'!C82</f>
        <v>PTEN</v>
      </c>
      <c r="D81" s="11">
        <v>35</v>
      </c>
      <c r="E81" s="11">
        <v>35</v>
      </c>
      <c r="F81" s="11">
        <v>35</v>
      </c>
      <c r="G81" s="11">
        <v>35</v>
      </c>
      <c r="H81" s="11">
        <v>35</v>
      </c>
      <c r="I81" s="11">
        <v>35</v>
      </c>
      <c r="J81" s="11">
        <v>35</v>
      </c>
      <c r="K81" s="11">
        <v>35</v>
      </c>
      <c r="L81" s="10"/>
      <c r="M81" s="10"/>
      <c r="N81" s="10"/>
      <c r="O81" s="10"/>
    </row>
    <row r="82" spans="1:15" ht="15" customHeight="1" x14ac:dyDescent="0.25">
      <c r="A82" s="4" t="s">
        <v>279</v>
      </c>
      <c r="B82" s="4">
        <f>'Gene Table'!B83</f>
        <v>5219</v>
      </c>
      <c r="C82" s="4" t="str">
        <f>'Gene Table'!C83</f>
        <v>PTEN</v>
      </c>
      <c r="D82" s="11">
        <v>35</v>
      </c>
      <c r="E82" s="11">
        <v>35</v>
      </c>
      <c r="F82" s="11">
        <v>35</v>
      </c>
      <c r="G82" s="11">
        <v>35</v>
      </c>
      <c r="H82" s="11">
        <v>35</v>
      </c>
      <c r="I82" s="11">
        <v>35</v>
      </c>
      <c r="J82" s="11">
        <v>35</v>
      </c>
      <c r="K82" s="11">
        <v>35</v>
      </c>
      <c r="L82" s="10"/>
      <c r="M82" s="10"/>
      <c r="N82" s="10"/>
      <c r="O82" s="10"/>
    </row>
    <row r="83" spans="1:15" ht="15" customHeight="1" x14ac:dyDescent="0.25">
      <c r="A83" s="4" t="s">
        <v>282</v>
      </c>
      <c r="B83" s="4">
        <f>'Gene Table'!B84</f>
        <v>5152</v>
      </c>
      <c r="C83" s="4" t="str">
        <f>'Gene Table'!C84</f>
        <v>PTEN</v>
      </c>
      <c r="D83" s="11">
        <v>35</v>
      </c>
      <c r="E83" s="11">
        <v>35</v>
      </c>
      <c r="F83" s="11">
        <v>35</v>
      </c>
      <c r="G83" s="11">
        <v>35</v>
      </c>
      <c r="H83" s="11">
        <v>35</v>
      </c>
      <c r="I83" s="11">
        <v>35</v>
      </c>
      <c r="J83" s="11">
        <v>35</v>
      </c>
      <c r="K83" s="11">
        <v>35</v>
      </c>
      <c r="L83" s="10"/>
      <c r="M83" s="10"/>
      <c r="N83" s="10"/>
      <c r="O83" s="10"/>
    </row>
    <row r="84" spans="1:15" ht="15" customHeight="1" x14ac:dyDescent="0.25">
      <c r="A84" s="4" t="s">
        <v>285</v>
      </c>
      <c r="B84" s="4">
        <f>'Gene Table'!B85</f>
        <v>5089</v>
      </c>
      <c r="C84" s="4" t="str">
        <f>'Gene Table'!C85</f>
        <v>PTEN</v>
      </c>
      <c r="D84" s="11">
        <v>35</v>
      </c>
      <c r="E84" s="11">
        <v>34.31</v>
      </c>
      <c r="F84" s="11">
        <v>35</v>
      </c>
      <c r="G84" s="11">
        <v>35</v>
      </c>
      <c r="H84" s="11">
        <v>35</v>
      </c>
      <c r="I84" s="11">
        <v>35</v>
      </c>
      <c r="J84" s="11">
        <v>35</v>
      </c>
      <c r="K84" s="11">
        <v>35</v>
      </c>
      <c r="L84" s="10"/>
      <c r="M84" s="10"/>
      <c r="N84" s="10"/>
      <c r="O84" s="10"/>
    </row>
    <row r="85" spans="1:15" ht="15" customHeight="1" x14ac:dyDescent="0.25">
      <c r="A85" s="4" t="s">
        <v>288</v>
      </c>
      <c r="B85" s="4">
        <f>'Gene Table'!B86</f>
        <v>5039</v>
      </c>
      <c r="C85" s="4" t="str">
        <f>'Gene Table'!C86</f>
        <v>PTEN</v>
      </c>
      <c r="D85" s="11">
        <v>35</v>
      </c>
      <c r="E85" s="11">
        <v>35</v>
      </c>
      <c r="F85" s="11">
        <v>30.799999999999997</v>
      </c>
      <c r="G85" s="11">
        <v>35</v>
      </c>
      <c r="H85" s="11">
        <v>35</v>
      </c>
      <c r="I85" s="11">
        <v>35</v>
      </c>
      <c r="J85" s="11">
        <v>35</v>
      </c>
      <c r="K85" s="11">
        <v>35</v>
      </c>
      <c r="L85" s="10"/>
      <c r="M85" s="10"/>
      <c r="N85" s="10"/>
      <c r="O85" s="10"/>
    </row>
    <row r="86" spans="1:15" ht="15" customHeight="1" x14ac:dyDescent="0.25">
      <c r="A86" s="4" t="s">
        <v>291</v>
      </c>
      <c r="B86" s="4">
        <f>'Gene Table'!B87</f>
        <v>5154</v>
      </c>
      <c r="C86" s="4" t="str">
        <f>'Gene Table'!C87</f>
        <v>PTEN</v>
      </c>
      <c r="D86" s="11">
        <v>35</v>
      </c>
      <c r="E86" s="11">
        <v>35</v>
      </c>
      <c r="F86" s="11">
        <v>35</v>
      </c>
      <c r="G86" s="11">
        <v>35</v>
      </c>
      <c r="H86" s="11">
        <v>35</v>
      </c>
      <c r="I86" s="11">
        <v>35</v>
      </c>
      <c r="J86" s="11">
        <v>35</v>
      </c>
      <c r="K86" s="11">
        <v>35</v>
      </c>
      <c r="L86" s="10"/>
      <c r="M86" s="10"/>
      <c r="N86" s="10"/>
      <c r="O86" s="10"/>
    </row>
    <row r="87" spans="1:15" ht="15" customHeight="1" x14ac:dyDescent="0.25">
      <c r="A87" s="4" t="s">
        <v>294</v>
      </c>
      <c r="B87" s="4">
        <f>'Gene Table'!B88</f>
        <v>99000005</v>
      </c>
      <c r="C87" s="4" t="str">
        <f>'Gene Table'!C88</f>
        <v>AKT1</v>
      </c>
      <c r="D87" s="11">
        <v>27.56</v>
      </c>
      <c r="E87" s="11">
        <v>27.45</v>
      </c>
      <c r="F87" s="11">
        <v>27.75</v>
      </c>
      <c r="G87" s="11">
        <v>26</v>
      </c>
      <c r="H87" s="11">
        <v>26</v>
      </c>
      <c r="I87" s="11">
        <v>26</v>
      </c>
      <c r="J87" s="11">
        <v>26</v>
      </c>
      <c r="K87" s="11">
        <v>26</v>
      </c>
      <c r="L87" s="10"/>
      <c r="M87" s="10"/>
      <c r="N87" s="10"/>
      <c r="O87" s="10"/>
    </row>
    <row r="88" spans="1:15" ht="15" customHeight="1" x14ac:dyDescent="0.25">
      <c r="A88" s="4" t="s">
        <v>297</v>
      </c>
      <c r="B88" s="4">
        <f>'Gene Table'!B89</f>
        <v>99000006</v>
      </c>
      <c r="C88" s="4" t="str">
        <f>'Gene Table'!C89</f>
        <v>BRAF</v>
      </c>
      <c r="D88" s="11">
        <v>26.92</v>
      </c>
      <c r="E88" s="11">
        <v>27.21</v>
      </c>
      <c r="F88" s="11">
        <v>26.94</v>
      </c>
      <c r="G88" s="11">
        <v>26</v>
      </c>
      <c r="H88" s="11">
        <v>26</v>
      </c>
      <c r="I88" s="11">
        <v>26</v>
      </c>
      <c r="J88" s="11">
        <v>26</v>
      </c>
      <c r="K88" s="11">
        <v>26</v>
      </c>
      <c r="L88" s="10"/>
      <c r="M88" s="10"/>
      <c r="N88" s="10"/>
      <c r="O88" s="10"/>
    </row>
    <row r="89" spans="1:15" ht="15" customHeight="1" x14ac:dyDescent="0.25">
      <c r="A89" s="4" t="s">
        <v>299</v>
      </c>
      <c r="B89" s="4">
        <f>'Gene Table'!B90</f>
        <v>99000007</v>
      </c>
      <c r="C89" s="4" t="str">
        <f>'Gene Table'!C90</f>
        <v>EGFR</v>
      </c>
      <c r="D89" s="11">
        <v>26.91</v>
      </c>
      <c r="E89" s="11">
        <v>26.97</v>
      </c>
      <c r="F89" s="11">
        <v>26.89</v>
      </c>
      <c r="G89" s="11">
        <v>26</v>
      </c>
      <c r="H89" s="11">
        <v>26</v>
      </c>
      <c r="I89" s="11">
        <v>26</v>
      </c>
      <c r="J89" s="11">
        <v>26</v>
      </c>
      <c r="K89" s="11">
        <v>26</v>
      </c>
      <c r="L89" s="10"/>
      <c r="M89" s="10"/>
      <c r="N89" s="10"/>
      <c r="O89" s="10"/>
    </row>
    <row r="90" spans="1:15" ht="15" customHeight="1" x14ac:dyDescent="0.25">
      <c r="A90" s="4" t="s">
        <v>301</v>
      </c>
      <c r="B90" s="4">
        <f>'Gene Table'!B91</f>
        <v>99000008</v>
      </c>
      <c r="C90" s="4" t="str">
        <f>'Gene Table'!C91</f>
        <v>KRAS</v>
      </c>
      <c r="D90" s="11">
        <v>26.32</v>
      </c>
      <c r="E90" s="11">
        <v>26.53</v>
      </c>
      <c r="F90" s="11">
        <v>26.52</v>
      </c>
      <c r="G90" s="11">
        <v>26</v>
      </c>
      <c r="H90" s="11">
        <v>26</v>
      </c>
      <c r="I90" s="11">
        <v>26</v>
      </c>
      <c r="J90" s="11">
        <v>26</v>
      </c>
      <c r="K90" s="11">
        <v>26</v>
      </c>
      <c r="L90" s="10"/>
      <c r="M90" s="10"/>
      <c r="N90" s="10"/>
      <c r="O90" s="10"/>
    </row>
    <row r="91" spans="1:15" ht="15" customHeight="1" x14ac:dyDescent="0.25">
      <c r="A91" s="4" t="s">
        <v>303</v>
      </c>
      <c r="B91" s="4">
        <f>'Gene Table'!B92</f>
        <v>99000009</v>
      </c>
      <c r="C91" s="4" t="str">
        <f>'Gene Table'!C92</f>
        <v>HRAS</v>
      </c>
      <c r="D91" s="11">
        <v>28.58</v>
      </c>
      <c r="E91" s="11">
        <v>28.24</v>
      </c>
      <c r="F91" s="11">
        <v>28.32</v>
      </c>
      <c r="G91" s="11">
        <v>26</v>
      </c>
      <c r="H91" s="11">
        <v>26</v>
      </c>
      <c r="I91" s="11">
        <v>26</v>
      </c>
      <c r="J91" s="11">
        <v>26</v>
      </c>
      <c r="K91" s="11">
        <v>26</v>
      </c>
      <c r="L91" s="10"/>
      <c r="M91" s="10"/>
      <c r="N91" s="10"/>
      <c r="O91" s="10"/>
    </row>
    <row r="92" spans="1:15" ht="15" customHeight="1" x14ac:dyDescent="0.25">
      <c r="A92" s="4" t="s">
        <v>305</v>
      </c>
      <c r="B92" s="4">
        <f>'Gene Table'!B93</f>
        <v>99000010</v>
      </c>
      <c r="C92" s="4" t="str">
        <f>'Gene Table'!C93</f>
        <v>NRAS</v>
      </c>
      <c r="D92" s="11">
        <v>26.32</v>
      </c>
      <c r="E92" s="11">
        <v>26.64</v>
      </c>
      <c r="F92" s="11">
        <v>26.34</v>
      </c>
      <c r="G92" s="11">
        <v>26</v>
      </c>
      <c r="H92" s="11">
        <v>26</v>
      </c>
      <c r="I92" s="11">
        <v>26</v>
      </c>
      <c r="J92" s="11">
        <v>26</v>
      </c>
      <c r="K92" s="11">
        <v>26</v>
      </c>
      <c r="L92" s="10"/>
      <c r="M92" s="10"/>
      <c r="N92" s="10"/>
      <c r="O92" s="10"/>
    </row>
    <row r="93" spans="1:15" ht="15" customHeight="1" x14ac:dyDescent="0.25">
      <c r="A93" s="4" t="s">
        <v>307</v>
      </c>
      <c r="B93" s="4">
        <f>'Gene Table'!B94</f>
        <v>99000011</v>
      </c>
      <c r="C93" s="4" t="str">
        <f>'Gene Table'!C94</f>
        <v>MEK1</v>
      </c>
      <c r="D93" s="11">
        <v>25.95</v>
      </c>
      <c r="E93" s="11">
        <v>25.72</v>
      </c>
      <c r="F93" s="11">
        <v>25.81</v>
      </c>
      <c r="G93" s="11">
        <v>26</v>
      </c>
      <c r="H93" s="11">
        <v>26</v>
      </c>
      <c r="I93" s="11">
        <v>26</v>
      </c>
      <c r="J93" s="11">
        <v>26</v>
      </c>
      <c r="K93" s="11">
        <v>26</v>
      </c>
      <c r="L93" s="10"/>
      <c r="M93" s="10"/>
      <c r="N93" s="10"/>
      <c r="O93" s="10"/>
    </row>
    <row r="94" spans="1:15" ht="15" customHeight="1" x14ac:dyDescent="0.25">
      <c r="A94" s="4" t="s">
        <v>309</v>
      </c>
      <c r="B94" s="4">
        <f>'Gene Table'!B95</f>
        <v>99000012</v>
      </c>
      <c r="C94" s="4" t="str">
        <f>'Gene Table'!C95</f>
        <v>PIK3CA</v>
      </c>
      <c r="D94" s="11">
        <v>26.74</v>
      </c>
      <c r="E94" s="11">
        <v>26.86</v>
      </c>
      <c r="F94" s="11">
        <v>26.89</v>
      </c>
      <c r="G94" s="11">
        <v>26</v>
      </c>
      <c r="H94" s="11">
        <v>26</v>
      </c>
      <c r="I94" s="11">
        <v>26</v>
      </c>
      <c r="J94" s="11">
        <v>26</v>
      </c>
      <c r="K94" s="11">
        <v>26</v>
      </c>
      <c r="L94" s="10"/>
      <c r="M94" s="10"/>
      <c r="N94" s="10"/>
      <c r="O94" s="10"/>
    </row>
    <row r="95" spans="1:15" ht="15" customHeight="1" x14ac:dyDescent="0.25">
      <c r="A95" s="4" t="s">
        <v>311</v>
      </c>
      <c r="B95" s="4">
        <f>'Gene Table'!B96</f>
        <v>99000013</v>
      </c>
      <c r="C95" s="4" t="str">
        <f>'Gene Table'!C96</f>
        <v>PTEN</v>
      </c>
      <c r="D95" s="11">
        <v>27.1</v>
      </c>
      <c r="E95" s="11">
        <v>26.72</v>
      </c>
      <c r="F95" s="11">
        <v>26.71</v>
      </c>
      <c r="G95" s="11">
        <v>26</v>
      </c>
      <c r="H95" s="11">
        <v>26</v>
      </c>
      <c r="I95" s="11">
        <v>26</v>
      </c>
      <c r="J95" s="11">
        <v>26</v>
      </c>
      <c r="K95" s="11">
        <v>26</v>
      </c>
      <c r="L95" s="10"/>
      <c r="M95" s="10"/>
      <c r="N95" s="10"/>
      <c r="O95" s="10"/>
    </row>
    <row r="96" spans="1:15" ht="15" customHeight="1" x14ac:dyDescent="0.25">
      <c r="A96" s="4" t="s">
        <v>313</v>
      </c>
      <c r="B96" s="4">
        <f>'Gene Table'!B97</f>
        <v>99000017</v>
      </c>
      <c r="C96" s="4" t="str">
        <f>'Gene Table'!C97</f>
        <v>SMPC</v>
      </c>
      <c r="D96" s="11">
        <v>23.29</v>
      </c>
      <c r="E96" s="11">
        <v>23.26</v>
      </c>
      <c r="F96" s="11">
        <v>23.4</v>
      </c>
      <c r="G96" s="11">
        <v>23</v>
      </c>
      <c r="H96" s="11">
        <v>23</v>
      </c>
      <c r="I96" s="11">
        <v>23</v>
      </c>
      <c r="J96" s="11">
        <v>23</v>
      </c>
      <c r="K96" s="11">
        <v>23</v>
      </c>
      <c r="L96" s="10"/>
      <c r="M96" s="10"/>
      <c r="N96" s="10"/>
      <c r="O96" s="10"/>
    </row>
    <row r="97" spans="1:15" ht="15" customHeight="1" x14ac:dyDescent="0.25">
      <c r="A97" s="4" t="s">
        <v>317</v>
      </c>
      <c r="B97" s="4">
        <f>'Gene Table'!B98</f>
        <v>99000017</v>
      </c>
      <c r="C97" s="4" t="str">
        <f>'Gene Table'!C98</f>
        <v>SMPC</v>
      </c>
      <c r="D97" s="11">
        <v>23.11</v>
      </c>
      <c r="E97" s="11">
        <v>23.29</v>
      </c>
      <c r="F97" s="11">
        <v>23.21</v>
      </c>
      <c r="G97" s="11">
        <v>23</v>
      </c>
      <c r="H97" s="11">
        <v>23</v>
      </c>
      <c r="I97" s="11">
        <v>23</v>
      </c>
      <c r="J97" s="11">
        <v>23</v>
      </c>
      <c r="K97" s="11">
        <v>23</v>
      </c>
      <c r="L97" s="10"/>
      <c r="M97" s="10"/>
      <c r="N97" s="10"/>
      <c r="O97" s="1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
  <sheetViews>
    <sheetView workbookViewId="0"/>
  </sheetViews>
  <sheetFormatPr defaultColWidth="6.59765625" defaultRowHeight="15" customHeight="1" x14ac:dyDescent="0.25"/>
  <cols>
    <col min="1" max="1" width="37" style="1" bestFit="1" customWidth="1"/>
    <col min="2" max="13" width="9.59765625" style="2" customWidth="1"/>
    <col min="14" max="16384" width="6.59765625" style="2"/>
  </cols>
  <sheetData>
    <row r="1" spans="1:13" s="1" customFormat="1" ht="15" customHeight="1" x14ac:dyDescent="0.25">
      <c r="A1" s="9" t="s">
        <v>6410</v>
      </c>
      <c r="B1" s="9" t="s">
        <v>6381</v>
      </c>
      <c r="C1" s="9" t="s">
        <v>6382</v>
      </c>
      <c r="D1" s="9" t="s">
        <v>6383</v>
      </c>
      <c r="E1" s="9" t="s">
        <v>6384</v>
      </c>
      <c r="F1" s="9" t="s">
        <v>6385</v>
      </c>
      <c r="G1" s="9" t="s">
        <v>6386</v>
      </c>
      <c r="H1" s="9" t="s">
        <v>6387</v>
      </c>
      <c r="I1" s="9" t="s">
        <v>6388</v>
      </c>
      <c r="J1" s="9" t="s">
        <v>6389</v>
      </c>
      <c r="K1" s="9" t="s">
        <v>6390</v>
      </c>
      <c r="L1" s="9" t="s">
        <v>6391</v>
      </c>
      <c r="M1" s="9" t="s">
        <v>6392</v>
      </c>
    </row>
    <row r="2" spans="1:13" ht="15" customHeight="1" x14ac:dyDescent="0.25">
      <c r="A2" s="9" t="s">
        <v>6409</v>
      </c>
      <c r="B2" s="29">
        <f>Calculations!ED100</f>
        <v>26.32</v>
      </c>
      <c r="C2" s="29">
        <f>Calculations!EE100</f>
        <v>26.62</v>
      </c>
      <c r="D2" s="29" t="str">
        <f>Calculations!EF100</f>
        <v/>
      </c>
      <c r="E2" s="29" t="str">
        <f>Calculations!EG100</f>
        <v/>
      </c>
      <c r="F2" s="29" t="str">
        <f>Calculations!EH100</f>
        <v/>
      </c>
      <c r="G2" s="29" t="str">
        <f>Calculations!EI100</f>
        <v/>
      </c>
      <c r="H2" s="29" t="str">
        <f>Calculations!EJ100</f>
        <v/>
      </c>
      <c r="I2" s="29" t="str">
        <f>Calculations!EK100</f>
        <v/>
      </c>
      <c r="J2" s="29" t="str">
        <f>Calculations!EL100</f>
        <v/>
      </c>
      <c r="K2" s="29" t="str">
        <f>Calculations!EM100</f>
        <v/>
      </c>
      <c r="L2" s="29" t="str">
        <f>Calculations!EN100</f>
        <v/>
      </c>
      <c r="M2" s="29" t="str">
        <f>Calculations!EO100</f>
        <v/>
      </c>
    </row>
    <row r="3" spans="1:13" ht="15" customHeight="1" x14ac:dyDescent="0.25">
      <c r="A3" s="9" t="s">
        <v>6408</v>
      </c>
      <c r="B3" s="4" t="str">
        <f>IF(ISNUMBER(B2),IF(B2&lt;=30,"Pass","Fail"),"")</f>
        <v>Pass</v>
      </c>
      <c r="C3" s="4" t="str">
        <f t="shared" ref="C3:M3" si="0">IF(ISNUMBER(C2),IF(C2&lt;=30,"Pass","Fail"),"")</f>
        <v>Pass</v>
      </c>
      <c r="D3" s="4" t="str">
        <f t="shared" si="0"/>
        <v/>
      </c>
      <c r="E3" s="4" t="str">
        <f t="shared" si="0"/>
        <v/>
      </c>
      <c r="F3" s="4" t="str">
        <f t="shared" si="0"/>
        <v/>
      </c>
      <c r="G3" s="4" t="str">
        <f t="shared" si="0"/>
        <v/>
      </c>
      <c r="H3" s="4" t="str">
        <f t="shared" si="0"/>
        <v/>
      </c>
      <c r="I3" s="4" t="str">
        <f t="shared" si="0"/>
        <v/>
      </c>
      <c r="J3" s="4" t="str">
        <f t="shared" si="0"/>
        <v/>
      </c>
      <c r="K3" s="4" t="str">
        <f t="shared" si="0"/>
        <v/>
      </c>
      <c r="L3" s="4" t="str">
        <f t="shared" si="0"/>
        <v/>
      </c>
      <c r="M3" s="4" t="str">
        <f t="shared" si="0"/>
        <v/>
      </c>
    </row>
    <row r="5" spans="1:13" s="1" customFormat="1" ht="15" customHeight="1" x14ac:dyDescent="0.25">
      <c r="A5" s="9" t="s">
        <v>6411</v>
      </c>
      <c r="B5" s="9" t="s">
        <v>6381</v>
      </c>
      <c r="C5" s="9" t="s">
        <v>6382</v>
      </c>
      <c r="D5" s="9" t="s">
        <v>6383</v>
      </c>
      <c r="E5" s="9" t="s">
        <v>6384</v>
      </c>
      <c r="F5" s="9" t="s">
        <v>6385</v>
      </c>
      <c r="G5" s="9" t="s">
        <v>6386</v>
      </c>
      <c r="H5" s="9" t="s">
        <v>6387</v>
      </c>
      <c r="I5" s="9" t="s">
        <v>6388</v>
      </c>
      <c r="J5" s="9" t="s">
        <v>6389</v>
      </c>
      <c r="K5" s="9" t="s">
        <v>6390</v>
      </c>
      <c r="L5" s="9" t="s">
        <v>6391</v>
      </c>
      <c r="M5" s="9" t="s">
        <v>6392</v>
      </c>
    </row>
    <row r="6" spans="1:13" ht="15" customHeight="1" x14ac:dyDescent="0.25">
      <c r="A6" s="9" t="s">
        <v>6409</v>
      </c>
      <c r="B6" s="29">
        <f>Calculations!ER100</f>
        <v>26.93</v>
      </c>
      <c r="C6" s="29">
        <f>Calculations!ES100</f>
        <v>26.93</v>
      </c>
      <c r="D6" s="29">
        <f>Calculations!ET100</f>
        <v>26.91</v>
      </c>
      <c r="E6" s="29">
        <f>Calculations!EU100</f>
        <v>26</v>
      </c>
      <c r="F6" s="29">
        <f>Calculations!EV100</f>
        <v>26</v>
      </c>
      <c r="G6" s="29">
        <f>Calculations!EW100</f>
        <v>26</v>
      </c>
      <c r="H6" s="29">
        <f>Calculations!EX100</f>
        <v>26</v>
      </c>
      <c r="I6" s="29">
        <f>Calculations!EY100</f>
        <v>26</v>
      </c>
      <c r="J6" s="29" t="str">
        <f>Calculations!EZ100</f>
        <v/>
      </c>
      <c r="K6" s="29" t="str">
        <f>Calculations!FA100</f>
        <v/>
      </c>
      <c r="L6" s="29" t="str">
        <f>Calculations!FB100</f>
        <v/>
      </c>
      <c r="M6" s="29" t="str">
        <f>Calculations!FC100</f>
        <v/>
      </c>
    </row>
    <row r="7" spans="1:13" ht="15" customHeight="1" x14ac:dyDescent="0.25">
      <c r="A7" s="9" t="s">
        <v>6408</v>
      </c>
      <c r="B7" s="4" t="str">
        <f>IF(ISNUMBER(B6),IF(B6&lt;=30,"Pass","Fail"),"")</f>
        <v>Pass</v>
      </c>
      <c r="C7" s="4" t="str">
        <f t="shared" ref="C7" si="1">IF(ISNUMBER(C6),IF(C6&lt;=30,"Pass","Fail"),"")</f>
        <v>Pass</v>
      </c>
      <c r="D7" s="4" t="str">
        <f t="shared" ref="D7" si="2">IF(ISNUMBER(D6),IF(D6&lt;=30,"Pass","Fail"),"")</f>
        <v>Pass</v>
      </c>
      <c r="E7" s="4" t="str">
        <f t="shared" ref="E7" si="3">IF(ISNUMBER(E6),IF(E6&lt;=30,"Pass","Fail"),"")</f>
        <v>Pass</v>
      </c>
      <c r="F7" s="4" t="str">
        <f t="shared" ref="F7" si="4">IF(ISNUMBER(F6),IF(F6&lt;=30,"Pass","Fail"),"")</f>
        <v>Pass</v>
      </c>
      <c r="G7" s="4" t="str">
        <f t="shared" ref="G7" si="5">IF(ISNUMBER(G6),IF(G6&lt;=30,"Pass","Fail"),"")</f>
        <v>Pass</v>
      </c>
      <c r="H7" s="4" t="str">
        <f t="shared" ref="H7" si="6">IF(ISNUMBER(H6),IF(H6&lt;=30,"Pass","Fail"),"")</f>
        <v>Pass</v>
      </c>
      <c r="I7" s="4" t="str">
        <f t="shared" ref="I7" si="7">IF(ISNUMBER(I6),IF(I6&lt;=30,"Pass","Fail"),"")</f>
        <v>Pass</v>
      </c>
      <c r="J7" s="4" t="str">
        <f t="shared" ref="J7" si="8">IF(ISNUMBER(J6),IF(J6&lt;=30,"Pass","Fail"),"")</f>
        <v/>
      </c>
      <c r="K7" s="4" t="str">
        <f t="shared" ref="K7" si="9">IF(ISNUMBER(K6),IF(K6&lt;=30,"Pass","Fail"),"")</f>
        <v/>
      </c>
      <c r="L7" s="4" t="str">
        <f t="shared" ref="L7" si="10">IF(ISNUMBER(L6),IF(L6&lt;=30,"Pass","Fail"),"")</f>
        <v/>
      </c>
      <c r="M7" s="4" t="str">
        <f t="shared" ref="M7" si="11">IF(ISNUMBER(M6),IF(M6&lt;=30,"Pass","Fail"),"")</f>
        <v/>
      </c>
    </row>
    <row r="9" spans="1:13" s="1" customFormat="1" ht="15" customHeight="1" x14ac:dyDescent="0.25">
      <c r="A9" s="9" t="s">
        <v>6410</v>
      </c>
      <c r="B9" s="9" t="s">
        <v>6381</v>
      </c>
      <c r="C9" s="9" t="s">
        <v>6382</v>
      </c>
      <c r="D9" s="9" t="s">
        <v>6383</v>
      </c>
      <c r="E9" s="9" t="s">
        <v>6384</v>
      </c>
      <c r="F9" s="9" t="s">
        <v>6385</v>
      </c>
      <c r="G9" s="9" t="s">
        <v>6386</v>
      </c>
      <c r="H9" s="9" t="s">
        <v>6387</v>
      </c>
      <c r="I9" s="9" t="s">
        <v>6388</v>
      </c>
      <c r="J9" s="9" t="s">
        <v>6389</v>
      </c>
      <c r="K9" s="9" t="s">
        <v>6390</v>
      </c>
      <c r="L9" s="9" t="s">
        <v>6391</v>
      </c>
      <c r="M9" s="9" t="s">
        <v>6392</v>
      </c>
    </row>
    <row r="10" spans="1:13" ht="15" customHeight="1" x14ac:dyDescent="0.25">
      <c r="A10" s="9" t="s">
        <v>6418</v>
      </c>
      <c r="B10" s="4">
        <f>Calculations!FF100</f>
        <v>22.95</v>
      </c>
      <c r="C10" s="4">
        <f>Calculations!FG100</f>
        <v>23.12</v>
      </c>
      <c r="D10" s="4" t="str">
        <f>Calculations!FH100</f>
        <v/>
      </c>
      <c r="E10" s="4" t="str">
        <f>Calculations!FI100</f>
        <v/>
      </c>
      <c r="F10" s="4" t="str">
        <f>Calculations!FJ100</f>
        <v/>
      </c>
      <c r="G10" s="4" t="str">
        <f>Calculations!FK100</f>
        <v/>
      </c>
      <c r="H10" s="4" t="str">
        <f>Calculations!FL100</f>
        <v/>
      </c>
      <c r="I10" s="4" t="str">
        <f>Calculations!FM100</f>
        <v/>
      </c>
      <c r="J10" s="4" t="str">
        <f>Calculations!FN100</f>
        <v/>
      </c>
      <c r="K10" s="4" t="str">
        <f>Calculations!FO100</f>
        <v/>
      </c>
      <c r="L10" s="4" t="str">
        <f>Calculations!FP100</f>
        <v/>
      </c>
      <c r="M10" s="4" t="str">
        <f>Calculations!FQ100</f>
        <v/>
      </c>
    </row>
    <row r="11" spans="1:13" ht="15" customHeight="1" x14ac:dyDescent="0.25">
      <c r="A11" s="9" t="s">
        <v>6419</v>
      </c>
      <c r="B11" s="4">
        <f>Calculations!FF101</f>
        <v>0.94000000000000128</v>
      </c>
      <c r="C11" s="4">
        <f>Calculations!FG101</f>
        <v>1.25</v>
      </c>
      <c r="D11" s="4" t="str">
        <f>Calculations!FH101</f>
        <v/>
      </c>
      <c r="E11" s="4" t="str">
        <f>Calculations!FI101</f>
        <v/>
      </c>
      <c r="F11" s="4" t="str">
        <f>Calculations!FJ101</f>
        <v/>
      </c>
      <c r="G11" s="4" t="str">
        <f>Calculations!FK101</f>
        <v/>
      </c>
      <c r="H11" s="4" t="str">
        <f>Calculations!FL101</f>
        <v/>
      </c>
      <c r="I11" s="4" t="str">
        <f>Calculations!FM101</f>
        <v/>
      </c>
      <c r="J11" s="4" t="str">
        <f>Calculations!FN101</f>
        <v/>
      </c>
      <c r="K11" s="4" t="str">
        <f>Calculations!FO101</f>
        <v/>
      </c>
      <c r="L11" s="4" t="str">
        <f>Calculations!FP101</f>
        <v/>
      </c>
      <c r="M11" s="4" t="str">
        <f>Calculations!FQ101</f>
        <v/>
      </c>
    </row>
    <row r="12" spans="1:13" ht="15" customHeight="1" x14ac:dyDescent="0.25">
      <c r="A12" s="9" t="s">
        <v>6408</v>
      </c>
      <c r="B12" s="4" t="str">
        <f>IF(ISNUMBER(B10),IF(AND(B10&lt;=24,B11&lt;4),"Pass","Fail"),"")</f>
        <v>Pass</v>
      </c>
      <c r="C12" s="4" t="str">
        <f t="shared" ref="C12:M12" si="12">IF(ISNUMBER(C10),IF(AND(C10&lt;=24,C11&lt;4),"Pass","Fail"),"")</f>
        <v>Pass</v>
      </c>
      <c r="D12" s="4" t="str">
        <f t="shared" si="12"/>
        <v/>
      </c>
      <c r="E12" s="4" t="str">
        <f t="shared" si="12"/>
        <v/>
      </c>
      <c r="F12" s="4" t="str">
        <f t="shared" si="12"/>
        <v/>
      </c>
      <c r="G12" s="4" t="str">
        <f t="shared" si="12"/>
        <v/>
      </c>
      <c r="H12" s="4" t="str">
        <f t="shared" si="12"/>
        <v/>
      </c>
      <c r="I12" s="4" t="str">
        <f t="shared" si="12"/>
        <v/>
      </c>
      <c r="J12" s="4" t="str">
        <f t="shared" si="12"/>
        <v/>
      </c>
      <c r="K12" s="4" t="str">
        <f t="shared" si="12"/>
        <v/>
      </c>
      <c r="L12" s="4" t="str">
        <f t="shared" si="12"/>
        <v/>
      </c>
      <c r="M12" s="4" t="str">
        <f t="shared" si="12"/>
        <v/>
      </c>
    </row>
    <row r="14" spans="1:13" s="1" customFormat="1" ht="15" customHeight="1" x14ac:dyDescent="0.25">
      <c r="A14" s="9" t="s">
        <v>6411</v>
      </c>
      <c r="B14" s="9" t="s">
        <v>6381</v>
      </c>
      <c r="C14" s="9" t="s">
        <v>6382</v>
      </c>
      <c r="D14" s="9" t="s">
        <v>6383</v>
      </c>
      <c r="E14" s="9" t="s">
        <v>6384</v>
      </c>
      <c r="F14" s="9" t="s">
        <v>6385</v>
      </c>
      <c r="G14" s="9" t="s">
        <v>6386</v>
      </c>
      <c r="H14" s="9" t="s">
        <v>6387</v>
      </c>
      <c r="I14" s="9" t="s">
        <v>6388</v>
      </c>
      <c r="J14" s="9" t="s">
        <v>6389</v>
      </c>
      <c r="K14" s="9" t="s">
        <v>6390</v>
      </c>
      <c r="L14" s="9" t="s">
        <v>6391</v>
      </c>
      <c r="M14" s="9" t="s">
        <v>6392</v>
      </c>
    </row>
    <row r="15" spans="1:13" ht="15" customHeight="1" x14ac:dyDescent="0.25">
      <c r="A15" s="9" t="s">
        <v>6418</v>
      </c>
      <c r="B15" s="4">
        <f>Calculations!FT100</f>
        <v>23.2</v>
      </c>
      <c r="C15" s="4">
        <f>Calculations!FU100</f>
        <v>23.28</v>
      </c>
      <c r="D15" s="4">
        <f>Calculations!FV100</f>
        <v>23.31</v>
      </c>
      <c r="E15" s="4">
        <f>Calculations!FW100</f>
        <v>23</v>
      </c>
      <c r="F15" s="4">
        <f>Calculations!FX100</f>
        <v>23</v>
      </c>
      <c r="G15" s="4">
        <f>Calculations!FY100</f>
        <v>23</v>
      </c>
      <c r="H15" s="4">
        <f>Calculations!FZ100</f>
        <v>23</v>
      </c>
      <c r="I15" s="4">
        <f>Calculations!GA100</f>
        <v>23</v>
      </c>
      <c r="J15" s="4" t="str">
        <f>Calculations!GB100</f>
        <v/>
      </c>
      <c r="K15" s="4" t="str">
        <f>Calculations!GC100</f>
        <v/>
      </c>
      <c r="L15" s="4" t="str">
        <f>Calculations!GD100</f>
        <v/>
      </c>
      <c r="M15" s="4" t="str">
        <f>Calculations!GE100</f>
        <v/>
      </c>
    </row>
    <row r="16" spans="1:13" ht="15" customHeight="1" x14ac:dyDescent="0.25">
      <c r="A16" s="9" t="s">
        <v>6419</v>
      </c>
      <c r="B16" s="4">
        <f>Calculations!FT101</f>
        <v>0.17999999999999972</v>
      </c>
      <c r="C16" s="4">
        <f>Calculations!FU101</f>
        <v>2.9999999999997584E-2</v>
      </c>
      <c r="D16" s="4">
        <f>Calculations!FV101</f>
        <v>0.18999999999999773</v>
      </c>
      <c r="E16" s="4">
        <f>Calculations!FW101</f>
        <v>0</v>
      </c>
      <c r="F16" s="4">
        <f>Calculations!FX101</f>
        <v>0</v>
      </c>
      <c r="G16" s="4">
        <f>Calculations!FY101</f>
        <v>0</v>
      </c>
      <c r="H16" s="4">
        <f>Calculations!FZ101</f>
        <v>0</v>
      </c>
      <c r="I16" s="4">
        <f>Calculations!GA101</f>
        <v>0</v>
      </c>
      <c r="J16" s="4" t="str">
        <f>Calculations!GB101</f>
        <v/>
      </c>
      <c r="K16" s="4" t="str">
        <f>Calculations!GC101</f>
        <v/>
      </c>
      <c r="L16" s="4" t="str">
        <f>Calculations!GD101</f>
        <v/>
      </c>
      <c r="M16" s="4" t="str">
        <f>Calculations!GE101</f>
        <v/>
      </c>
    </row>
    <row r="17" spans="1:13" ht="15" customHeight="1" x14ac:dyDescent="0.25">
      <c r="A17" s="9" t="s">
        <v>6408</v>
      </c>
      <c r="B17" s="4" t="str">
        <f>IF(ISNUMBER(B15),IF(AND(B15&lt;=24,B16&lt;4),"Pass","Fail"),"")</f>
        <v>Pass</v>
      </c>
      <c r="C17" s="4" t="str">
        <f t="shared" ref="C17" si="13">IF(ISNUMBER(C15),IF(AND(C15&lt;=24,C16&lt;4),"Pass","Fail"),"")</f>
        <v>Pass</v>
      </c>
      <c r="D17" s="4" t="str">
        <f t="shared" ref="D17" si="14">IF(ISNUMBER(D15),IF(AND(D15&lt;=24,D16&lt;4),"Pass","Fail"),"")</f>
        <v>Pass</v>
      </c>
      <c r="E17" s="4" t="str">
        <f t="shared" ref="E17" si="15">IF(ISNUMBER(E15),IF(AND(E15&lt;=24,E16&lt;4),"Pass","Fail"),"")</f>
        <v>Pass</v>
      </c>
      <c r="F17" s="4" t="str">
        <f t="shared" ref="F17" si="16">IF(ISNUMBER(F15),IF(AND(F15&lt;=24,F16&lt;4),"Pass","Fail"),"")</f>
        <v>Pass</v>
      </c>
      <c r="G17" s="4" t="str">
        <f t="shared" ref="G17" si="17">IF(ISNUMBER(G15),IF(AND(G15&lt;=24,G16&lt;4),"Pass","Fail"),"")</f>
        <v>Pass</v>
      </c>
      <c r="H17" s="4" t="str">
        <f t="shared" ref="H17" si="18">IF(ISNUMBER(H15),IF(AND(H15&lt;=24,H16&lt;4),"Pass","Fail"),"")</f>
        <v>Pass</v>
      </c>
      <c r="I17" s="4" t="str">
        <f t="shared" ref="I17" si="19">IF(ISNUMBER(I15),IF(AND(I15&lt;=24,I16&lt;4),"Pass","Fail"),"")</f>
        <v>Pass</v>
      </c>
      <c r="J17" s="4" t="str">
        <f t="shared" ref="J17" si="20">IF(ISNUMBER(J15),IF(AND(J15&lt;=24,J16&lt;4),"Pass","Fail"),"")</f>
        <v/>
      </c>
      <c r="K17" s="4" t="str">
        <f t="shared" ref="K17" si="21">IF(ISNUMBER(K15),IF(AND(K15&lt;=24,K16&lt;4),"Pass","Fail"),"")</f>
        <v/>
      </c>
      <c r="L17" s="4" t="str">
        <f t="shared" ref="L17" si="22">IF(ISNUMBER(L15),IF(AND(L15&lt;=24,L16&lt;4),"Pass","Fail"),"")</f>
        <v/>
      </c>
      <c r="M17" s="4" t="str">
        <f t="shared" ref="M17" si="23">IF(ISNUMBER(M15),IF(AND(M15&lt;=24,M16&lt;4),"Pass","Fail"),"")</f>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7"/>
  <sheetViews>
    <sheetView workbookViewId="0"/>
  </sheetViews>
  <sheetFormatPr defaultColWidth="6.59765625" defaultRowHeight="15" customHeight="1" x14ac:dyDescent="0.25"/>
  <cols>
    <col min="1" max="1" width="6.59765625" style="2"/>
    <col min="2" max="2" width="10.796875" style="2" bestFit="1" customWidth="1"/>
    <col min="3" max="3" width="12.59765625" style="2" bestFit="1" customWidth="1"/>
    <col min="4" max="4" width="19.59765625" style="2" bestFit="1" customWidth="1"/>
    <col min="5" max="5" width="14.69921875" style="2" bestFit="1" customWidth="1"/>
    <col min="6" max="17" width="9.59765625" style="2" customWidth="1"/>
    <col min="18" max="16384" width="6.59765625" style="2"/>
  </cols>
  <sheetData>
    <row r="1" spans="1:17" s="1" customFormat="1" ht="15" customHeight="1" thickBot="1" x14ac:dyDescent="0.3">
      <c r="A1" s="6" t="s">
        <v>6375</v>
      </c>
      <c r="B1" s="7" t="s">
        <v>6378</v>
      </c>
      <c r="C1" s="7" t="s">
        <v>48</v>
      </c>
      <c r="D1" s="7" t="s">
        <v>6376</v>
      </c>
      <c r="E1" s="7" t="s">
        <v>6377</v>
      </c>
      <c r="F1" s="7" t="s">
        <v>6381</v>
      </c>
      <c r="G1" s="7" t="s">
        <v>6382</v>
      </c>
      <c r="H1" s="7" t="s">
        <v>6383</v>
      </c>
      <c r="I1" s="7" t="s">
        <v>6384</v>
      </c>
      <c r="J1" s="7" t="s">
        <v>6385</v>
      </c>
      <c r="K1" s="7" t="s">
        <v>6386</v>
      </c>
      <c r="L1" s="7" t="s">
        <v>6387</v>
      </c>
      <c r="M1" s="7" t="s">
        <v>6388</v>
      </c>
      <c r="N1" s="7" t="s">
        <v>6389</v>
      </c>
      <c r="O1" s="7" t="s">
        <v>6390</v>
      </c>
      <c r="P1" s="7" t="s">
        <v>6391</v>
      </c>
      <c r="Q1" s="8" t="s">
        <v>6392</v>
      </c>
    </row>
    <row r="2" spans="1:17" ht="15" customHeight="1" x14ac:dyDescent="0.25">
      <c r="A2" s="12" t="s">
        <v>49</v>
      </c>
      <c r="B2" s="13">
        <f>'Gene Table'!B3</f>
        <v>33765</v>
      </c>
      <c r="C2" s="13" t="str">
        <f>'Gene Table'!C3</f>
        <v>AKT1</v>
      </c>
      <c r="D2" s="13" t="str">
        <f>'Gene Table'!D3</f>
        <v>c.49G&gt;A</v>
      </c>
      <c r="E2" s="14" t="str">
        <f>'Gene Table'!E3</f>
        <v>SMPH017162A</v>
      </c>
      <c r="F2" s="20" t="str">
        <f>IF(SUM('Control Sample Data'!$D$2:$O$97)=0,Calculations!CN3,Calculations!DP3)</f>
        <v>WT</v>
      </c>
      <c r="G2" s="21" t="str">
        <f>IF(SUM('Control Sample Data'!$D$2:$O$97)=0,Calculations!CO3,Calculations!DQ3)</f>
        <v>WT</v>
      </c>
      <c r="H2" s="21" t="str">
        <f>IF(SUM('Control Sample Data'!$D$2:$O$97)=0,Calculations!CP3,Calculations!DR3)</f>
        <v>WT</v>
      </c>
      <c r="I2" s="21" t="str">
        <f>IF(SUM('Control Sample Data'!$D$2:$O$97)=0,Calculations!CQ3,Calculations!DS3)</f>
        <v>WT</v>
      </c>
      <c r="J2" s="21" t="str">
        <f>IF(SUM('Control Sample Data'!$D$2:$O$97)=0,Calculations!CR3,Calculations!DT3)</f>
        <v>WT</v>
      </c>
      <c r="K2" s="21" t="str">
        <f>IF(SUM('Control Sample Data'!$D$2:$O$97)=0,Calculations!CS3,Calculations!DU3)</f>
        <v>WT</v>
      </c>
      <c r="L2" s="21" t="str">
        <f>IF(SUM('Control Sample Data'!$D$2:$O$97)=0,Calculations!CT3,Calculations!DV3)</f>
        <v>WT</v>
      </c>
      <c r="M2" s="21" t="str">
        <f>IF(SUM('Control Sample Data'!$D$2:$O$97)=0,Calculations!CU3,Calculations!DW3)</f>
        <v>WT</v>
      </c>
      <c r="N2" s="21" t="str">
        <f>IF(SUM('Control Sample Data'!$D$2:$O$97)=0,Calculations!CV3,Calculations!DX3)</f>
        <v/>
      </c>
      <c r="O2" s="21" t="str">
        <f>IF(SUM('Control Sample Data'!$D$2:$O$97)=0,Calculations!CW3,Calculations!DY3)</f>
        <v/>
      </c>
      <c r="P2" s="21" t="str">
        <f>IF(SUM('Control Sample Data'!$D$2:$O$97)=0,Calculations!CX3,Calculations!DZ3)</f>
        <v/>
      </c>
      <c r="Q2" s="22" t="str">
        <f>IF(SUM('Control Sample Data'!$D$2:$O$97)=0,Calculations!CY3,Calculations!EA3)</f>
        <v/>
      </c>
    </row>
    <row r="3" spans="1:17" ht="15" customHeight="1" x14ac:dyDescent="0.25">
      <c r="A3" s="15" t="s">
        <v>53</v>
      </c>
      <c r="B3" s="4">
        <f>'Gene Table'!B4</f>
        <v>450</v>
      </c>
      <c r="C3" s="4" t="str">
        <f>'Gene Table'!C4</f>
        <v>BRAF</v>
      </c>
      <c r="D3" s="4" t="str">
        <f>'Gene Table'!D4</f>
        <v>c.1391G&gt;T</v>
      </c>
      <c r="E3" s="16" t="str">
        <f>'Gene Table'!E4</f>
        <v>SMPH001927A</v>
      </c>
      <c r="F3" s="23" t="str">
        <f>IF(SUM('Control Sample Data'!$D$2:$O$97)=0,Calculations!CN4,Calculations!DP4)</f>
        <v>Mutant</v>
      </c>
      <c r="G3" s="24" t="str">
        <f>IF(SUM('Control Sample Data'!$D$2:$O$97)=0,Calculations!CO4,Calculations!DQ4)</f>
        <v>Mutant</v>
      </c>
      <c r="H3" s="24" t="str">
        <f>IF(SUM('Control Sample Data'!$D$2:$O$97)=0,Calculations!CP4,Calculations!DR4)</f>
        <v>Mutant</v>
      </c>
      <c r="I3" s="24" t="str">
        <f>IF(SUM('Control Sample Data'!$D$2:$O$97)=0,Calculations!CQ4,Calculations!DS4)</f>
        <v>WT</v>
      </c>
      <c r="J3" s="24" t="str">
        <f>IF(SUM('Control Sample Data'!$D$2:$O$97)=0,Calculations!CR4,Calculations!DT4)</f>
        <v>WT</v>
      </c>
      <c r="K3" s="24" t="str">
        <f>IF(SUM('Control Sample Data'!$D$2:$O$97)=0,Calculations!CS4,Calculations!DU4)</f>
        <v>WT</v>
      </c>
      <c r="L3" s="24" t="str">
        <f>IF(SUM('Control Sample Data'!$D$2:$O$97)=0,Calculations!CT4,Calculations!DV4)</f>
        <v>WT</v>
      </c>
      <c r="M3" s="24" t="str">
        <f>IF(SUM('Control Sample Data'!$D$2:$O$97)=0,Calculations!CU4,Calculations!DW4)</f>
        <v>WT</v>
      </c>
      <c r="N3" s="24" t="str">
        <f>IF(SUM('Control Sample Data'!$D$2:$O$97)=0,Calculations!CV4,Calculations!DX4)</f>
        <v/>
      </c>
      <c r="O3" s="24" t="str">
        <f>IF(SUM('Control Sample Data'!$D$2:$O$97)=0,Calculations!CW4,Calculations!DY4)</f>
        <v/>
      </c>
      <c r="P3" s="24" t="str">
        <f>IF(SUM('Control Sample Data'!$D$2:$O$97)=0,Calculations!CX4,Calculations!DZ4)</f>
        <v/>
      </c>
      <c r="Q3" s="25" t="str">
        <f>IF(SUM('Control Sample Data'!$D$2:$O$97)=0,Calculations!CY4,Calculations!EA4)</f>
        <v/>
      </c>
    </row>
    <row r="4" spans="1:17" ht="15" customHeight="1" x14ac:dyDescent="0.25">
      <c r="A4" s="15" t="s">
        <v>57</v>
      </c>
      <c r="B4" s="4">
        <f>'Gene Table'!B5</f>
        <v>451</v>
      </c>
      <c r="C4" s="4" t="str">
        <f>'Gene Table'!C5</f>
        <v>BRAF</v>
      </c>
      <c r="D4" s="4" t="str">
        <f>'Gene Table'!D5</f>
        <v>c.1397G&gt;T</v>
      </c>
      <c r="E4" s="16" t="str">
        <f>'Gene Table'!E5</f>
        <v>SMPH001870A</v>
      </c>
      <c r="F4" s="23" t="str">
        <f>IF(SUM('Control Sample Data'!$D$2:$O$97)=0,Calculations!CN5,Calculations!DP5)</f>
        <v>WT</v>
      </c>
      <c r="G4" s="24" t="str">
        <f>IF(SUM('Control Sample Data'!$D$2:$O$97)=0,Calculations!CO5,Calculations!DQ5)</f>
        <v>WT</v>
      </c>
      <c r="H4" s="24" t="str">
        <f>IF(SUM('Control Sample Data'!$D$2:$O$97)=0,Calculations!CP5,Calculations!DR5)</f>
        <v>WT</v>
      </c>
      <c r="I4" s="24" t="str">
        <f>IF(SUM('Control Sample Data'!$D$2:$O$97)=0,Calculations!CQ5,Calculations!DS5)</f>
        <v>WT</v>
      </c>
      <c r="J4" s="24" t="str">
        <f>IF(SUM('Control Sample Data'!$D$2:$O$97)=0,Calculations!CR5,Calculations!DT5)</f>
        <v>WT</v>
      </c>
      <c r="K4" s="24" t="str">
        <f>IF(SUM('Control Sample Data'!$D$2:$O$97)=0,Calculations!CS5,Calculations!DU5)</f>
        <v>WT</v>
      </c>
      <c r="L4" s="24" t="str">
        <f>IF(SUM('Control Sample Data'!$D$2:$O$97)=0,Calculations!CT5,Calculations!DV5)</f>
        <v>WT</v>
      </c>
      <c r="M4" s="24" t="str">
        <f>IF(SUM('Control Sample Data'!$D$2:$O$97)=0,Calculations!CU5,Calculations!DW5)</f>
        <v>WT</v>
      </c>
      <c r="N4" s="24" t="str">
        <f>IF(SUM('Control Sample Data'!$D$2:$O$97)=0,Calculations!CV5,Calculations!DX5)</f>
        <v/>
      </c>
      <c r="O4" s="24" t="str">
        <f>IF(SUM('Control Sample Data'!$D$2:$O$97)=0,Calculations!CW5,Calculations!DY5)</f>
        <v/>
      </c>
      <c r="P4" s="24" t="str">
        <f>IF(SUM('Control Sample Data'!$D$2:$O$97)=0,Calculations!CX5,Calculations!DZ5)</f>
        <v/>
      </c>
      <c r="Q4" s="25" t="str">
        <f>IF(SUM('Control Sample Data'!$D$2:$O$97)=0,Calculations!CY5,Calculations!EA5)</f>
        <v/>
      </c>
    </row>
    <row r="5" spans="1:17" ht="15" customHeight="1" x14ac:dyDescent="0.25">
      <c r="A5" s="15" t="s">
        <v>60</v>
      </c>
      <c r="B5" s="4">
        <f>'Gene Table'!B6</f>
        <v>460</v>
      </c>
      <c r="C5" s="4" t="str">
        <f>'Gene Table'!C6</f>
        <v>BRAF</v>
      </c>
      <c r="D5" s="4" t="str">
        <f>'Gene Table'!D6</f>
        <v>c.1406G&gt;C</v>
      </c>
      <c r="E5" s="16" t="str">
        <f>'Gene Table'!E6</f>
        <v>SMPH001906A</v>
      </c>
      <c r="F5" s="23" t="str">
        <f>IF(SUM('Control Sample Data'!$D$2:$O$97)=0,Calculations!CN6,Calculations!DP6)</f>
        <v>WT</v>
      </c>
      <c r="G5" s="24" t="str">
        <f>IF(SUM('Control Sample Data'!$D$2:$O$97)=0,Calculations!CO6,Calculations!DQ6)</f>
        <v>WT</v>
      </c>
      <c r="H5" s="24" t="str">
        <f>IF(SUM('Control Sample Data'!$D$2:$O$97)=0,Calculations!CP6,Calculations!DR6)</f>
        <v>WT</v>
      </c>
      <c r="I5" s="24" t="str">
        <f>IF(SUM('Control Sample Data'!$D$2:$O$97)=0,Calculations!CQ6,Calculations!DS6)</f>
        <v>WT</v>
      </c>
      <c r="J5" s="24" t="str">
        <f>IF(SUM('Control Sample Data'!$D$2:$O$97)=0,Calculations!CR6,Calculations!DT6)</f>
        <v>WT</v>
      </c>
      <c r="K5" s="24" t="str">
        <f>IF(SUM('Control Sample Data'!$D$2:$O$97)=0,Calculations!CS6,Calculations!DU6)</f>
        <v>WT</v>
      </c>
      <c r="L5" s="24" t="str">
        <f>IF(SUM('Control Sample Data'!$D$2:$O$97)=0,Calculations!CT6,Calculations!DV6)</f>
        <v>WT</v>
      </c>
      <c r="M5" s="24" t="str">
        <f>IF(SUM('Control Sample Data'!$D$2:$O$97)=0,Calculations!CU6,Calculations!DW6)</f>
        <v>WT</v>
      </c>
      <c r="N5" s="24" t="str">
        <f>IF(SUM('Control Sample Data'!$D$2:$O$97)=0,Calculations!CV6,Calculations!DX6)</f>
        <v/>
      </c>
      <c r="O5" s="24" t="str">
        <f>IF(SUM('Control Sample Data'!$D$2:$O$97)=0,Calculations!CW6,Calculations!DY6)</f>
        <v/>
      </c>
      <c r="P5" s="24" t="str">
        <f>IF(SUM('Control Sample Data'!$D$2:$O$97)=0,Calculations!CX6,Calculations!DZ6)</f>
        <v/>
      </c>
      <c r="Q5" s="25" t="str">
        <f>IF(SUM('Control Sample Data'!$D$2:$O$97)=0,Calculations!CY6,Calculations!EA6)</f>
        <v/>
      </c>
    </row>
    <row r="6" spans="1:17" ht="15" customHeight="1" x14ac:dyDescent="0.25">
      <c r="A6" s="15" t="s">
        <v>63</v>
      </c>
      <c r="B6" s="4">
        <f>'Gene Table'!B7</f>
        <v>470</v>
      </c>
      <c r="C6" s="4" t="str">
        <f>'Gene Table'!C7</f>
        <v>BRAF</v>
      </c>
      <c r="D6" s="4" t="str">
        <f>'Gene Table'!D7</f>
        <v>c.1789C&gt;G</v>
      </c>
      <c r="E6" s="16" t="str">
        <f>'Gene Table'!E7</f>
        <v>SMPH001869A</v>
      </c>
      <c r="F6" s="23" t="str">
        <f>IF(SUM('Control Sample Data'!$D$2:$O$97)=0,Calculations!CN7,Calculations!DP7)</f>
        <v>WT</v>
      </c>
      <c r="G6" s="24" t="str">
        <f>IF(SUM('Control Sample Data'!$D$2:$O$97)=0,Calculations!CO7,Calculations!DQ7)</f>
        <v>WT</v>
      </c>
      <c r="H6" s="24" t="str">
        <f>IF(SUM('Control Sample Data'!$D$2:$O$97)=0,Calculations!CP7,Calculations!DR7)</f>
        <v>WT</v>
      </c>
      <c r="I6" s="24" t="str">
        <f>IF(SUM('Control Sample Data'!$D$2:$O$97)=0,Calculations!CQ7,Calculations!DS7)</f>
        <v>WT</v>
      </c>
      <c r="J6" s="24" t="str">
        <f>IF(SUM('Control Sample Data'!$D$2:$O$97)=0,Calculations!CR7,Calculations!DT7)</f>
        <v>WT</v>
      </c>
      <c r="K6" s="24" t="str">
        <f>IF(SUM('Control Sample Data'!$D$2:$O$97)=0,Calculations!CS7,Calculations!DU7)</f>
        <v>WT</v>
      </c>
      <c r="L6" s="24" t="str">
        <f>IF(SUM('Control Sample Data'!$D$2:$O$97)=0,Calculations!CT7,Calculations!DV7)</f>
        <v>WT</v>
      </c>
      <c r="M6" s="24" t="str">
        <f>IF(SUM('Control Sample Data'!$D$2:$O$97)=0,Calculations!CU7,Calculations!DW7)</f>
        <v>WT</v>
      </c>
      <c r="N6" s="24" t="str">
        <f>IF(SUM('Control Sample Data'!$D$2:$O$97)=0,Calculations!CV7,Calculations!DX7)</f>
        <v/>
      </c>
      <c r="O6" s="24" t="str">
        <f>IF(SUM('Control Sample Data'!$D$2:$O$97)=0,Calculations!CW7,Calculations!DY7)</f>
        <v/>
      </c>
      <c r="P6" s="24" t="str">
        <f>IF(SUM('Control Sample Data'!$D$2:$O$97)=0,Calculations!CX7,Calculations!DZ7)</f>
        <v/>
      </c>
      <c r="Q6" s="25" t="str">
        <f>IF(SUM('Control Sample Data'!$D$2:$O$97)=0,Calculations!CY7,Calculations!EA7)</f>
        <v/>
      </c>
    </row>
    <row r="7" spans="1:17" ht="15" customHeight="1" x14ac:dyDescent="0.25">
      <c r="A7" s="15" t="s">
        <v>66</v>
      </c>
      <c r="B7" s="4">
        <f>'Gene Table'!B8</f>
        <v>1130</v>
      </c>
      <c r="C7" s="4" t="str">
        <f>'Gene Table'!C8</f>
        <v>BRAF</v>
      </c>
      <c r="D7" s="4" t="str">
        <f>'Gene Table'!D8</f>
        <v>c.1798G&gt;A</v>
      </c>
      <c r="E7" s="16" t="str">
        <f>'Gene Table'!E8</f>
        <v>SMPH001846A</v>
      </c>
      <c r="F7" s="23" t="str">
        <f>IF(SUM('Control Sample Data'!$D$2:$O$97)=0,Calculations!CN8,Calculations!DP8)</f>
        <v>WT</v>
      </c>
      <c r="G7" s="24" t="str">
        <f>IF(SUM('Control Sample Data'!$D$2:$O$97)=0,Calculations!CO8,Calculations!DQ8)</f>
        <v>WT</v>
      </c>
      <c r="H7" s="24" t="str">
        <f>IF(SUM('Control Sample Data'!$D$2:$O$97)=0,Calculations!CP8,Calculations!DR8)</f>
        <v>WT</v>
      </c>
      <c r="I7" s="24" t="str">
        <f>IF(SUM('Control Sample Data'!$D$2:$O$97)=0,Calculations!CQ8,Calculations!DS8)</f>
        <v>WT</v>
      </c>
      <c r="J7" s="24" t="str">
        <f>IF(SUM('Control Sample Data'!$D$2:$O$97)=0,Calculations!CR8,Calculations!DT8)</f>
        <v>WT</v>
      </c>
      <c r="K7" s="24" t="str">
        <f>IF(SUM('Control Sample Data'!$D$2:$O$97)=0,Calculations!CS8,Calculations!DU8)</f>
        <v>WT</v>
      </c>
      <c r="L7" s="24" t="str">
        <f>IF(SUM('Control Sample Data'!$D$2:$O$97)=0,Calculations!CT8,Calculations!DV8)</f>
        <v>WT</v>
      </c>
      <c r="M7" s="24" t="str">
        <f>IF(SUM('Control Sample Data'!$D$2:$O$97)=0,Calculations!CU8,Calculations!DW8)</f>
        <v>WT</v>
      </c>
      <c r="N7" s="24" t="str">
        <f>IF(SUM('Control Sample Data'!$D$2:$O$97)=0,Calculations!CV8,Calculations!DX8)</f>
        <v/>
      </c>
      <c r="O7" s="24" t="str">
        <f>IF(SUM('Control Sample Data'!$D$2:$O$97)=0,Calculations!CW8,Calculations!DY8)</f>
        <v/>
      </c>
      <c r="P7" s="24" t="str">
        <f>IF(SUM('Control Sample Data'!$D$2:$O$97)=0,Calculations!CX8,Calculations!DZ8)</f>
        <v/>
      </c>
      <c r="Q7" s="25" t="str">
        <f>IF(SUM('Control Sample Data'!$D$2:$O$97)=0,Calculations!CY8,Calculations!EA8)</f>
        <v/>
      </c>
    </row>
    <row r="8" spans="1:17" ht="15" customHeight="1" x14ac:dyDescent="0.25">
      <c r="A8" s="15" t="s">
        <v>69</v>
      </c>
      <c r="B8" s="4">
        <f>'Gene Table'!B9</f>
        <v>476</v>
      </c>
      <c r="C8" s="4" t="str">
        <f>'Gene Table'!C9</f>
        <v>BRAF</v>
      </c>
      <c r="D8" s="4" t="str">
        <f>'Gene Table'!D9</f>
        <v>c.1799T&gt;A</v>
      </c>
      <c r="E8" s="16" t="str">
        <f>'Gene Table'!E9</f>
        <v>SMPH001828A</v>
      </c>
      <c r="F8" s="23" t="str">
        <f>IF(SUM('Control Sample Data'!$D$2:$O$97)=0,Calculations!CN9,Calculations!DP9)</f>
        <v>mutant</v>
      </c>
      <c r="G8" s="24" t="str">
        <f>IF(SUM('Control Sample Data'!$D$2:$O$97)=0,Calculations!CO9,Calculations!DQ9)</f>
        <v>mutant</v>
      </c>
      <c r="H8" s="24" t="str">
        <f>IF(SUM('Control Sample Data'!$D$2:$O$97)=0,Calculations!CP9,Calculations!DR9)</f>
        <v>mutant</v>
      </c>
      <c r="I8" s="24" t="str">
        <f>IF(SUM('Control Sample Data'!$D$2:$O$97)=0,Calculations!CQ9,Calculations!DS9)</f>
        <v>WT</v>
      </c>
      <c r="J8" s="24" t="str">
        <f>IF(SUM('Control Sample Data'!$D$2:$O$97)=0,Calculations!CR9,Calculations!DT9)</f>
        <v>WT</v>
      </c>
      <c r="K8" s="24" t="str">
        <f>IF(SUM('Control Sample Data'!$D$2:$O$97)=0,Calculations!CS9,Calculations!DU9)</f>
        <v>WT</v>
      </c>
      <c r="L8" s="24" t="str">
        <f>IF(SUM('Control Sample Data'!$D$2:$O$97)=0,Calculations!CT9,Calculations!DV9)</f>
        <v>WT</v>
      </c>
      <c r="M8" s="24" t="str">
        <f>IF(SUM('Control Sample Data'!$D$2:$O$97)=0,Calculations!CU9,Calculations!DW9)</f>
        <v>WT</v>
      </c>
      <c r="N8" s="24" t="str">
        <f>IF(SUM('Control Sample Data'!$D$2:$O$97)=0,Calculations!CV9,Calculations!DX9)</f>
        <v/>
      </c>
      <c r="O8" s="24" t="str">
        <f>IF(SUM('Control Sample Data'!$D$2:$O$97)=0,Calculations!CW9,Calculations!DY9)</f>
        <v/>
      </c>
      <c r="P8" s="24" t="str">
        <f>IF(SUM('Control Sample Data'!$D$2:$O$97)=0,Calculations!CX9,Calculations!DZ9)</f>
        <v/>
      </c>
      <c r="Q8" s="25" t="str">
        <f>IF(SUM('Control Sample Data'!$D$2:$O$97)=0,Calculations!CY9,Calculations!EA9)</f>
        <v/>
      </c>
    </row>
    <row r="9" spans="1:17" ht="15" customHeight="1" x14ac:dyDescent="0.25">
      <c r="A9" s="15" t="s">
        <v>72</v>
      </c>
      <c r="B9" s="4">
        <f>'Gene Table'!B10</f>
        <v>18443</v>
      </c>
      <c r="C9" s="4" t="str">
        <f>'Gene Table'!C10</f>
        <v>BRAF</v>
      </c>
      <c r="D9" s="4" t="str">
        <f>'Gene Table'!D10</f>
        <v>c.1799T&gt;C</v>
      </c>
      <c r="E9" s="16" t="str">
        <f>'Gene Table'!E10</f>
        <v>SMPH001845A</v>
      </c>
      <c r="F9" s="23" t="str">
        <f>IF(SUM('Control Sample Data'!$D$2:$O$97)=0,Calculations!CN10,Calculations!DP10)</f>
        <v>WT</v>
      </c>
      <c r="G9" s="24" t="str">
        <f>IF(SUM('Control Sample Data'!$D$2:$O$97)=0,Calculations!CO10,Calculations!DQ10)</f>
        <v>WT</v>
      </c>
      <c r="H9" s="24" t="str">
        <f>IF(SUM('Control Sample Data'!$D$2:$O$97)=0,Calculations!CP10,Calculations!DR10)</f>
        <v>WT</v>
      </c>
      <c r="I9" s="24" t="str">
        <f>IF(SUM('Control Sample Data'!$D$2:$O$97)=0,Calculations!CQ10,Calculations!DS10)</f>
        <v>WT</v>
      </c>
      <c r="J9" s="24" t="str">
        <f>IF(SUM('Control Sample Data'!$D$2:$O$97)=0,Calculations!CR10,Calculations!DT10)</f>
        <v>WT</v>
      </c>
      <c r="K9" s="24" t="str">
        <f>IF(SUM('Control Sample Data'!$D$2:$O$97)=0,Calculations!CS10,Calculations!DU10)</f>
        <v>WT</v>
      </c>
      <c r="L9" s="24" t="str">
        <f>IF(SUM('Control Sample Data'!$D$2:$O$97)=0,Calculations!CT10,Calculations!DV10)</f>
        <v>WT</v>
      </c>
      <c r="M9" s="24" t="str">
        <f>IF(SUM('Control Sample Data'!$D$2:$O$97)=0,Calculations!CU10,Calculations!DW10)</f>
        <v>WT</v>
      </c>
      <c r="N9" s="24" t="str">
        <f>IF(SUM('Control Sample Data'!$D$2:$O$97)=0,Calculations!CV10,Calculations!DX10)</f>
        <v/>
      </c>
      <c r="O9" s="24" t="str">
        <f>IF(SUM('Control Sample Data'!$D$2:$O$97)=0,Calculations!CW10,Calculations!DY10)</f>
        <v/>
      </c>
      <c r="P9" s="24" t="str">
        <f>IF(SUM('Control Sample Data'!$D$2:$O$97)=0,Calculations!CX10,Calculations!DZ10)</f>
        <v/>
      </c>
      <c r="Q9" s="25" t="str">
        <f>IF(SUM('Control Sample Data'!$D$2:$O$97)=0,Calculations!CY10,Calculations!EA10)</f>
        <v/>
      </c>
    </row>
    <row r="10" spans="1:17" ht="15" customHeight="1" x14ac:dyDescent="0.25">
      <c r="A10" s="15" t="s">
        <v>75</v>
      </c>
      <c r="B10" s="4">
        <f>'Gene Table'!B11</f>
        <v>6137</v>
      </c>
      <c r="C10" s="4" t="str">
        <f>'Gene Table'!C11</f>
        <v>BRAF</v>
      </c>
      <c r="D10" s="4" t="str">
        <f>'Gene Table'!D11</f>
        <v>c.1799T&gt;G</v>
      </c>
      <c r="E10" s="16" t="str">
        <f>'Gene Table'!E11</f>
        <v>SMPH001912A</v>
      </c>
      <c r="F10" s="23" t="str">
        <f>IF(SUM('Control Sample Data'!$D$2:$O$97)=0,Calculations!CN11,Calculations!DP11)</f>
        <v>WT</v>
      </c>
      <c r="G10" s="24" t="str">
        <f>IF(SUM('Control Sample Data'!$D$2:$O$97)=0,Calculations!CO11,Calculations!DQ11)</f>
        <v>WT</v>
      </c>
      <c r="H10" s="24" t="str">
        <f>IF(SUM('Control Sample Data'!$D$2:$O$97)=0,Calculations!CP11,Calculations!DR11)</f>
        <v>WT</v>
      </c>
      <c r="I10" s="24" t="str">
        <f>IF(SUM('Control Sample Data'!$D$2:$O$97)=0,Calculations!CQ11,Calculations!DS11)</f>
        <v>WT</v>
      </c>
      <c r="J10" s="24" t="str">
        <f>IF(SUM('Control Sample Data'!$D$2:$O$97)=0,Calculations!CR11,Calculations!DT11)</f>
        <v>WT</v>
      </c>
      <c r="K10" s="24" t="str">
        <f>IF(SUM('Control Sample Data'!$D$2:$O$97)=0,Calculations!CS11,Calculations!DU11)</f>
        <v>WT</v>
      </c>
      <c r="L10" s="24" t="str">
        <f>IF(SUM('Control Sample Data'!$D$2:$O$97)=0,Calculations!CT11,Calculations!DV11)</f>
        <v>WT</v>
      </c>
      <c r="M10" s="24" t="str">
        <f>IF(SUM('Control Sample Data'!$D$2:$O$97)=0,Calculations!CU11,Calculations!DW11)</f>
        <v>WT</v>
      </c>
      <c r="N10" s="24" t="str">
        <f>IF(SUM('Control Sample Data'!$D$2:$O$97)=0,Calculations!CV11,Calculations!DX11)</f>
        <v/>
      </c>
      <c r="O10" s="24" t="str">
        <f>IF(SUM('Control Sample Data'!$D$2:$O$97)=0,Calculations!CW11,Calculations!DY11)</f>
        <v/>
      </c>
      <c r="P10" s="24" t="str">
        <f>IF(SUM('Control Sample Data'!$D$2:$O$97)=0,Calculations!CX11,Calculations!DZ11)</f>
        <v/>
      </c>
      <c r="Q10" s="25" t="str">
        <f>IF(SUM('Control Sample Data'!$D$2:$O$97)=0,Calculations!CY11,Calculations!EA11)</f>
        <v/>
      </c>
    </row>
    <row r="11" spans="1:17" ht="15" customHeight="1" x14ac:dyDescent="0.25">
      <c r="A11" s="15" t="s">
        <v>78</v>
      </c>
      <c r="B11" s="4">
        <f>'Gene Table'!B12</f>
        <v>6252</v>
      </c>
      <c r="C11" s="4" t="str">
        <f>'Gene Table'!C12</f>
        <v>EGFR</v>
      </c>
      <c r="D11" s="4" t="str">
        <f>'Gene Table'!D12</f>
        <v>c.2155G&gt;A</v>
      </c>
      <c r="E11" s="16" t="str">
        <f>'Gene Table'!E12</f>
        <v>SMPH004671A</v>
      </c>
      <c r="F11" s="23" t="str">
        <f>IF(SUM('Control Sample Data'!$D$2:$O$97)=0,Calculations!CN12,Calculations!DP12)</f>
        <v>WT</v>
      </c>
      <c r="G11" s="24" t="str">
        <f>IF(SUM('Control Sample Data'!$D$2:$O$97)=0,Calculations!CO12,Calculations!DQ12)</f>
        <v>WT</v>
      </c>
      <c r="H11" s="24" t="str">
        <f>IF(SUM('Control Sample Data'!$D$2:$O$97)=0,Calculations!CP12,Calculations!DR12)</f>
        <v>WT</v>
      </c>
      <c r="I11" s="24" t="str">
        <f>IF(SUM('Control Sample Data'!$D$2:$O$97)=0,Calculations!CQ12,Calculations!DS12)</f>
        <v>WT</v>
      </c>
      <c r="J11" s="24" t="str">
        <f>IF(SUM('Control Sample Data'!$D$2:$O$97)=0,Calculations!CR12,Calculations!DT12)</f>
        <v>WT</v>
      </c>
      <c r="K11" s="24" t="str">
        <f>IF(SUM('Control Sample Data'!$D$2:$O$97)=0,Calculations!CS12,Calculations!DU12)</f>
        <v>WT</v>
      </c>
      <c r="L11" s="24" t="str">
        <f>IF(SUM('Control Sample Data'!$D$2:$O$97)=0,Calculations!CT12,Calculations!DV12)</f>
        <v>WT</v>
      </c>
      <c r="M11" s="24" t="str">
        <f>IF(SUM('Control Sample Data'!$D$2:$O$97)=0,Calculations!CU12,Calculations!DW12)</f>
        <v>WT</v>
      </c>
      <c r="N11" s="24" t="str">
        <f>IF(SUM('Control Sample Data'!$D$2:$O$97)=0,Calculations!CV12,Calculations!DX12)</f>
        <v/>
      </c>
      <c r="O11" s="24" t="str">
        <f>IF(SUM('Control Sample Data'!$D$2:$O$97)=0,Calculations!CW12,Calculations!DY12)</f>
        <v/>
      </c>
      <c r="P11" s="24" t="str">
        <f>IF(SUM('Control Sample Data'!$D$2:$O$97)=0,Calculations!CX12,Calculations!DZ12)</f>
        <v/>
      </c>
      <c r="Q11" s="25" t="str">
        <f>IF(SUM('Control Sample Data'!$D$2:$O$97)=0,Calculations!CY12,Calculations!EA12)</f>
        <v/>
      </c>
    </row>
    <row r="12" spans="1:17" ht="15" customHeight="1" x14ac:dyDescent="0.25">
      <c r="A12" s="15" t="s">
        <v>82</v>
      </c>
      <c r="B12" s="4">
        <f>'Gene Table'!B13</f>
        <v>6253</v>
      </c>
      <c r="C12" s="4" t="str">
        <f>'Gene Table'!C13</f>
        <v>EGFR</v>
      </c>
      <c r="D12" s="4" t="str">
        <f>'Gene Table'!D13</f>
        <v>c.2155G&gt;T</v>
      </c>
      <c r="E12" s="16" t="str">
        <f>'Gene Table'!E13</f>
        <v>SMPH004672A</v>
      </c>
      <c r="F12" s="23" t="str">
        <f>IF(SUM('Control Sample Data'!$D$2:$O$97)=0,Calculations!CN13,Calculations!DP13)</f>
        <v>WT</v>
      </c>
      <c r="G12" s="24" t="str">
        <f>IF(SUM('Control Sample Data'!$D$2:$O$97)=0,Calculations!CO13,Calculations!DQ13)</f>
        <v>WT</v>
      </c>
      <c r="H12" s="24" t="str">
        <f>IF(SUM('Control Sample Data'!$D$2:$O$97)=0,Calculations!CP13,Calculations!DR13)</f>
        <v>WT</v>
      </c>
      <c r="I12" s="24" t="str">
        <f>IF(SUM('Control Sample Data'!$D$2:$O$97)=0,Calculations!CQ13,Calculations!DS13)</f>
        <v>WT</v>
      </c>
      <c r="J12" s="24" t="str">
        <f>IF(SUM('Control Sample Data'!$D$2:$O$97)=0,Calculations!CR13,Calculations!DT13)</f>
        <v>WT</v>
      </c>
      <c r="K12" s="24" t="str">
        <f>IF(SUM('Control Sample Data'!$D$2:$O$97)=0,Calculations!CS13,Calculations!DU13)</f>
        <v>WT</v>
      </c>
      <c r="L12" s="24" t="str">
        <f>IF(SUM('Control Sample Data'!$D$2:$O$97)=0,Calculations!CT13,Calculations!DV13)</f>
        <v>WT</v>
      </c>
      <c r="M12" s="24" t="str">
        <f>IF(SUM('Control Sample Data'!$D$2:$O$97)=0,Calculations!CU13,Calculations!DW13)</f>
        <v>WT</v>
      </c>
      <c r="N12" s="24" t="str">
        <f>IF(SUM('Control Sample Data'!$D$2:$O$97)=0,Calculations!CV13,Calculations!DX13)</f>
        <v/>
      </c>
      <c r="O12" s="24" t="str">
        <f>IF(SUM('Control Sample Data'!$D$2:$O$97)=0,Calculations!CW13,Calculations!DY13)</f>
        <v/>
      </c>
      <c r="P12" s="24" t="str">
        <f>IF(SUM('Control Sample Data'!$D$2:$O$97)=0,Calculations!CX13,Calculations!DZ13)</f>
        <v/>
      </c>
      <c r="Q12" s="25" t="str">
        <f>IF(SUM('Control Sample Data'!$D$2:$O$97)=0,Calculations!CY13,Calculations!EA13)</f>
        <v/>
      </c>
    </row>
    <row r="13" spans="1:17" ht="15" customHeight="1" x14ac:dyDescent="0.25">
      <c r="A13" s="15" t="s">
        <v>85</v>
      </c>
      <c r="B13" s="4">
        <f>'Gene Table'!B14</f>
        <v>6239</v>
      </c>
      <c r="C13" s="4" t="str">
        <f>'Gene Table'!C14</f>
        <v>EGFR</v>
      </c>
      <c r="D13" s="4" t="str">
        <f>'Gene Table'!D14</f>
        <v>c.2156G&gt;C</v>
      </c>
      <c r="E13" s="16" t="str">
        <f>'Gene Table'!E14</f>
        <v>SMPH004704A</v>
      </c>
      <c r="F13" s="23" t="str">
        <f>IF(SUM('Control Sample Data'!$D$2:$O$97)=0,Calculations!CN14,Calculations!DP14)</f>
        <v>WT</v>
      </c>
      <c r="G13" s="24" t="str">
        <f>IF(SUM('Control Sample Data'!$D$2:$O$97)=0,Calculations!CO14,Calculations!DQ14)</f>
        <v>WT</v>
      </c>
      <c r="H13" s="24" t="str">
        <f>IF(SUM('Control Sample Data'!$D$2:$O$97)=0,Calculations!CP14,Calculations!DR14)</f>
        <v>WT</v>
      </c>
      <c r="I13" s="24" t="str">
        <f>IF(SUM('Control Sample Data'!$D$2:$O$97)=0,Calculations!CQ14,Calculations!DS14)</f>
        <v>WT</v>
      </c>
      <c r="J13" s="24" t="str">
        <f>IF(SUM('Control Sample Data'!$D$2:$O$97)=0,Calculations!CR14,Calculations!DT14)</f>
        <v>WT</v>
      </c>
      <c r="K13" s="24" t="str">
        <f>IF(SUM('Control Sample Data'!$D$2:$O$97)=0,Calculations!CS14,Calculations!DU14)</f>
        <v>WT</v>
      </c>
      <c r="L13" s="24" t="str">
        <f>IF(SUM('Control Sample Data'!$D$2:$O$97)=0,Calculations!CT14,Calculations!DV14)</f>
        <v>WT</v>
      </c>
      <c r="M13" s="24" t="str">
        <f>IF(SUM('Control Sample Data'!$D$2:$O$97)=0,Calculations!CU14,Calculations!DW14)</f>
        <v>WT</v>
      </c>
      <c r="N13" s="24" t="str">
        <f>IF(SUM('Control Sample Data'!$D$2:$O$97)=0,Calculations!CV14,Calculations!DX14)</f>
        <v/>
      </c>
      <c r="O13" s="24" t="str">
        <f>IF(SUM('Control Sample Data'!$D$2:$O$97)=0,Calculations!CW14,Calculations!DY14)</f>
        <v/>
      </c>
      <c r="P13" s="24" t="str">
        <f>IF(SUM('Control Sample Data'!$D$2:$O$97)=0,Calculations!CX14,Calculations!DZ14)</f>
        <v/>
      </c>
      <c r="Q13" s="25" t="str">
        <f>IF(SUM('Control Sample Data'!$D$2:$O$97)=0,Calculations!CY14,Calculations!EA14)</f>
        <v/>
      </c>
    </row>
    <row r="14" spans="1:17" ht="15" customHeight="1" x14ac:dyDescent="0.25">
      <c r="A14" s="15" t="s">
        <v>88</v>
      </c>
      <c r="B14" s="4">
        <f>'Gene Table'!B15</f>
        <v>6223</v>
      </c>
      <c r="C14" s="4" t="str">
        <f>'Gene Table'!C15</f>
        <v>EGFR</v>
      </c>
      <c r="D14" s="4" t="str">
        <f>'Gene Table'!D15</f>
        <v>c.2235_2249del15</v>
      </c>
      <c r="E14" s="16" t="str">
        <f>'Gene Table'!E15</f>
        <v>SMPH004662A</v>
      </c>
      <c r="F14" s="23" t="str">
        <f>IF(SUM('Control Sample Data'!$D$2:$O$97)=0,Calculations!CN15,Calculations!DP15)</f>
        <v>WT</v>
      </c>
      <c r="G14" s="24" t="str">
        <f>IF(SUM('Control Sample Data'!$D$2:$O$97)=0,Calculations!CO15,Calculations!DQ15)</f>
        <v>WT</v>
      </c>
      <c r="H14" s="24" t="str">
        <f>IF(SUM('Control Sample Data'!$D$2:$O$97)=0,Calculations!CP15,Calculations!DR15)</f>
        <v>WT</v>
      </c>
      <c r="I14" s="24" t="str">
        <f>IF(SUM('Control Sample Data'!$D$2:$O$97)=0,Calculations!CQ15,Calculations!DS15)</f>
        <v>WT</v>
      </c>
      <c r="J14" s="24" t="str">
        <f>IF(SUM('Control Sample Data'!$D$2:$O$97)=0,Calculations!CR15,Calculations!DT15)</f>
        <v>WT</v>
      </c>
      <c r="K14" s="24" t="str">
        <f>IF(SUM('Control Sample Data'!$D$2:$O$97)=0,Calculations!CS15,Calculations!DU15)</f>
        <v>WT</v>
      </c>
      <c r="L14" s="24" t="str">
        <f>IF(SUM('Control Sample Data'!$D$2:$O$97)=0,Calculations!CT15,Calculations!DV15)</f>
        <v>WT</v>
      </c>
      <c r="M14" s="24" t="str">
        <f>IF(SUM('Control Sample Data'!$D$2:$O$97)=0,Calculations!CU15,Calculations!DW15)</f>
        <v>WT</v>
      </c>
      <c r="N14" s="24" t="str">
        <f>IF(SUM('Control Sample Data'!$D$2:$O$97)=0,Calculations!CV15,Calculations!DX15)</f>
        <v/>
      </c>
      <c r="O14" s="24" t="str">
        <f>IF(SUM('Control Sample Data'!$D$2:$O$97)=0,Calculations!CW15,Calculations!DY15)</f>
        <v/>
      </c>
      <c r="P14" s="24" t="str">
        <f>IF(SUM('Control Sample Data'!$D$2:$O$97)=0,Calculations!CX15,Calculations!DZ15)</f>
        <v/>
      </c>
      <c r="Q14" s="25" t="str">
        <f>IF(SUM('Control Sample Data'!$D$2:$O$97)=0,Calculations!CY15,Calculations!EA15)</f>
        <v/>
      </c>
    </row>
    <row r="15" spans="1:17" ht="15" customHeight="1" x14ac:dyDescent="0.25">
      <c r="A15" s="15" t="s">
        <v>91</v>
      </c>
      <c r="B15" s="4">
        <f>'Gene Table'!B16</f>
        <v>6225</v>
      </c>
      <c r="C15" s="4" t="str">
        <f>'Gene Table'!C16</f>
        <v>EGFR</v>
      </c>
      <c r="D15" s="4" t="str">
        <f>'Gene Table'!D16</f>
        <v>c.2236_2250del15</v>
      </c>
      <c r="E15" s="16" t="str">
        <f>'Gene Table'!E16</f>
        <v>SMPH004663A</v>
      </c>
      <c r="F15" s="23" t="str">
        <f>IF(SUM('Control Sample Data'!$D$2:$O$97)=0,Calculations!CN16,Calculations!DP16)</f>
        <v>WT</v>
      </c>
      <c r="G15" s="24" t="str">
        <f>IF(SUM('Control Sample Data'!$D$2:$O$97)=0,Calculations!CO16,Calculations!DQ16)</f>
        <v>WT</v>
      </c>
      <c r="H15" s="24" t="str">
        <f>IF(SUM('Control Sample Data'!$D$2:$O$97)=0,Calculations!CP16,Calculations!DR16)</f>
        <v>WT</v>
      </c>
      <c r="I15" s="24" t="str">
        <f>IF(SUM('Control Sample Data'!$D$2:$O$97)=0,Calculations!CQ16,Calculations!DS16)</f>
        <v>WT</v>
      </c>
      <c r="J15" s="24" t="str">
        <f>IF(SUM('Control Sample Data'!$D$2:$O$97)=0,Calculations!CR16,Calculations!DT16)</f>
        <v>WT</v>
      </c>
      <c r="K15" s="24" t="str">
        <f>IF(SUM('Control Sample Data'!$D$2:$O$97)=0,Calculations!CS16,Calculations!DU16)</f>
        <v>WT</v>
      </c>
      <c r="L15" s="24" t="str">
        <f>IF(SUM('Control Sample Data'!$D$2:$O$97)=0,Calculations!CT16,Calculations!DV16)</f>
        <v>WT</v>
      </c>
      <c r="M15" s="24" t="str">
        <f>IF(SUM('Control Sample Data'!$D$2:$O$97)=0,Calculations!CU16,Calculations!DW16)</f>
        <v>WT</v>
      </c>
      <c r="N15" s="24" t="str">
        <f>IF(SUM('Control Sample Data'!$D$2:$O$97)=0,Calculations!CV16,Calculations!DX16)</f>
        <v/>
      </c>
      <c r="O15" s="24" t="str">
        <f>IF(SUM('Control Sample Data'!$D$2:$O$97)=0,Calculations!CW16,Calculations!DY16)</f>
        <v/>
      </c>
      <c r="P15" s="24" t="str">
        <f>IF(SUM('Control Sample Data'!$D$2:$O$97)=0,Calculations!CX16,Calculations!DZ16)</f>
        <v/>
      </c>
      <c r="Q15" s="25" t="str">
        <f>IF(SUM('Control Sample Data'!$D$2:$O$97)=0,Calculations!CY16,Calculations!EA16)</f>
        <v/>
      </c>
    </row>
    <row r="16" spans="1:17" ht="15" customHeight="1" x14ac:dyDescent="0.25">
      <c r="A16" s="15" t="s">
        <v>94</v>
      </c>
      <c r="B16" s="4">
        <f>'Gene Table'!B17</f>
        <v>12728</v>
      </c>
      <c r="C16" s="4" t="str">
        <f>'Gene Table'!C17</f>
        <v>EGFR</v>
      </c>
      <c r="D16" s="4" t="str">
        <f>'Gene Table'!D17</f>
        <v>c.2236_2253del18</v>
      </c>
      <c r="E16" s="16" t="str">
        <f>'Gene Table'!E17</f>
        <v>SMPH004907A</v>
      </c>
      <c r="F16" s="23" t="str">
        <f>IF(SUM('Control Sample Data'!$D$2:$O$97)=0,Calculations!CN17,Calculations!DP17)</f>
        <v>WT</v>
      </c>
      <c r="G16" s="24" t="str">
        <f>IF(SUM('Control Sample Data'!$D$2:$O$97)=0,Calculations!CO17,Calculations!DQ17)</f>
        <v>WT</v>
      </c>
      <c r="H16" s="24" t="str">
        <f>IF(SUM('Control Sample Data'!$D$2:$O$97)=0,Calculations!CP17,Calculations!DR17)</f>
        <v>WT</v>
      </c>
      <c r="I16" s="24" t="str">
        <f>IF(SUM('Control Sample Data'!$D$2:$O$97)=0,Calculations!CQ17,Calculations!DS17)</f>
        <v>WT</v>
      </c>
      <c r="J16" s="24" t="str">
        <f>IF(SUM('Control Sample Data'!$D$2:$O$97)=0,Calculations!CR17,Calculations!DT17)</f>
        <v>WT</v>
      </c>
      <c r="K16" s="24" t="str">
        <f>IF(SUM('Control Sample Data'!$D$2:$O$97)=0,Calculations!CS17,Calculations!DU17)</f>
        <v>WT</v>
      </c>
      <c r="L16" s="24" t="str">
        <f>IF(SUM('Control Sample Data'!$D$2:$O$97)=0,Calculations!CT17,Calculations!DV17)</f>
        <v>WT</v>
      </c>
      <c r="M16" s="24" t="str">
        <f>IF(SUM('Control Sample Data'!$D$2:$O$97)=0,Calculations!CU17,Calculations!DW17)</f>
        <v>WT</v>
      </c>
      <c r="N16" s="24" t="str">
        <f>IF(SUM('Control Sample Data'!$D$2:$O$97)=0,Calculations!CV17,Calculations!DX17)</f>
        <v/>
      </c>
      <c r="O16" s="24" t="str">
        <f>IF(SUM('Control Sample Data'!$D$2:$O$97)=0,Calculations!CW17,Calculations!DY17)</f>
        <v/>
      </c>
      <c r="P16" s="24" t="str">
        <f>IF(SUM('Control Sample Data'!$D$2:$O$97)=0,Calculations!CX17,Calculations!DZ17)</f>
        <v/>
      </c>
      <c r="Q16" s="25" t="str">
        <f>IF(SUM('Control Sample Data'!$D$2:$O$97)=0,Calculations!CY17,Calculations!EA17)</f>
        <v/>
      </c>
    </row>
    <row r="17" spans="1:17" ht="15" customHeight="1" x14ac:dyDescent="0.25">
      <c r="A17" s="15" t="s">
        <v>97</v>
      </c>
      <c r="B17" s="4">
        <f>'Gene Table'!B18</f>
        <v>12678</v>
      </c>
      <c r="C17" s="4" t="str">
        <f>'Gene Table'!C18</f>
        <v>EGFR</v>
      </c>
      <c r="D17" s="4" t="str">
        <f>'Gene Table'!D18</f>
        <v>c.2237_2251del15</v>
      </c>
      <c r="E17" s="16" t="str">
        <f>'Gene Table'!E18</f>
        <v>SMPH004667A</v>
      </c>
      <c r="F17" s="23" t="str">
        <f>IF(SUM('Control Sample Data'!$D$2:$O$97)=0,Calculations!CN18,Calculations!DP18)</f>
        <v>WT</v>
      </c>
      <c r="G17" s="24" t="str">
        <f>IF(SUM('Control Sample Data'!$D$2:$O$97)=0,Calculations!CO18,Calculations!DQ18)</f>
        <v>WT</v>
      </c>
      <c r="H17" s="24" t="str">
        <f>IF(SUM('Control Sample Data'!$D$2:$O$97)=0,Calculations!CP18,Calculations!DR18)</f>
        <v>WT</v>
      </c>
      <c r="I17" s="24" t="str">
        <f>IF(SUM('Control Sample Data'!$D$2:$O$97)=0,Calculations!CQ18,Calculations!DS18)</f>
        <v>WT</v>
      </c>
      <c r="J17" s="24" t="str">
        <f>IF(SUM('Control Sample Data'!$D$2:$O$97)=0,Calculations!CR18,Calculations!DT18)</f>
        <v>WT</v>
      </c>
      <c r="K17" s="24" t="str">
        <f>IF(SUM('Control Sample Data'!$D$2:$O$97)=0,Calculations!CS18,Calculations!DU18)</f>
        <v>WT</v>
      </c>
      <c r="L17" s="24" t="str">
        <f>IF(SUM('Control Sample Data'!$D$2:$O$97)=0,Calculations!CT18,Calculations!DV18)</f>
        <v>WT</v>
      </c>
      <c r="M17" s="24" t="str">
        <f>IF(SUM('Control Sample Data'!$D$2:$O$97)=0,Calculations!CU18,Calculations!DW18)</f>
        <v>WT</v>
      </c>
      <c r="N17" s="24" t="str">
        <f>IF(SUM('Control Sample Data'!$D$2:$O$97)=0,Calculations!CV18,Calculations!DX18)</f>
        <v/>
      </c>
      <c r="O17" s="24" t="str">
        <f>IF(SUM('Control Sample Data'!$D$2:$O$97)=0,Calculations!CW18,Calculations!DY18)</f>
        <v/>
      </c>
      <c r="P17" s="24" t="str">
        <f>IF(SUM('Control Sample Data'!$D$2:$O$97)=0,Calculations!CX18,Calculations!DZ18)</f>
        <v/>
      </c>
      <c r="Q17" s="25" t="str">
        <f>IF(SUM('Control Sample Data'!$D$2:$O$97)=0,Calculations!CY18,Calculations!EA18)</f>
        <v/>
      </c>
    </row>
    <row r="18" spans="1:17" ht="15" customHeight="1" x14ac:dyDescent="0.25">
      <c r="A18" s="15" t="s">
        <v>100</v>
      </c>
      <c r="B18" s="4">
        <f>'Gene Table'!B19</f>
        <v>12422</v>
      </c>
      <c r="C18" s="4" t="str">
        <f>'Gene Table'!C19</f>
        <v>EGFR</v>
      </c>
      <c r="D18" s="4" t="str">
        <f>'Gene Table'!D19</f>
        <v>c.2238_2248&gt;GC</v>
      </c>
      <c r="E18" s="16" t="str">
        <f>'Gene Table'!E19</f>
        <v>SMPH004768A</v>
      </c>
      <c r="F18" s="23" t="str">
        <f>IF(SUM('Control Sample Data'!$D$2:$O$97)=0,Calculations!CN19,Calculations!DP19)</f>
        <v>WT</v>
      </c>
      <c r="G18" s="24" t="str">
        <f>IF(SUM('Control Sample Data'!$D$2:$O$97)=0,Calculations!CO19,Calculations!DQ19)</f>
        <v>WT</v>
      </c>
      <c r="H18" s="24" t="str">
        <f>IF(SUM('Control Sample Data'!$D$2:$O$97)=0,Calculations!CP19,Calculations!DR19)</f>
        <v>WT</v>
      </c>
      <c r="I18" s="24" t="str">
        <f>IF(SUM('Control Sample Data'!$D$2:$O$97)=0,Calculations!CQ19,Calculations!DS19)</f>
        <v>WT</v>
      </c>
      <c r="J18" s="24" t="str">
        <f>IF(SUM('Control Sample Data'!$D$2:$O$97)=0,Calculations!CR19,Calculations!DT19)</f>
        <v>WT</v>
      </c>
      <c r="K18" s="24" t="str">
        <f>IF(SUM('Control Sample Data'!$D$2:$O$97)=0,Calculations!CS19,Calculations!DU19)</f>
        <v>WT</v>
      </c>
      <c r="L18" s="24" t="str">
        <f>IF(SUM('Control Sample Data'!$D$2:$O$97)=0,Calculations!CT19,Calculations!DV19)</f>
        <v>WT</v>
      </c>
      <c r="M18" s="24" t="str">
        <f>IF(SUM('Control Sample Data'!$D$2:$O$97)=0,Calculations!CU19,Calculations!DW19)</f>
        <v>WT</v>
      </c>
      <c r="N18" s="24" t="str">
        <f>IF(SUM('Control Sample Data'!$D$2:$O$97)=0,Calculations!CV19,Calculations!DX19)</f>
        <v/>
      </c>
      <c r="O18" s="24" t="str">
        <f>IF(SUM('Control Sample Data'!$D$2:$O$97)=0,Calculations!CW19,Calculations!DY19)</f>
        <v/>
      </c>
      <c r="P18" s="24" t="str">
        <f>IF(SUM('Control Sample Data'!$D$2:$O$97)=0,Calculations!CX19,Calculations!DZ19)</f>
        <v/>
      </c>
      <c r="Q18" s="25" t="str">
        <f>IF(SUM('Control Sample Data'!$D$2:$O$97)=0,Calculations!CY19,Calculations!EA19)</f>
        <v/>
      </c>
    </row>
    <row r="19" spans="1:17" ht="15" customHeight="1" x14ac:dyDescent="0.25">
      <c r="A19" s="15" t="s">
        <v>103</v>
      </c>
      <c r="B19" s="4">
        <f>'Gene Table'!B20</f>
        <v>6220</v>
      </c>
      <c r="C19" s="4" t="str">
        <f>'Gene Table'!C20</f>
        <v>EGFR</v>
      </c>
      <c r="D19" s="4" t="str">
        <f>'Gene Table'!D20</f>
        <v>c.2238_2255del18</v>
      </c>
      <c r="E19" s="16" t="str">
        <f>'Gene Table'!E20</f>
        <v>SMPH004905A</v>
      </c>
      <c r="F19" s="23" t="str">
        <f>IF(SUM('Control Sample Data'!$D$2:$O$97)=0,Calculations!CN20,Calculations!DP20)</f>
        <v>WT</v>
      </c>
      <c r="G19" s="24" t="str">
        <f>IF(SUM('Control Sample Data'!$D$2:$O$97)=0,Calculations!CO20,Calculations!DQ20)</f>
        <v>WT</v>
      </c>
      <c r="H19" s="24" t="str">
        <f>IF(SUM('Control Sample Data'!$D$2:$O$97)=0,Calculations!CP20,Calculations!DR20)</f>
        <v>WT</v>
      </c>
      <c r="I19" s="24" t="str">
        <f>IF(SUM('Control Sample Data'!$D$2:$O$97)=0,Calculations!CQ20,Calculations!DS20)</f>
        <v>Mutant</v>
      </c>
      <c r="J19" s="24" t="str">
        <f>IF(SUM('Control Sample Data'!$D$2:$O$97)=0,Calculations!CR20,Calculations!DT20)</f>
        <v>Mutant</v>
      </c>
      <c r="K19" s="24" t="str">
        <f>IF(SUM('Control Sample Data'!$D$2:$O$97)=0,Calculations!CS20,Calculations!DU20)</f>
        <v>WT</v>
      </c>
      <c r="L19" s="24" t="str">
        <f>IF(SUM('Control Sample Data'!$D$2:$O$97)=0,Calculations!CT20,Calculations!DV20)</f>
        <v>Mutant</v>
      </c>
      <c r="M19" s="24" t="str">
        <f>IF(SUM('Control Sample Data'!$D$2:$O$97)=0,Calculations!CU20,Calculations!DW20)</f>
        <v>WT</v>
      </c>
      <c r="N19" s="24" t="str">
        <f>IF(SUM('Control Sample Data'!$D$2:$O$97)=0,Calculations!CV20,Calculations!DX20)</f>
        <v/>
      </c>
      <c r="O19" s="24" t="str">
        <f>IF(SUM('Control Sample Data'!$D$2:$O$97)=0,Calculations!CW20,Calculations!DY20)</f>
        <v/>
      </c>
      <c r="P19" s="24" t="str">
        <f>IF(SUM('Control Sample Data'!$D$2:$O$97)=0,Calculations!CX20,Calculations!DZ20)</f>
        <v/>
      </c>
      <c r="Q19" s="25" t="str">
        <f>IF(SUM('Control Sample Data'!$D$2:$O$97)=0,Calculations!CY20,Calculations!EA20)</f>
        <v/>
      </c>
    </row>
    <row r="20" spans="1:17" ht="15" customHeight="1" x14ac:dyDescent="0.25">
      <c r="A20" s="15" t="s">
        <v>106</v>
      </c>
      <c r="B20" s="4">
        <f>'Gene Table'!B21</f>
        <v>6218</v>
      </c>
      <c r="C20" s="4" t="str">
        <f>'Gene Table'!C21</f>
        <v>EGFR</v>
      </c>
      <c r="D20" s="4" t="str">
        <f>'Gene Table'!D21</f>
        <v>c.2239_2247del9</v>
      </c>
      <c r="E20" s="16" t="str">
        <f>'Gene Table'!E21</f>
        <v>SMPH004664A</v>
      </c>
      <c r="F20" s="23" t="str">
        <f>IF(SUM('Control Sample Data'!$D$2:$O$97)=0,Calculations!CN21,Calculations!DP21)</f>
        <v>WT</v>
      </c>
      <c r="G20" s="24" t="str">
        <f>IF(SUM('Control Sample Data'!$D$2:$O$97)=0,Calculations!CO21,Calculations!DQ21)</f>
        <v>WT</v>
      </c>
      <c r="H20" s="24" t="str">
        <f>IF(SUM('Control Sample Data'!$D$2:$O$97)=0,Calculations!CP21,Calculations!DR21)</f>
        <v>WT</v>
      </c>
      <c r="I20" s="24" t="str">
        <f>IF(SUM('Control Sample Data'!$D$2:$O$97)=0,Calculations!CQ21,Calculations!DS21)</f>
        <v>WT</v>
      </c>
      <c r="J20" s="24" t="str">
        <f>IF(SUM('Control Sample Data'!$D$2:$O$97)=0,Calculations!CR21,Calculations!DT21)</f>
        <v>WT</v>
      </c>
      <c r="K20" s="24" t="str">
        <f>IF(SUM('Control Sample Data'!$D$2:$O$97)=0,Calculations!CS21,Calculations!DU21)</f>
        <v>WT</v>
      </c>
      <c r="L20" s="24" t="str">
        <f>IF(SUM('Control Sample Data'!$D$2:$O$97)=0,Calculations!CT21,Calculations!DV21)</f>
        <v>WT</v>
      </c>
      <c r="M20" s="24" t="str">
        <f>IF(SUM('Control Sample Data'!$D$2:$O$97)=0,Calculations!CU21,Calculations!DW21)</f>
        <v>WT</v>
      </c>
      <c r="N20" s="24" t="str">
        <f>IF(SUM('Control Sample Data'!$D$2:$O$97)=0,Calculations!CV21,Calculations!DX21)</f>
        <v/>
      </c>
      <c r="O20" s="24" t="str">
        <f>IF(SUM('Control Sample Data'!$D$2:$O$97)=0,Calculations!CW21,Calculations!DY21)</f>
        <v/>
      </c>
      <c r="P20" s="24" t="str">
        <f>IF(SUM('Control Sample Data'!$D$2:$O$97)=0,Calculations!CX21,Calculations!DZ21)</f>
        <v/>
      </c>
      <c r="Q20" s="25" t="str">
        <f>IF(SUM('Control Sample Data'!$D$2:$O$97)=0,Calculations!CY21,Calculations!EA21)</f>
        <v/>
      </c>
    </row>
    <row r="21" spans="1:17" ht="15" customHeight="1" x14ac:dyDescent="0.25">
      <c r="A21" s="15" t="s">
        <v>109</v>
      </c>
      <c r="B21" s="4">
        <f>'Gene Table'!B22</f>
        <v>6255</v>
      </c>
      <c r="C21" s="4" t="str">
        <f>'Gene Table'!C22</f>
        <v>EGFR</v>
      </c>
      <c r="D21" s="4" t="str">
        <f>'Gene Table'!D22</f>
        <v>c.2239_2256del18</v>
      </c>
      <c r="E21" s="16" t="str">
        <f>'Gene Table'!E22</f>
        <v>SMPH004694A</v>
      </c>
      <c r="F21" s="23" t="str">
        <f>IF(SUM('Control Sample Data'!$D$2:$O$97)=0,Calculations!CN22,Calculations!DP22)</f>
        <v>WT</v>
      </c>
      <c r="G21" s="24" t="str">
        <f>IF(SUM('Control Sample Data'!$D$2:$O$97)=0,Calculations!CO22,Calculations!DQ22)</f>
        <v>WT</v>
      </c>
      <c r="H21" s="24" t="str">
        <f>IF(SUM('Control Sample Data'!$D$2:$O$97)=0,Calculations!CP22,Calculations!DR22)</f>
        <v>WT</v>
      </c>
      <c r="I21" s="24" t="str">
        <f>IF(SUM('Control Sample Data'!$D$2:$O$97)=0,Calculations!CQ22,Calculations!DS22)</f>
        <v>WT</v>
      </c>
      <c r="J21" s="24" t="str">
        <f>IF(SUM('Control Sample Data'!$D$2:$O$97)=0,Calculations!CR22,Calculations!DT22)</f>
        <v>WT</v>
      </c>
      <c r="K21" s="24" t="str">
        <f>IF(SUM('Control Sample Data'!$D$2:$O$97)=0,Calculations!CS22,Calculations!DU22)</f>
        <v>WT</v>
      </c>
      <c r="L21" s="24" t="str">
        <f>IF(SUM('Control Sample Data'!$D$2:$O$97)=0,Calculations!CT22,Calculations!DV22)</f>
        <v>WT</v>
      </c>
      <c r="M21" s="24" t="str">
        <f>IF(SUM('Control Sample Data'!$D$2:$O$97)=0,Calculations!CU22,Calculations!DW22)</f>
        <v>WT</v>
      </c>
      <c r="N21" s="24" t="str">
        <f>IF(SUM('Control Sample Data'!$D$2:$O$97)=0,Calculations!CV22,Calculations!DX22)</f>
        <v/>
      </c>
      <c r="O21" s="24" t="str">
        <f>IF(SUM('Control Sample Data'!$D$2:$O$97)=0,Calculations!CW22,Calculations!DY22)</f>
        <v/>
      </c>
      <c r="P21" s="24" t="str">
        <f>IF(SUM('Control Sample Data'!$D$2:$O$97)=0,Calculations!CX22,Calculations!DZ22)</f>
        <v/>
      </c>
      <c r="Q21" s="25" t="str">
        <f>IF(SUM('Control Sample Data'!$D$2:$O$97)=0,Calculations!CY22,Calculations!EA22)</f>
        <v/>
      </c>
    </row>
    <row r="22" spans="1:17" ht="15" customHeight="1" x14ac:dyDescent="0.25">
      <c r="A22" s="15" t="s">
        <v>112</v>
      </c>
      <c r="B22" s="4">
        <f>'Gene Table'!B23</f>
        <v>12369</v>
      </c>
      <c r="C22" s="4" t="str">
        <f>'Gene Table'!C23</f>
        <v>EGFR</v>
      </c>
      <c r="D22" s="4" t="str">
        <f>'Gene Table'!D23</f>
        <v>c.2240_2254del15</v>
      </c>
      <c r="E22" s="16" t="str">
        <f>'Gene Table'!E23</f>
        <v>SMPH004682A</v>
      </c>
      <c r="F22" s="23" t="str">
        <f>IF(SUM('Control Sample Data'!$D$2:$O$97)=0,Calculations!CN23,Calculations!DP23)</f>
        <v>WT</v>
      </c>
      <c r="G22" s="24" t="str">
        <f>IF(SUM('Control Sample Data'!$D$2:$O$97)=0,Calculations!CO23,Calculations!DQ23)</f>
        <v>WT</v>
      </c>
      <c r="H22" s="24" t="str">
        <f>IF(SUM('Control Sample Data'!$D$2:$O$97)=0,Calculations!CP23,Calculations!DR23)</f>
        <v>WT</v>
      </c>
      <c r="I22" s="24" t="str">
        <f>IF(SUM('Control Sample Data'!$D$2:$O$97)=0,Calculations!CQ23,Calculations!DS23)</f>
        <v>WT</v>
      </c>
      <c r="J22" s="24" t="str">
        <f>IF(SUM('Control Sample Data'!$D$2:$O$97)=0,Calculations!CR23,Calculations!DT23)</f>
        <v>WT</v>
      </c>
      <c r="K22" s="24" t="str">
        <f>IF(SUM('Control Sample Data'!$D$2:$O$97)=0,Calculations!CS23,Calculations!DU23)</f>
        <v>WT</v>
      </c>
      <c r="L22" s="24" t="str">
        <f>IF(SUM('Control Sample Data'!$D$2:$O$97)=0,Calculations!CT23,Calculations!DV23)</f>
        <v>WT</v>
      </c>
      <c r="M22" s="24" t="str">
        <f>IF(SUM('Control Sample Data'!$D$2:$O$97)=0,Calculations!CU23,Calculations!DW23)</f>
        <v>WT</v>
      </c>
      <c r="N22" s="24" t="str">
        <f>IF(SUM('Control Sample Data'!$D$2:$O$97)=0,Calculations!CV23,Calculations!DX23)</f>
        <v/>
      </c>
      <c r="O22" s="24" t="str">
        <f>IF(SUM('Control Sample Data'!$D$2:$O$97)=0,Calculations!CW23,Calculations!DY23)</f>
        <v/>
      </c>
      <c r="P22" s="24" t="str">
        <f>IF(SUM('Control Sample Data'!$D$2:$O$97)=0,Calculations!CX23,Calculations!DZ23)</f>
        <v/>
      </c>
      <c r="Q22" s="25" t="str">
        <f>IF(SUM('Control Sample Data'!$D$2:$O$97)=0,Calculations!CY23,Calculations!EA23)</f>
        <v/>
      </c>
    </row>
    <row r="23" spans="1:17" ht="15" customHeight="1" x14ac:dyDescent="0.25">
      <c r="A23" s="15" t="s">
        <v>115</v>
      </c>
      <c r="B23" s="4">
        <f>'Gene Table'!B24</f>
        <v>6241</v>
      </c>
      <c r="C23" s="4" t="str">
        <f>'Gene Table'!C24</f>
        <v>EGFR</v>
      </c>
      <c r="D23" s="4" t="str">
        <f>'Gene Table'!D24</f>
        <v>c.2303G&gt;T</v>
      </c>
      <c r="E23" s="16" t="str">
        <f>'Gene Table'!E24</f>
        <v>SMPH004666A</v>
      </c>
      <c r="F23" s="23" t="str">
        <f>IF(SUM('Control Sample Data'!$D$2:$O$97)=0,Calculations!CN24,Calculations!DP24)</f>
        <v>WT</v>
      </c>
      <c r="G23" s="24" t="str">
        <f>IF(SUM('Control Sample Data'!$D$2:$O$97)=0,Calculations!CO24,Calculations!DQ24)</f>
        <v>WT</v>
      </c>
      <c r="H23" s="24" t="str">
        <f>IF(SUM('Control Sample Data'!$D$2:$O$97)=0,Calculations!CP24,Calculations!DR24)</f>
        <v>WT</v>
      </c>
      <c r="I23" s="24" t="str">
        <f>IF(SUM('Control Sample Data'!$D$2:$O$97)=0,Calculations!CQ24,Calculations!DS24)</f>
        <v>WT</v>
      </c>
      <c r="J23" s="24" t="str">
        <f>IF(SUM('Control Sample Data'!$D$2:$O$97)=0,Calculations!CR24,Calculations!DT24)</f>
        <v>WT</v>
      </c>
      <c r="K23" s="24" t="str">
        <f>IF(SUM('Control Sample Data'!$D$2:$O$97)=0,Calculations!CS24,Calculations!DU24)</f>
        <v>WT</v>
      </c>
      <c r="L23" s="24" t="str">
        <f>IF(SUM('Control Sample Data'!$D$2:$O$97)=0,Calculations!CT24,Calculations!DV24)</f>
        <v>WT</v>
      </c>
      <c r="M23" s="24" t="str">
        <f>IF(SUM('Control Sample Data'!$D$2:$O$97)=0,Calculations!CU24,Calculations!DW24)</f>
        <v>WT</v>
      </c>
      <c r="N23" s="24" t="str">
        <f>IF(SUM('Control Sample Data'!$D$2:$O$97)=0,Calculations!CV24,Calculations!DX24)</f>
        <v/>
      </c>
      <c r="O23" s="24" t="str">
        <f>IF(SUM('Control Sample Data'!$D$2:$O$97)=0,Calculations!CW24,Calculations!DY24)</f>
        <v/>
      </c>
      <c r="P23" s="24" t="str">
        <f>IF(SUM('Control Sample Data'!$D$2:$O$97)=0,Calculations!CX24,Calculations!DZ24)</f>
        <v/>
      </c>
      <c r="Q23" s="25" t="str">
        <f>IF(SUM('Control Sample Data'!$D$2:$O$97)=0,Calculations!CY24,Calculations!EA24)</f>
        <v/>
      </c>
    </row>
    <row r="24" spans="1:17" ht="15" customHeight="1" x14ac:dyDescent="0.25">
      <c r="A24" s="15" t="s">
        <v>118</v>
      </c>
      <c r="B24" s="4">
        <f>'Gene Table'!B25</f>
        <v>12376</v>
      </c>
      <c r="C24" s="4" t="str">
        <f>'Gene Table'!C25</f>
        <v>EGFR</v>
      </c>
      <c r="D24" s="4" t="str">
        <f>'Gene Table'!D25</f>
        <v>c.2307_2308insGCCAGCGTG</v>
      </c>
      <c r="E24" s="16" t="str">
        <f>'Gene Table'!E25</f>
        <v>SMPH004736A</v>
      </c>
      <c r="F24" s="23" t="str">
        <f>IF(SUM('Control Sample Data'!$D$2:$O$97)=0,Calculations!CN25,Calculations!DP25)</f>
        <v>WT</v>
      </c>
      <c r="G24" s="24" t="str">
        <f>IF(SUM('Control Sample Data'!$D$2:$O$97)=0,Calculations!CO25,Calculations!DQ25)</f>
        <v>WT</v>
      </c>
      <c r="H24" s="24" t="str">
        <f>IF(SUM('Control Sample Data'!$D$2:$O$97)=0,Calculations!CP25,Calculations!DR25)</f>
        <v>WT</v>
      </c>
      <c r="I24" s="24" t="str">
        <f>IF(SUM('Control Sample Data'!$D$2:$O$97)=0,Calculations!CQ25,Calculations!DS25)</f>
        <v>WT</v>
      </c>
      <c r="J24" s="24" t="str">
        <f>IF(SUM('Control Sample Data'!$D$2:$O$97)=0,Calculations!CR25,Calculations!DT25)</f>
        <v>WT</v>
      </c>
      <c r="K24" s="24" t="str">
        <f>IF(SUM('Control Sample Data'!$D$2:$O$97)=0,Calculations!CS25,Calculations!DU25)</f>
        <v>WT</v>
      </c>
      <c r="L24" s="24" t="str">
        <f>IF(SUM('Control Sample Data'!$D$2:$O$97)=0,Calculations!CT25,Calculations!DV25)</f>
        <v>WT</v>
      </c>
      <c r="M24" s="24" t="str">
        <f>IF(SUM('Control Sample Data'!$D$2:$O$97)=0,Calculations!CU25,Calculations!DW25)</f>
        <v>WT</v>
      </c>
      <c r="N24" s="24" t="str">
        <f>IF(SUM('Control Sample Data'!$D$2:$O$97)=0,Calculations!CV25,Calculations!DX25)</f>
        <v/>
      </c>
      <c r="O24" s="24" t="str">
        <f>IF(SUM('Control Sample Data'!$D$2:$O$97)=0,Calculations!CW25,Calculations!DY25)</f>
        <v/>
      </c>
      <c r="P24" s="24" t="str">
        <f>IF(SUM('Control Sample Data'!$D$2:$O$97)=0,Calculations!CX25,Calculations!DZ25)</f>
        <v/>
      </c>
      <c r="Q24" s="25" t="str">
        <f>IF(SUM('Control Sample Data'!$D$2:$O$97)=0,Calculations!CY25,Calculations!EA25)</f>
        <v/>
      </c>
    </row>
    <row r="25" spans="1:17" ht="15" customHeight="1" x14ac:dyDescent="0.25">
      <c r="A25" s="15" t="s">
        <v>121</v>
      </c>
      <c r="B25" s="4">
        <f>'Gene Table'!B26</f>
        <v>12378</v>
      </c>
      <c r="C25" s="4" t="str">
        <f>'Gene Table'!C26</f>
        <v>EGFR</v>
      </c>
      <c r="D25" s="4" t="str">
        <f>'Gene Table'!D26</f>
        <v>c.2310_2311insGGT</v>
      </c>
      <c r="E25" s="16" t="str">
        <f>'Gene Table'!E26</f>
        <v>SMPH004900A</v>
      </c>
      <c r="F25" s="23" t="str">
        <f>IF(SUM('Control Sample Data'!$D$2:$O$97)=0,Calculations!CN26,Calculations!DP26)</f>
        <v>WT</v>
      </c>
      <c r="G25" s="24" t="str">
        <f>IF(SUM('Control Sample Data'!$D$2:$O$97)=0,Calculations!CO26,Calculations!DQ26)</f>
        <v>WT</v>
      </c>
      <c r="H25" s="24" t="str">
        <f>IF(SUM('Control Sample Data'!$D$2:$O$97)=0,Calculations!CP26,Calculations!DR26)</f>
        <v>WT</v>
      </c>
      <c r="I25" s="24" t="str">
        <f>IF(SUM('Control Sample Data'!$D$2:$O$97)=0,Calculations!CQ26,Calculations!DS26)</f>
        <v>WT</v>
      </c>
      <c r="J25" s="24" t="str">
        <f>IF(SUM('Control Sample Data'!$D$2:$O$97)=0,Calculations!CR26,Calculations!DT26)</f>
        <v>WT</v>
      </c>
      <c r="K25" s="24" t="str">
        <f>IF(SUM('Control Sample Data'!$D$2:$O$97)=0,Calculations!CS26,Calculations!DU26)</f>
        <v>WT</v>
      </c>
      <c r="L25" s="24" t="str">
        <f>IF(SUM('Control Sample Data'!$D$2:$O$97)=0,Calculations!CT26,Calculations!DV26)</f>
        <v>WT</v>
      </c>
      <c r="M25" s="24" t="str">
        <f>IF(SUM('Control Sample Data'!$D$2:$O$97)=0,Calculations!CU26,Calculations!DW26)</f>
        <v>WT</v>
      </c>
      <c r="N25" s="24" t="str">
        <f>IF(SUM('Control Sample Data'!$D$2:$O$97)=0,Calculations!CV26,Calculations!DX26)</f>
        <v/>
      </c>
      <c r="O25" s="24" t="str">
        <f>IF(SUM('Control Sample Data'!$D$2:$O$97)=0,Calculations!CW26,Calculations!DY26)</f>
        <v/>
      </c>
      <c r="P25" s="24" t="str">
        <f>IF(SUM('Control Sample Data'!$D$2:$O$97)=0,Calculations!CX26,Calculations!DZ26)</f>
        <v/>
      </c>
      <c r="Q25" s="25" t="str">
        <f>IF(SUM('Control Sample Data'!$D$2:$O$97)=0,Calculations!CY26,Calculations!EA26)</f>
        <v/>
      </c>
    </row>
    <row r="26" spans="1:17" ht="15" customHeight="1" x14ac:dyDescent="0.25">
      <c r="A26" s="15" t="s">
        <v>124</v>
      </c>
      <c r="B26" s="4">
        <f>'Gene Table'!B27</f>
        <v>12377</v>
      </c>
      <c r="C26" s="4" t="str">
        <f>'Gene Table'!C27</f>
        <v>EGFR</v>
      </c>
      <c r="D26" s="4" t="str">
        <f>'Gene Table'!D27</f>
        <v>c.2319_2320insCAC</v>
      </c>
      <c r="E26" s="16" t="str">
        <f>'Gene Table'!E27</f>
        <v>SMPH004899A</v>
      </c>
      <c r="F26" s="23" t="str">
        <f>IF(SUM('Control Sample Data'!$D$2:$O$97)=0,Calculations!CN27,Calculations!DP27)</f>
        <v>WT</v>
      </c>
      <c r="G26" s="24" t="str">
        <f>IF(SUM('Control Sample Data'!$D$2:$O$97)=0,Calculations!CO27,Calculations!DQ27)</f>
        <v>WT</v>
      </c>
      <c r="H26" s="24" t="str">
        <f>IF(SUM('Control Sample Data'!$D$2:$O$97)=0,Calculations!CP27,Calculations!DR27)</f>
        <v>WT</v>
      </c>
      <c r="I26" s="24" t="str">
        <f>IF(SUM('Control Sample Data'!$D$2:$O$97)=0,Calculations!CQ27,Calculations!DS27)</f>
        <v>WT</v>
      </c>
      <c r="J26" s="24" t="str">
        <f>IF(SUM('Control Sample Data'!$D$2:$O$97)=0,Calculations!CR27,Calculations!DT27)</f>
        <v>WT</v>
      </c>
      <c r="K26" s="24" t="str">
        <f>IF(SUM('Control Sample Data'!$D$2:$O$97)=0,Calculations!CS27,Calculations!DU27)</f>
        <v>WT</v>
      </c>
      <c r="L26" s="24" t="str">
        <f>IF(SUM('Control Sample Data'!$D$2:$O$97)=0,Calculations!CT27,Calculations!DV27)</f>
        <v>WT</v>
      </c>
      <c r="M26" s="24" t="str">
        <f>IF(SUM('Control Sample Data'!$D$2:$O$97)=0,Calculations!CU27,Calculations!DW27)</f>
        <v>WT</v>
      </c>
      <c r="N26" s="24" t="str">
        <f>IF(SUM('Control Sample Data'!$D$2:$O$97)=0,Calculations!CV27,Calculations!DX27)</f>
        <v/>
      </c>
      <c r="O26" s="24" t="str">
        <f>IF(SUM('Control Sample Data'!$D$2:$O$97)=0,Calculations!CW27,Calculations!DY27)</f>
        <v/>
      </c>
      <c r="P26" s="24" t="str">
        <f>IF(SUM('Control Sample Data'!$D$2:$O$97)=0,Calculations!CX27,Calculations!DZ27)</f>
        <v/>
      </c>
      <c r="Q26" s="25" t="str">
        <f>IF(SUM('Control Sample Data'!$D$2:$O$97)=0,Calculations!CY27,Calculations!EA27)</f>
        <v/>
      </c>
    </row>
    <row r="27" spans="1:17" ht="15" customHeight="1" x14ac:dyDescent="0.25">
      <c r="A27" s="15" t="s">
        <v>127</v>
      </c>
      <c r="B27" s="4">
        <f>'Gene Table'!B28</f>
        <v>6240</v>
      </c>
      <c r="C27" s="4" t="str">
        <f>'Gene Table'!C28</f>
        <v>EGFR</v>
      </c>
      <c r="D27" s="4" t="str">
        <f>'Gene Table'!D28</f>
        <v>c.2369C&gt;T</v>
      </c>
      <c r="E27" s="16" t="str">
        <f>'Gene Table'!E28</f>
        <v>SMPH004665A</v>
      </c>
      <c r="F27" s="23" t="str">
        <f>IF(SUM('Control Sample Data'!$D$2:$O$97)=0,Calculations!CN28,Calculations!DP28)</f>
        <v>WT</v>
      </c>
      <c r="G27" s="24" t="str">
        <f>IF(SUM('Control Sample Data'!$D$2:$O$97)=0,Calculations!CO28,Calculations!DQ28)</f>
        <v>WT</v>
      </c>
      <c r="H27" s="24" t="str">
        <f>IF(SUM('Control Sample Data'!$D$2:$O$97)=0,Calculations!CP28,Calculations!DR28)</f>
        <v>WT</v>
      </c>
      <c r="I27" s="24" t="str">
        <f>IF(SUM('Control Sample Data'!$D$2:$O$97)=0,Calculations!CQ28,Calculations!DS28)</f>
        <v>WT</v>
      </c>
      <c r="J27" s="24" t="str">
        <f>IF(SUM('Control Sample Data'!$D$2:$O$97)=0,Calculations!CR28,Calculations!DT28)</f>
        <v>WT</v>
      </c>
      <c r="K27" s="24" t="str">
        <f>IF(SUM('Control Sample Data'!$D$2:$O$97)=0,Calculations!CS28,Calculations!DU28)</f>
        <v>Mutant</v>
      </c>
      <c r="L27" s="24" t="str">
        <f>IF(SUM('Control Sample Data'!$D$2:$O$97)=0,Calculations!CT28,Calculations!DV28)</f>
        <v>WT</v>
      </c>
      <c r="M27" s="24" t="str">
        <f>IF(SUM('Control Sample Data'!$D$2:$O$97)=0,Calculations!CU28,Calculations!DW28)</f>
        <v>Mutant</v>
      </c>
      <c r="N27" s="24" t="str">
        <f>IF(SUM('Control Sample Data'!$D$2:$O$97)=0,Calculations!CV28,Calculations!DX28)</f>
        <v/>
      </c>
      <c r="O27" s="24" t="str">
        <f>IF(SUM('Control Sample Data'!$D$2:$O$97)=0,Calculations!CW28,Calculations!DY28)</f>
        <v/>
      </c>
      <c r="P27" s="24" t="str">
        <f>IF(SUM('Control Sample Data'!$D$2:$O$97)=0,Calculations!CX28,Calculations!DZ28)</f>
        <v/>
      </c>
      <c r="Q27" s="25" t="str">
        <f>IF(SUM('Control Sample Data'!$D$2:$O$97)=0,Calculations!CY28,Calculations!EA28)</f>
        <v/>
      </c>
    </row>
    <row r="28" spans="1:17" ht="15" customHeight="1" x14ac:dyDescent="0.25">
      <c r="A28" s="15" t="s">
        <v>130</v>
      </c>
      <c r="B28" s="4">
        <f>'Gene Table'!B29</f>
        <v>12366</v>
      </c>
      <c r="C28" s="4" t="str">
        <f>'Gene Table'!C29</f>
        <v>EGFR</v>
      </c>
      <c r="D28" s="4" t="str">
        <f>'Gene Table'!D29</f>
        <v>c.2572C&gt;A</v>
      </c>
      <c r="E28" s="16" t="str">
        <f>'Gene Table'!E29</f>
        <v>SMPH004880A</v>
      </c>
      <c r="F28" s="23" t="str">
        <f>IF(SUM('Control Sample Data'!$D$2:$O$97)=0,Calculations!CN29,Calculations!DP29)</f>
        <v>WT</v>
      </c>
      <c r="G28" s="24" t="str">
        <f>IF(SUM('Control Sample Data'!$D$2:$O$97)=0,Calculations!CO29,Calculations!DQ29)</f>
        <v>WT</v>
      </c>
      <c r="H28" s="24" t="str">
        <f>IF(SUM('Control Sample Data'!$D$2:$O$97)=0,Calculations!CP29,Calculations!DR29)</f>
        <v>WT</v>
      </c>
      <c r="I28" s="24" t="str">
        <f>IF(SUM('Control Sample Data'!$D$2:$O$97)=0,Calculations!CQ29,Calculations!DS29)</f>
        <v>WT</v>
      </c>
      <c r="J28" s="24" t="str">
        <f>IF(SUM('Control Sample Data'!$D$2:$O$97)=0,Calculations!CR29,Calculations!DT29)</f>
        <v>WT</v>
      </c>
      <c r="K28" s="24" t="str">
        <f>IF(SUM('Control Sample Data'!$D$2:$O$97)=0,Calculations!CS29,Calculations!DU29)</f>
        <v>WT</v>
      </c>
      <c r="L28" s="24" t="str">
        <f>IF(SUM('Control Sample Data'!$D$2:$O$97)=0,Calculations!CT29,Calculations!DV29)</f>
        <v>WT</v>
      </c>
      <c r="M28" s="24" t="str">
        <f>IF(SUM('Control Sample Data'!$D$2:$O$97)=0,Calculations!CU29,Calculations!DW29)</f>
        <v>WT</v>
      </c>
      <c r="N28" s="24" t="str">
        <f>IF(SUM('Control Sample Data'!$D$2:$O$97)=0,Calculations!CV29,Calculations!DX29)</f>
        <v/>
      </c>
      <c r="O28" s="24" t="str">
        <f>IF(SUM('Control Sample Data'!$D$2:$O$97)=0,Calculations!CW29,Calculations!DY29)</f>
        <v/>
      </c>
      <c r="P28" s="24" t="str">
        <f>IF(SUM('Control Sample Data'!$D$2:$O$97)=0,Calculations!CX29,Calculations!DZ29)</f>
        <v/>
      </c>
      <c r="Q28" s="25" t="str">
        <f>IF(SUM('Control Sample Data'!$D$2:$O$97)=0,Calculations!CY29,Calculations!EA29)</f>
        <v/>
      </c>
    </row>
    <row r="29" spans="1:17" ht="15" customHeight="1" x14ac:dyDescent="0.25">
      <c r="A29" s="15" t="s">
        <v>133</v>
      </c>
      <c r="B29" s="4">
        <f>'Gene Table'!B30</f>
        <v>6224</v>
      </c>
      <c r="C29" s="4" t="str">
        <f>'Gene Table'!C30</f>
        <v>EGFR</v>
      </c>
      <c r="D29" s="4" t="str">
        <f>'Gene Table'!D30</f>
        <v>c.2573T&gt;G</v>
      </c>
      <c r="E29" s="16" t="str">
        <f>'Gene Table'!E30</f>
        <v>SMPH004661A</v>
      </c>
      <c r="F29" s="23" t="str">
        <f>IF(SUM('Control Sample Data'!$D$2:$O$97)=0,Calculations!CN30,Calculations!DP30)</f>
        <v>WT</v>
      </c>
      <c r="G29" s="24" t="str">
        <f>IF(SUM('Control Sample Data'!$D$2:$O$97)=0,Calculations!CO30,Calculations!DQ30)</f>
        <v>WT</v>
      </c>
      <c r="H29" s="24" t="str">
        <f>IF(SUM('Control Sample Data'!$D$2:$O$97)=0,Calculations!CP30,Calculations!DR30)</f>
        <v>WT</v>
      </c>
      <c r="I29" s="24" t="str">
        <f>IF(SUM('Control Sample Data'!$D$2:$O$97)=0,Calculations!CQ30,Calculations!DS30)</f>
        <v>WT</v>
      </c>
      <c r="J29" s="24" t="str">
        <f>IF(SUM('Control Sample Data'!$D$2:$O$97)=0,Calculations!CR30,Calculations!DT30)</f>
        <v>WT</v>
      </c>
      <c r="K29" s="24" t="str">
        <f>IF(SUM('Control Sample Data'!$D$2:$O$97)=0,Calculations!CS30,Calculations!DU30)</f>
        <v>WT</v>
      </c>
      <c r="L29" s="24" t="str">
        <f>IF(SUM('Control Sample Data'!$D$2:$O$97)=0,Calculations!CT30,Calculations!DV30)</f>
        <v>WT</v>
      </c>
      <c r="M29" s="24" t="str">
        <f>IF(SUM('Control Sample Data'!$D$2:$O$97)=0,Calculations!CU30,Calculations!DW30)</f>
        <v>WT</v>
      </c>
      <c r="N29" s="24" t="str">
        <f>IF(SUM('Control Sample Data'!$D$2:$O$97)=0,Calculations!CV30,Calculations!DX30)</f>
        <v/>
      </c>
      <c r="O29" s="24" t="str">
        <f>IF(SUM('Control Sample Data'!$D$2:$O$97)=0,Calculations!CW30,Calculations!DY30)</f>
        <v/>
      </c>
      <c r="P29" s="24" t="str">
        <f>IF(SUM('Control Sample Data'!$D$2:$O$97)=0,Calculations!CX30,Calculations!DZ30)</f>
        <v/>
      </c>
      <c r="Q29" s="25" t="str">
        <f>IF(SUM('Control Sample Data'!$D$2:$O$97)=0,Calculations!CY30,Calculations!EA30)</f>
        <v/>
      </c>
    </row>
    <row r="30" spans="1:17" ht="15" customHeight="1" x14ac:dyDescent="0.25">
      <c r="A30" s="15" t="s">
        <v>136</v>
      </c>
      <c r="B30" s="4">
        <f>'Gene Table'!B31</f>
        <v>6213</v>
      </c>
      <c r="C30" s="4" t="str">
        <f>'Gene Table'!C31</f>
        <v>EGFR</v>
      </c>
      <c r="D30" s="4" t="str">
        <f>'Gene Table'!D31</f>
        <v>c.2582T&gt;A</v>
      </c>
      <c r="E30" s="16" t="str">
        <f>'Gene Table'!E31</f>
        <v>SMPH004716A</v>
      </c>
      <c r="F30" s="23" t="str">
        <f>IF(SUM('Control Sample Data'!$D$2:$O$97)=0,Calculations!CN31,Calculations!DP31)</f>
        <v>WT</v>
      </c>
      <c r="G30" s="24" t="str">
        <f>IF(SUM('Control Sample Data'!$D$2:$O$97)=0,Calculations!CO31,Calculations!DQ31)</f>
        <v>WT</v>
      </c>
      <c r="H30" s="24" t="str">
        <f>IF(SUM('Control Sample Data'!$D$2:$O$97)=0,Calculations!CP31,Calculations!DR31)</f>
        <v>WT</v>
      </c>
      <c r="I30" s="24" t="str">
        <f>IF(SUM('Control Sample Data'!$D$2:$O$97)=0,Calculations!CQ31,Calculations!DS31)</f>
        <v>WT</v>
      </c>
      <c r="J30" s="24" t="str">
        <f>IF(SUM('Control Sample Data'!$D$2:$O$97)=0,Calculations!CR31,Calculations!DT31)</f>
        <v>WT</v>
      </c>
      <c r="K30" s="24" t="str">
        <f>IF(SUM('Control Sample Data'!$D$2:$O$97)=0,Calculations!CS31,Calculations!DU31)</f>
        <v>WT</v>
      </c>
      <c r="L30" s="24" t="str">
        <f>IF(SUM('Control Sample Data'!$D$2:$O$97)=0,Calculations!CT31,Calculations!DV31)</f>
        <v>WT</v>
      </c>
      <c r="M30" s="24" t="str">
        <f>IF(SUM('Control Sample Data'!$D$2:$O$97)=0,Calculations!CU31,Calculations!DW31)</f>
        <v>WT</v>
      </c>
      <c r="N30" s="24" t="str">
        <f>IF(SUM('Control Sample Data'!$D$2:$O$97)=0,Calculations!CV31,Calculations!DX31)</f>
        <v/>
      </c>
      <c r="O30" s="24" t="str">
        <f>IF(SUM('Control Sample Data'!$D$2:$O$97)=0,Calculations!CW31,Calculations!DY31)</f>
        <v/>
      </c>
      <c r="P30" s="24" t="str">
        <f>IF(SUM('Control Sample Data'!$D$2:$O$97)=0,Calculations!CX31,Calculations!DZ31)</f>
        <v/>
      </c>
      <c r="Q30" s="25" t="str">
        <f>IF(SUM('Control Sample Data'!$D$2:$O$97)=0,Calculations!CY31,Calculations!EA31)</f>
        <v/>
      </c>
    </row>
    <row r="31" spans="1:17" ht="15" customHeight="1" x14ac:dyDescent="0.25">
      <c r="A31" s="15" t="s">
        <v>139</v>
      </c>
      <c r="B31" s="4">
        <f>'Gene Table'!B32</f>
        <v>552</v>
      </c>
      <c r="C31" s="4" t="str">
        <f>'Gene Table'!C32</f>
        <v>KRAS</v>
      </c>
      <c r="D31" s="4" t="str">
        <f>'Gene Table'!D32</f>
        <v>c.182A&gt;G</v>
      </c>
      <c r="E31" s="16" t="str">
        <f>'Gene Table'!E32</f>
        <v>SMPH007553A</v>
      </c>
      <c r="F31" s="23" t="str">
        <f>IF(SUM('Control Sample Data'!$D$2:$O$97)=0,Calculations!CN32,Calculations!DP32)</f>
        <v>WT</v>
      </c>
      <c r="G31" s="24" t="str">
        <f>IF(SUM('Control Sample Data'!$D$2:$O$97)=0,Calculations!CO32,Calculations!DQ32)</f>
        <v>WT</v>
      </c>
      <c r="H31" s="24" t="str">
        <f>IF(SUM('Control Sample Data'!$D$2:$O$97)=0,Calculations!CP32,Calculations!DR32)</f>
        <v>WT</v>
      </c>
      <c r="I31" s="24" t="str">
        <f>IF(SUM('Control Sample Data'!$D$2:$O$97)=0,Calculations!CQ32,Calculations!DS32)</f>
        <v>WT</v>
      </c>
      <c r="J31" s="24" t="str">
        <f>IF(SUM('Control Sample Data'!$D$2:$O$97)=0,Calculations!CR32,Calculations!DT32)</f>
        <v>WT</v>
      </c>
      <c r="K31" s="24" t="str">
        <f>IF(SUM('Control Sample Data'!$D$2:$O$97)=0,Calculations!CS32,Calculations!DU32)</f>
        <v>WT</v>
      </c>
      <c r="L31" s="24" t="str">
        <f>IF(SUM('Control Sample Data'!$D$2:$O$97)=0,Calculations!CT32,Calculations!DV32)</f>
        <v>WT</v>
      </c>
      <c r="M31" s="24" t="str">
        <f>IF(SUM('Control Sample Data'!$D$2:$O$97)=0,Calculations!CU32,Calculations!DW32)</f>
        <v>WT</v>
      </c>
      <c r="N31" s="24" t="str">
        <f>IF(SUM('Control Sample Data'!$D$2:$O$97)=0,Calculations!CV32,Calculations!DX32)</f>
        <v/>
      </c>
      <c r="O31" s="24" t="str">
        <f>IF(SUM('Control Sample Data'!$D$2:$O$97)=0,Calculations!CW32,Calculations!DY32)</f>
        <v/>
      </c>
      <c r="P31" s="24" t="str">
        <f>IF(SUM('Control Sample Data'!$D$2:$O$97)=0,Calculations!CX32,Calculations!DZ32)</f>
        <v/>
      </c>
      <c r="Q31" s="25" t="str">
        <f>IF(SUM('Control Sample Data'!$D$2:$O$97)=0,Calculations!CY32,Calculations!EA32)</f>
        <v/>
      </c>
    </row>
    <row r="32" spans="1:17" ht="15" customHeight="1" x14ac:dyDescent="0.25">
      <c r="A32" s="15" t="s">
        <v>143</v>
      </c>
      <c r="B32" s="4">
        <f>'Gene Table'!B33</f>
        <v>553</v>
      </c>
      <c r="C32" s="4" t="str">
        <f>'Gene Table'!C33</f>
        <v>KRAS</v>
      </c>
      <c r="D32" s="4" t="str">
        <f>'Gene Table'!D33</f>
        <v>c.182A&gt;T</v>
      </c>
      <c r="E32" s="16" t="str">
        <f>'Gene Table'!E33</f>
        <v>SMPH007544A</v>
      </c>
      <c r="F32" s="23" t="str">
        <f>IF(SUM('Control Sample Data'!$D$2:$O$97)=0,Calculations!CN33,Calculations!DP33)</f>
        <v>WT</v>
      </c>
      <c r="G32" s="24" t="str">
        <f>IF(SUM('Control Sample Data'!$D$2:$O$97)=0,Calculations!CO33,Calculations!DQ33)</f>
        <v>WT</v>
      </c>
      <c r="H32" s="24" t="str">
        <f>IF(SUM('Control Sample Data'!$D$2:$O$97)=0,Calculations!CP33,Calculations!DR33)</f>
        <v>WT</v>
      </c>
      <c r="I32" s="24" t="str">
        <f>IF(SUM('Control Sample Data'!$D$2:$O$97)=0,Calculations!CQ33,Calculations!DS33)</f>
        <v>WT</v>
      </c>
      <c r="J32" s="24" t="str">
        <f>IF(SUM('Control Sample Data'!$D$2:$O$97)=0,Calculations!CR33,Calculations!DT33)</f>
        <v>WT</v>
      </c>
      <c r="K32" s="24" t="str">
        <f>IF(SUM('Control Sample Data'!$D$2:$O$97)=0,Calculations!CS33,Calculations!DU33)</f>
        <v>WT</v>
      </c>
      <c r="L32" s="24" t="str">
        <f>IF(SUM('Control Sample Data'!$D$2:$O$97)=0,Calculations!CT33,Calculations!DV33)</f>
        <v>WT</v>
      </c>
      <c r="M32" s="24" t="str">
        <f>IF(SUM('Control Sample Data'!$D$2:$O$97)=0,Calculations!CU33,Calculations!DW33)</f>
        <v>WT</v>
      </c>
      <c r="N32" s="24" t="str">
        <f>IF(SUM('Control Sample Data'!$D$2:$O$97)=0,Calculations!CV33,Calculations!DX33)</f>
        <v/>
      </c>
      <c r="O32" s="24" t="str">
        <f>IF(SUM('Control Sample Data'!$D$2:$O$97)=0,Calculations!CW33,Calculations!DY33)</f>
        <v/>
      </c>
      <c r="P32" s="24" t="str">
        <f>IF(SUM('Control Sample Data'!$D$2:$O$97)=0,Calculations!CX33,Calculations!DZ33)</f>
        <v/>
      </c>
      <c r="Q32" s="25" t="str">
        <f>IF(SUM('Control Sample Data'!$D$2:$O$97)=0,Calculations!CY33,Calculations!EA33)</f>
        <v/>
      </c>
    </row>
    <row r="33" spans="1:17" ht="15" customHeight="1" x14ac:dyDescent="0.25">
      <c r="A33" s="15" t="s">
        <v>146</v>
      </c>
      <c r="B33" s="4">
        <f>'Gene Table'!B34</f>
        <v>555</v>
      </c>
      <c r="C33" s="4" t="str">
        <f>'Gene Table'!C34</f>
        <v>KRAS</v>
      </c>
      <c r="D33" s="4" t="str">
        <f>'Gene Table'!D34</f>
        <v>c.183A&gt;T</v>
      </c>
      <c r="E33" s="16" t="str">
        <f>'Gene Table'!E34</f>
        <v>SMPH007546A</v>
      </c>
      <c r="F33" s="23" t="str">
        <f>IF(SUM('Control Sample Data'!$D$2:$O$97)=0,Calculations!CN34,Calculations!DP34)</f>
        <v>WT</v>
      </c>
      <c r="G33" s="24" t="str">
        <f>IF(SUM('Control Sample Data'!$D$2:$O$97)=0,Calculations!CO34,Calculations!DQ34)</f>
        <v>WT</v>
      </c>
      <c r="H33" s="24" t="str">
        <f>IF(SUM('Control Sample Data'!$D$2:$O$97)=0,Calculations!CP34,Calculations!DR34)</f>
        <v>WT</v>
      </c>
      <c r="I33" s="24" t="str">
        <f>IF(SUM('Control Sample Data'!$D$2:$O$97)=0,Calculations!CQ34,Calculations!DS34)</f>
        <v>WT</v>
      </c>
      <c r="J33" s="24" t="str">
        <f>IF(SUM('Control Sample Data'!$D$2:$O$97)=0,Calculations!CR34,Calculations!DT34)</f>
        <v>WT</v>
      </c>
      <c r="K33" s="24" t="str">
        <f>IF(SUM('Control Sample Data'!$D$2:$O$97)=0,Calculations!CS34,Calculations!DU34)</f>
        <v>WT</v>
      </c>
      <c r="L33" s="24" t="str">
        <f>IF(SUM('Control Sample Data'!$D$2:$O$97)=0,Calculations!CT34,Calculations!DV34)</f>
        <v>WT</v>
      </c>
      <c r="M33" s="24" t="str">
        <f>IF(SUM('Control Sample Data'!$D$2:$O$97)=0,Calculations!CU34,Calculations!DW34)</f>
        <v>WT</v>
      </c>
      <c r="N33" s="24" t="str">
        <f>IF(SUM('Control Sample Data'!$D$2:$O$97)=0,Calculations!CV34,Calculations!DX34)</f>
        <v/>
      </c>
      <c r="O33" s="24" t="str">
        <f>IF(SUM('Control Sample Data'!$D$2:$O$97)=0,Calculations!CW34,Calculations!DY34)</f>
        <v/>
      </c>
      <c r="P33" s="24" t="str">
        <f>IF(SUM('Control Sample Data'!$D$2:$O$97)=0,Calculations!CX34,Calculations!DZ34)</f>
        <v/>
      </c>
      <c r="Q33" s="25" t="str">
        <f>IF(SUM('Control Sample Data'!$D$2:$O$97)=0,Calculations!CY34,Calculations!EA34)</f>
        <v/>
      </c>
    </row>
    <row r="34" spans="1:17" ht="15" customHeight="1" x14ac:dyDescent="0.25">
      <c r="A34" s="15" t="s">
        <v>149</v>
      </c>
      <c r="B34" s="4">
        <f>'Gene Table'!B35</f>
        <v>517</v>
      </c>
      <c r="C34" s="4" t="str">
        <f>'Gene Table'!C35</f>
        <v>KRAS</v>
      </c>
      <c r="D34" s="4" t="str">
        <f>'Gene Table'!D35</f>
        <v>c.34G&gt;A</v>
      </c>
      <c r="E34" s="16" t="str">
        <f>'Gene Table'!E35</f>
        <v>SMPH007533A</v>
      </c>
      <c r="F34" s="23" t="str">
        <f>IF(SUM('Control Sample Data'!$D$2:$O$97)=0,Calculations!CN35,Calculations!DP35)</f>
        <v>Mutant</v>
      </c>
      <c r="G34" s="24" t="str">
        <f>IF(SUM('Control Sample Data'!$D$2:$O$97)=0,Calculations!CO35,Calculations!DQ35)</f>
        <v>Mutant</v>
      </c>
      <c r="H34" s="24" t="str">
        <f>IF(SUM('Control Sample Data'!$D$2:$O$97)=0,Calculations!CP35,Calculations!DR35)</f>
        <v>Mutant</v>
      </c>
      <c r="I34" s="24" t="str">
        <f>IF(SUM('Control Sample Data'!$D$2:$O$97)=0,Calculations!CQ35,Calculations!DS35)</f>
        <v>WT</v>
      </c>
      <c r="J34" s="24" t="str">
        <f>IF(SUM('Control Sample Data'!$D$2:$O$97)=0,Calculations!CR35,Calculations!DT35)</f>
        <v>WT</v>
      </c>
      <c r="K34" s="24" t="str">
        <f>IF(SUM('Control Sample Data'!$D$2:$O$97)=0,Calculations!CS35,Calculations!DU35)</f>
        <v>WT</v>
      </c>
      <c r="L34" s="24" t="str">
        <f>IF(SUM('Control Sample Data'!$D$2:$O$97)=0,Calculations!CT35,Calculations!DV35)</f>
        <v>WT</v>
      </c>
      <c r="M34" s="24" t="str">
        <f>IF(SUM('Control Sample Data'!$D$2:$O$97)=0,Calculations!CU35,Calculations!DW35)</f>
        <v>WT</v>
      </c>
      <c r="N34" s="24" t="str">
        <f>IF(SUM('Control Sample Data'!$D$2:$O$97)=0,Calculations!CV35,Calculations!DX35)</f>
        <v/>
      </c>
      <c r="O34" s="24" t="str">
        <f>IF(SUM('Control Sample Data'!$D$2:$O$97)=0,Calculations!CW35,Calculations!DY35)</f>
        <v/>
      </c>
      <c r="P34" s="24" t="str">
        <f>IF(SUM('Control Sample Data'!$D$2:$O$97)=0,Calculations!CX35,Calculations!DZ35)</f>
        <v/>
      </c>
      <c r="Q34" s="25" t="str">
        <f>IF(SUM('Control Sample Data'!$D$2:$O$97)=0,Calculations!CY35,Calculations!EA35)</f>
        <v/>
      </c>
    </row>
    <row r="35" spans="1:17" ht="15" customHeight="1" x14ac:dyDescent="0.25">
      <c r="A35" s="15" t="s">
        <v>152</v>
      </c>
      <c r="B35" s="4">
        <f>'Gene Table'!B36</f>
        <v>518</v>
      </c>
      <c r="C35" s="4" t="str">
        <f>'Gene Table'!C36</f>
        <v>KRAS</v>
      </c>
      <c r="D35" s="4" t="str">
        <f>'Gene Table'!D36</f>
        <v>c.34G&gt;C</v>
      </c>
      <c r="E35" s="16" t="str">
        <f>'Gene Table'!E36</f>
        <v>SMPH007534A</v>
      </c>
      <c r="F35" s="23" t="str">
        <f>IF(SUM('Control Sample Data'!$D$2:$O$97)=0,Calculations!CN36,Calculations!DP36)</f>
        <v>WT</v>
      </c>
      <c r="G35" s="24" t="str">
        <f>IF(SUM('Control Sample Data'!$D$2:$O$97)=0,Calculations!CO36,Calculations!DQ36)</f>
        <v>WT</v>
      </c>
      <c r="H35" s="24" t="str">
        <f>IF(SUM('Control Sample Data'!$D$2:$O$97)=0,Calculations!CP36,Calculations!DR36)</f>
        <v>WT</v>
      </c>
      <c r="I35" s="24" t="str">
        <f>IF(SUM('Control Sample Data'!$D$2:$O$97)=0,Calculations!CQ36,Calculations!DS36)</f>
        <v>WT</v>
      </c>
      <c r="J35" s="24" t="str">
        <f>IF(SUM('Control Sample Data'!$D$2:$O$97)=0,Calculations!CR36,Calculations!DT36)</f>
        <v>WT</v>
      </c>
      <c r="K35" s="24" t="str">
        <f>IF(SUM('Control Sample Data'!$D$2:$O$97)=0,Calculations!CS36,Calculations!DU36)</f>
        <v>WT</v>
      </c>
      <c r="L35" s="24" t="str">
        <f>IF(SUM('Control Sample Data'!$D$2:$O$97)=0,Calculations!CT36,Calculations!DV36)</f>
        <v>WT</v>
      </c>
      <c r="M35" s="24" t="str">
        <f>IF(SUM('Control Sample Data'!$D$2:$O$97)=0,Calculations!CU36,Calculations!DW36)</f>
        <v>WT</v>
      </c>
      <c r="N35" s="24" t="str">
        <f>IF(SUM('Control Sample Data'!$D$2:$O$97)=0,Calculations!CV36,Calculations!DX36)</f>
        <v/>
      </c>
      <c r="O35" s="24" t="str">
        <f>IF(SUM('Control Sample Data'!$D$2:$O$97)=0,Calculations!CW36,Calculations!DY36)</f>
        <v/>
      </c>
      <c r="P35" s="24" t="str">
        <f>IF(SUM('Control Sample Data'!$D$2:$O$97)=0,Calculations!CX36,Calculations!DZ36)</f>
        <v/>
      </c>
      <c r="Q35" s="25" t="str">
        <f>IF(SUM('Control Sample Data'!$D$2:$O$97)=0,Calculations!CY36,Calculations!EA36)</f>
        <v/>
      </c>
    </row>
    <row r="36" spans="1:17" ht="15" customHeight="1" x14ac:dyDescent="0.25">
      <c r="A36" s="15" t="s">
        <v>155</v>
      </c>
      <c r="B36" s="4">
        <f>'Gene Table'!B37</f>
        <v>516</v>
      </c>
      <c r="C36" s="4" t="str">
        <f>'Gene Table'!C37</f>
        <v>KRAS</v>
      </c>
      <c r="D36" s="4" t="str">
        <f>'Gene Table'!D37</f>
        <v>c.34G&gt;T</v>
      </c>
      <c r="E36" s="16" t="str">
        <f>'Gene Table'!E37</f>
        <v>SMPH007535A</v>
      </c>
      <c r="F36" s="23" t="str">
        <f>IF(SUM('Control Sample Data'!$D$2:$O$97)=0,Calculations!CN37,Calculations!DP37)</f>
        <v>WT</v>
      </c>
      <c r="G36" s="24" t="str">
        <f>IF(SUM('Control Sample Data'!$D$2:$O$97)=0,Calculations!CO37,Calculations!DQ37)</f>
        <v>WT</v>
      </c>
      <c r="H36" s="24" t="str">
        <f>IF(SUM('Control Sample Data'!$D$2:$O$97)=0,Calculations!CP37,Calculations!DR37)</f>
        <v>WT</v>
      </c>
      <c r="I36" s="24" t="str">
        <f>IF(SUM('Control Sample Data'!$D$2:$O$97)=0,Calculations!CQ37,Calculations!DS37)</f>
        <v>WT</v>
      </c>
      <c r="J36" s="24" t="str">
        <f>IF(SUM('Control Sample Data'!$D$2:$O$97)=0,Calculations!CR37,Calculations!DT37)</f>
        <v>WT</v>
      </c>
      <c r="K36" s="24" t="str">
        <f>IF(SUM('Control Sample Data'!$D$2:$O$97)=0,Calculations!CS37,Calculations!DU37)</f>
        <v>WT</v>
      </c>
      <c r="L36" s="24" t="str">
        <f>IF(SUM('Control Sample Data'!$D$2:$O$97)=0,Calculations!CT37,Calculations!DV37)</f>
        <v>WT</v>
      </c>
      <c r="M36" s="24" t="str">
        <f>IF(SUM('Control Sample Data'!$D$2:$O$97)=0,Calculations!CU37,Calculations!DW37)</f>
        <v>WT</v>
      </c>
      <c r="N36" s="24" t="str">
        <f>IF(SUM('Control Sample Data'!$D$2:$O$97)=0,Calculations!CV37,Calculations!DX37)</f>
        <v/>
      </c>
      <c r="O36" s="24" t="str">
        <f>IF(SUM('Control Sample Data'!$D$2:$O$97)=0,Calculations!CW37,Calculations!DY37)</f>
        <v/>
      </c>
      <c r="P36" s="24" t="str">
        <f>IF(SUM('Control Sample Data'!$D$2:$O$97)=0,Calculations!CX37,Calculations!DZ37)</f>
        <v/>
      </c>
      <c r="Q36" s="25" t="str">
        <f>IF(SUM('Control Sample Data'!$D$2:$O$97)=0,Calculations!CY37,Calculations!EA37)</f>
        <v/>
      </c>
    </row>
    <row r="37" spans="1:17" ht="15" customHeight="1" x14ac:dyDescent="0.25">
      <c r="A37" s="15" t="s">
        <v>158</v>
      </c>
      <c r="B37" s="4">
        <f>'Gene Table'!B38</f>
        <v>521</v>
      </c>
      <c r="C37" s="4" t="str">
        <f>'Gene Table'!C38</f>
        <v>KRAS</v>
      </c>
      <c r="D37" s="4" t="str">
        <f>'Gene Table'!D38</f>
        <v>c.35G&gt;A</v>
      </c>
      <c r="E37" s="16" t="str">
        <f>'Gene Table'!E38</f>
        <v>SMPH007531A</v>
      </c>
      <c r="F37" s="23" t="str">
        <f>IF(SUM('Control Sample Data'!$D$2:$O$97)=0,Calculations!CN38,Calculations!DP38)</f>
        <v>WT</v>
      </c>
      <c r="G37" s="24" t="str">
        <f>IF(SUM('Control Sample Data'!$D$2:$O$97)=0,Calculations!CO38,Calculations!DQ38)</f>
        <v>WT</v>
      </c>
      <c r="H37" s="24" t="str">
        <f>IF(SUM('Control Sample Data'!$D$2:$O$97)=0,Calculations!CP38,Calculations!DR38)</f>
        <v>WT</v>
      </c>
      <c r="I37" s="24" t="str">
        <f>IF(SUM('Control Sample Data'!$D$2:$O$97)=0,Calculations!CQ38,Calculations!DS38)</f>
        <v>WT</v>
      </c>
      <c r="J37" s="24" t="str">
        <f>IF(SUM('Control Sample Data'!$D$2:$O$97)=0,Calculations!CR38,Calculations!DT38)</f>
        <v>WT</v>
      </c>
      <c r="K37" s="24" t="str">
        <f>IF(SUM('Control Sample Data'!$D$2:$O$97)=0,Calculations!CS38,Calculations!DU38)</f>
        <v>WT</v>
      </c>
      <c r="L37" s="24" t="str">
        <f>IF(SUM('Control Sample Data'!$D$2:$O$97)=0,Calculations!CT38,Calculations!DV38)</f>
        <v>WT</v>
      </c>
      <c r="M37" s="24" t="str">
        <f>IF(SUM('Control Sample Data'!$D$2:$O$97)=0,Calculations!CU38,Calculations!DW38)</f>
        <v>WT</v>
      </c>
      <c r="N37" s="24" t="str">
        <f>IF(SUM('Control Sample Data'!$D$2:$O$97)=0,Calculations!CV38,Calculations!DX38)</f>
        <v/>
      </c>
      <c r="O37" s="24" t="str">
        <f>IF(SUM('Control Sample Data'!$D$2:$O$97)=0,Calculations!CW38,Calculations!DY38)</f>
        <v/>
      </c>
      <c r="P37" s="24" t="str">
        <f>IF(SUM('Control Sample Data'!$D$2:$O$97)=0,Calculations!CX38,Calculations!DZ38)</f>
        <v/>
      </c>
      <c r="Q37" s="25" t="str">
        <f>IF(SUM('Control Sample Data'!$D$2:$O$97)=0,Calculations!CY38,Calculations!EA38)</f>
        <v/>
      </c>
    </row>
    <row r="38" spans="1:17" ht="15" customHeight="1" x14ac:dyDescent="0.25">
      <c r="A38" s="15" t="s">
        <v>161</v>
      </c>
      <c r="B38" s="4">
        <f>'Gene Table'!B39</f>
        <v>522</v>
      </c>
      <c r="C38" s="4" t="str">
        <f>'Gene Table'!C39</f>
        <v>KRAS</v>
      </c>
      <c r="D38" s="4" t="str">
        <f>'Gene Table'!D39</f>
        <v>c.35G&gt;C</v>
      </c>
      <c r="E38" s="16" t="str">
        <f>'Gene Table'!E39</f>
        <v>SMPH007536A</v>
      </c>
      <c r="F38" s="23" t="str">
        <f>IF(SUM('Control Sample Data'!$D$2:$O$97)=0,Calculations!CN39,Calculations!DP39)</f>
        <v>WT</v>
      </c>
      <c r="G38" s="24" t="str">
        <f>IF(SUM('Control Sample Data'!$D$2:$O$97)=0,Calculations!CO39,Calculations!DQ39)</f>
        <v>WT</v>
      </c>
      <c r="H38" s="24" t="str">
        <f>IF(SUM('Control Sample Data'!$D$2:$O$97)=0,Calculations!CP39,Calculations!DR39)</f>
        <v>WT</v>
      </c>
      <c r="I38" s="24" t="str">
        <f>IF(SUM('Control Sample Data'!$D$2:$O$97)=0,Calculations!CQ39,Calculations!DS39)</f>
        <v>WT</v>
      </c>
      <c r="J38" s="24" t="str">
        <f>IF(SUM('Control Sample Data'!$D$2:$O$97)=0,Calculations!CR39,Calculations!DT39)</f>
        <v>WT</v>
      </c>
      <c r="K38" s="24" t="str">
        <f>IF(SUM('Control Sample Data'!$D$2:$O$97)=0,Calculations!CS39,Calculations!DU39)</f>
        <v>WT</v>
      </c>
      <c r="L38" s="24" t="str">
        <f>IF(SUM('Control Sample Data'!$D$2:$O$97)=0,Calculations!CT39,Calculations!DV39)</f>
        <v>WT</v>
      </c>
      <c r="M38" s="24" t="str">
        <f>IF(SUM('Control Sample Data'!$D$2:$O$97)=0,Calculations!CU39,Calculations!DW39)</f>
        <v>WT</v>
      </c>
      <c r="N38" s="24" t="str">
        <f>IF(SUM('Control Sample Data'!$D$2:$O$97)=0,Calculations!CV39,Calculations!DX39)</f>
        <v/>
      </c>
      <c r="O38" s="24" t="str">
        <f>IF(SUM('Control Sample Data'!$D$2:$O$97)=0,Calculations!CW39,Calculations!DY39)</f>
        <v/>
      </c>
      <c r="P38" s="24" t="str">
        <f>IF(SUM('Control Sample Data'!$D$2:$O$97)=0,Calculations!CX39,Calculations!DZ39)</f>
        <v/>
      </c>
      <c r="Q38" s="25" t="str">
        <f>IF(SUM('Control Sample Data'!$D$2:$O$97)=0,Calculations!CY39,Calculations!EA39)</f>
        <v/>
      </c>
    </row>
    <row r="39" spans="1:17" ht="15" customHeight="1" x14ac:dyDescent="0.25">
      <c r="A39" s="15" t="s">
        <v>164</v>
      </c>
      <c r="B39" s="4">
        <f>'Gene Table'!B40</f>
        <v>520</v>
      </c>
      <c r="C39" s="4" t="str">
        <f>'Gene Table'!C40</f>
        <v>KRAS</v>
      </c>
      <c r="D39" s="4" t="str">
        <f>'Gene Table'!D40</f>
        <v>c.35G&gt;T</v>
      </c>
      <c r="E39" s="16" t="str">
        <f>'Gene Table'!E40</f>
        <v>SMPH007537A</v>
      </c>
      <c r="F39" s="23" t="str">
        <f>IF(SUM('Control Sample Data'!$D$2:$O$97)=0,Calculations!CN40,Calculations!DP40)</f>
        <v>Mutant</v>
      </c>
      <c r="G39" s="24" t="str">
        <f>IF(SUM('Control Sample Data'!$D$2:$O$97)=0,Calculations!CO40,Calculations!DQ40)</f>
        <v>Mutant</v>
      </c>
      <c r="H39" s="24" t="str">
        <f>IF(SUM('Control Sample Data'!$D$2:$O$97)=0,Calculations!CP40,Calculations!DR40)</f>
        <v>Mutant</v>
      </c>
      <c r="I39" s="24" t="str">
        <f>IF(SUM('Control Sample Data'!$D$2:$O$97)=0,Calculations!CQ40,Calculations!DS40)</f>
        <v>WT</v>
      </c>
      <c r="J39" s="24" t="str">
        <f>IF(SUM('Control Sample Data'!$D$2:$O$97)=0,Calculations!CR40,Calculations!DT40)</f>
        <v>WT</v>
      </c>
      <c r="K39" s="24" t="str">
        <f>IF(SUM('Control Sample Data'!$D$2:$O$97)=0,Calculations!CS40,Calculations!DU40)</f>
        <v>WT</v>
      </c>
      <c r="L39" s="24" t="str">
        <f>IF(SUM('Control Sample Data'!$D$2:$O$97)=0,Calculations!CT40,Calculations!DV40)</f>
        <v>WT</v>
      </c>
      <c r="M39" s="24" t="str">
        <f>IF(SUM('Control Sample Data'!$D$2:$O$97)=0,Calculations!CU40,Calculations!DW40)</f>
        <v>WT</v>
      </c>
      <c r="N39" s="24" t="str">
        <f>IF(SUM('Control Sample Data'!$D$2:$O$97)=0,Calculations!CV40,Calculations!DX40)</f>
        <v/>
      </c>
      <c r="O39" s="24" t="str">
        <f>IF(SUM('Control Sample Data'!$D$2:$O$97)=0,Calculations!CW40,Calculations!DY40)</f>
        <v/>
      </c>
      <c r="P39" s="24" t="str">
        <f>IF(SUM('Control Sample Data'!$D$2:$O$97)=0,Calculations!CX40,Calculations!DZ40)</f>
        <v/>
      </c>
      <c r="Q39" s="25" t="str">
        <f>IF(SUM('Control Sample Data'!$D$2:$O$97)=0,Calculations!CY40,Calculations!EA40)</f>
        <v/>
      </c>
    </row>
    <row r="40" spans="1:17" ht="15" customHeight="1" x14ac:dyDescent="0.25">
      <c r="A40" s="15" t="s">
        <v>167</v>
      </c>
      <c r="B40" s="4">
        <f>'Gene Table'!B41</f>
        <v>528</v>
      </c>
      <c r="C40" s="4" t="str">
        <f>'Gene Table'!C41</f>
        <v>KRAS</v>
      </c>
      <c r="D40" s="4" t="str">
        <f>'Gene Table'!D41</f>
        <v>c.37G&gt;A</v>
      </c>
      <c r="E40" s="16" t="str">
        <f>'Gene Table'!E41</f>
        <v>SMPH007543A</v>
      </c>
      <c r="F40" s="23" t="str">
        <f>IF(SUM('Control Sample Data'!$D$2:$O$97)=0,Calculations!CN41,Calculations!DP41)</f>
        <v>WT</v>
      </c>
      <c r="G40" s="24" t="str">
        <f>IF(SUM('Control Sample Data'!$D$2:$O$97)=0,Calculations!CO41,Calculations!DQ41)</f>
        <v>WT</v>
      </c>
      <c r="H40" s="24" t="str">
        <f>IF(SUM('Control Sample Data'!$D$2:$O$97)=0,Calculations!CP41,Calculations!DR41)</f>
        <v>WT</v>
      </c>
      <c r="I40" s="24" t="str">
        <f>IF(SUM('Control Sample Data'!$D$2:$O$97)=0,Calculations!CQ41,Calculations!DS41)</f>
        <v>WT</v>
      </c>
      <c r="J40" s="24" t="str">
        <f>IF(SUM('Control Sample Data'!$D$2:$O$97)=0,Calculations!CR41,Calculations!DT41)</f>
        <v>WT</v>
      </c>
      <c r="K40" s="24" t="str">
        <f>IF(SUM('Control Sample Data'!$D$2:$O$97)=0,Calculations!CS41,Calculations!DU41)</f>
        <v>WT</v>
      </c>
      <c r="L40" s="24" t="str">
        <f>IF(SUM('Control Sample Data'!$D$2:$O$97)=0,Calculations!CT41,Calculations!DV41)</f>
        <v>WT</v>
      </c>
      <c r="M40" s="24" t="str">
        <f>IF(SUM('Control Sample Data'!$D$2:$O$97)=0,Calculations!CU41,Calculations!DW41)</f>
        <v>WT</v>
      </c>
      <c r="N40" s="24" t="str">
        <f>IF(SUM('Control Sample Data'!$D$2:$O$97)=0,Calculations!CV41,Calculations!DX41)</f>
        <v/>
      </c>
      <c r="O40" s="24" t="str">
        <f>IF(SUM('Control Sample Data'!$D$2:$O$97)=0,Calculations!CW41,Calculations!DY41)</f>
        <v/>
      </c>
      <c r="P40" s="24" t="str">
        <f>IF(SUM('Control Sample Data'!$D$2:$O$97)=0,Calculations!CX41,Calculations!DZ41)</f>
        <v/>
      </c>
      <c r="Q40" s="25" t="str">
        <f>IF(SUM('Control Sample Data'!$D$2:$O$97)=0,Calculations!CY41,Calculations!EA41)</f>
        <v/>
      </c>
    </row>
    <row r="41" spans="1:17" ht="15" customHeight="1" x14ac:dyDescent="0.25">
      <c r="A41" s="15" t="s">
        <v>170</v>
      </c>
      <c r="B41" s="4">
        <f>'Gene Table'!B42</f>
        <v>529</v>
      </c>
      <c r="C41" s="4" t="str">
        <f>'Gene Table'!C42</f>
        <v>KRAS</v>
      </c>
      <c r="D41" s="4" t="str">
        <f>'Gene Table'!D42</f>
        <v>c.37G&gt;C</v>
      </c>
      <c r="E41" s="16" t="str">
        <f>'Gene Table'!E42</f>
        <v>SMPH007549A</v>
      </c>
      <c r="F41" s="23" t="str">
        <f>IF(SUM('Control Sample Data'!$D$2:$O$97)=0,Calculations!CN42,Calculations!DP42)</f>
        <v>WT</v>
      </c>
      <c r="G41" s="24" t="str">
        <f>IF(SUM('Control Sample Data'!$D$2:$O$97)=0,Calculations!CO42,Calculations!DQ42)</f>
        <v>WT</v>
      </c>
      <c r="H41" s="24" t="str">
        <f>IF(SUM('Control Sample Data'!$D$2:$O$97)=0,Calculations!CP42,Calculations!DR42)</f>
        <v>WT</v>
      </c>
      <c r="I41" s="24" t="str">
        <f>IF(SUM('Control Sample Data'!$D$2:$O$97)=0,Calculations!CQ42,Calculations!DS42)</f>
        <v>WT</v>
      </c>
      <c r="J41" s="24" t="str">
        <f>IF(SUM('Control Sample Data'!$D$2:$O$97)=0,Calculations!CR42,Calculations!DT42)</f>
        <v>WT</v>
      </c>
      <c r="K41" s="24" t="str">
        <f>IF(SUM('Control Sample Data'!$D$2:$O$97)=0,Calculations!CS42,Calculations!DU42)</f>
        <v>WT</v>
      </c>
      <c r="L41" s="24" t="str">
        <f>IF(SUM('Control Sample Data'!$D$2:$O$97)=0,Calculations!CT42,Calculations!DV42)</f>
        <v>WT</v>
      </c>
      <c r="M41" s="24" t="str">
        <f>IF(SUM('Control Sample Data'!$D$2:$O$97)=0,Calculations!CU42,Calculations!DW42)</f>
        <v>WT</v>
      </c>
      <c r="N41" s="24" t="str">
        <f>IF(SUM('Control Sample Data'!$D$2:$O$97)=0,Calculations!CV42,Calculations!DX42)</f>
        <v/>
      </c>
      <c r="O41" s="24" t="str">
        <f>IF(SUM('Control Sample Data'!$D$2:$O$97)=0,Calculations!CW42,Calculations!DY42)</f>
        <v/>
      </c>
      <c r="P41" s="24" t="str">
        <f>IF(SUM('Control Sample Data'!$D$2:$O$97)=0,Calculations!CX42,Calculations!DZ42)</f>
        <v/>
      </c>
      <c r="Q41" s="25" t="str">
        <f>IF(SUM('Control Sample Data'!$D$2:$O$97)=0,Calculations!CY42,Calculations!EA42)</f>
        <v/>
      </c>
    </row>
    <row r="42" spans="1:17" ht="15" customHeight="1" x14ac:dyDescent="0.25">
      <c r="A42" s="15" t="s">
        <v>173</v>
      </c>
      <c r="B42" s="4">
        <f>'Gene Table'!B43</f>
        <v>527</v>
      </c>
      <c r="C42" s="4" t="str">
        <f>'Gene Table'!C43</f>
        <v>KRAS</v>
      </c>
      <c r="D42" s="4" t="str">
        <f>'Gene Table'!D43</f>
        <v>c.37G&gt;T</v>
      </c>
      <c r="E42" s="16" t="str">
        <f>'Gene Table'!E43</f>
        <v>SMPH007541A</v>
      </c>
      <c r="F42" s="23" t="str">
        <f>IF(SUM('Control Sample Data'!$D$2:$O$97)=0,Calculations!CN43,Calculations!DP43)</f>
        <v>WT</v>
      </c>
      <c r="G42" s="24" t="str">
        <f>IF(SUM('Control Sample Data'!$D$2:$O$97)=0,Calculations!CO43,Calculations!DQ43)</f>
        <v>WT</v>
      </c>
      <c r="H42" s="24" t="str">
        <f>IF(SUM('Control Sample Data'!$D$2:$O$97)=0,Calculations!CP43,Calculations!DR43)</f>
        <v>WT</v>
      </c>
      <c r="I42" s="24" t="str">
        <f>IF(SUM('Control Sample Data'!$D$2:$O$97)=0,Calculations!CQ43,Calculations!DS43)</f>
        <v>WT</v>
      </c>
      <c r="J42" s="24" t="str">
        <f>IF(SUM('Control Sample Data'!$D$2:$O$97)=0,Calculations!CR43,Calculations!DT43)</f>
        <v>WT</v>
      </c>
      <c r="K42" s="24" t="str">
        <f>IF(SUM('Control Sample Data'!$D$2:$O$97)=0,Calculations!CS43,Calculations!DU43)</f>
        <v>WT</v>
      </c>
      <c r="L42" s="24" t="str">
        <f>IF(SUM('Control Sample Data'!$D$2:$O$97)=0,Calculations!CT43,Calculations!DV43)</f>
        <v>WT</v>
      </c>
      <c r="M42" s="24" t="str">
        <f>IF(SUM('Control Sample Data'!$D$2:$O$97)=0,Calculations!CU43,Calculations!DW43)</f>
        <v>WT</v>
      </c>
      <c r="N42" s="24" t="str">
        <f>IF(SUM('Control Sample Data'!$D$2:$O$97)=0,Calculations!CV43,Calculations!DX43)</f>
        <v/>
      </c>
      <c r="O42" s="24" t="str">
        <f>IF(SUM('Control Sample Data'!$D$2:$O$97)=0,Calculations!CW43,Calculations!DY43)</f>
        <v/>
      </c>
      <c r="P42" s="24" t="str">
        <f>IF(SUM('Control Sample Data'!$D$2:$O$97)=0,Calculations!CX43,Calculations!DZ43)</f>
        <v/>
      </c>
      <c r="Q42" s="25" t="str">
        <f>IF(SUM('Control Sample Data'!$D$2:$O$97)=0,Calculations!CY43,Calculations!EA43)</f>
        <v/>
      </c>
    </row>
    <row r="43" spans="1:17" ht="15" customHeight="1" x14ac:dyDescent="0.25">
      <c r="A43" s="15" t="s">
        <v>176</v>
      </c>
      <c r="B43" s="4">
        <f>'Gene Table'!B44</f>
        <v>532</v>
      </c>
      <c r="C43" s="4" t="str">
        <f>'Gene Table'!C44</f>
        <v>KRAS</v>
      </c>
      <c r="D43" s="4" t="str">
        <f>'Gene Table'!D44</f>
        <v>c.38G&gt;A</v>
      </c>
      <c r="E43" s="16" t="str">
        <f>'Gene Table'!E44</f>
        <v>SMPH007538A</v>
      </c>
      <c r="F43" s="23" t="str">
        <f>IF(SUM('Control Sample Data'!$D$2:$O$97)=0,Calculations!CN44,Calculations!DP44)</f>
        <v>Mutant</v>
      </c>
      <c r="G43" s="24" t="str">
        <f>IF(SUM('Control Sample Data'!$D$2:$O$97)=0,Calculations!CO44,Calculations!DQ44)</f>
        <v>Mutant</v>
      </c>
      <c r="H43" s="24" t="str">
        <f>IF(SUM('Control Sample Data'!$D$2:$O$97)=0,Calculations!CP44,Calculations!DR44)</f>
        <v>Mutant</v>
      </c>
      <c r="I43" s="24" t="str">
        <f>IF(SUM('Control Sample Data'!$D$2:$O$97)=0,Calculations!CQ44,Calculations!DS44)</f>
        <v>WT</v>
      </c>
      <c r="J43" s="24" t="str">
        <f>IF(SUM('Control Sample Data'!$D$2:$O$97)=0,Calculations!CR44,Calculations!DT44)</f>
        <v>WT</v>
      </c>
      <c r="K43" s="24" t="str">
        <f>IF(SUM('Control Sample Data'!$D$2:$O$97)=0,Calculations!CS44,Calculations!DU44)</f>
        <v>WT</v>
      </c>
      <c r="L43" s="24" t="str">
        <f>IF(SUM('Control Sample Data'!$D$2:$O$97)=0,Calculations!CT44,Calculations!DV44)</f>
        <v>WT</v>
      </c>
      <c r="M43" s="24" t="str">
        <f>IF(SUM('Control Sample Data'!$D$2:$O$97)=0,Calculations!CU44,Calculations!DW44)</f>
        <v>WT</v>
      </c>
      <c r="N43" s="24" t="str">
        <f>IF(SUM('Control Sample Data'!$D$2:$O$97)=0,Calculations!CV44,Calculations!DX44)</f>
        <v/>
      </c>
      <c r="O43" s="24" t="str">
        <f>IF(SUM('Control Sample Data'!$D$2:$O$97)=0,Calculations!CW44,Calculations!DY44)</f>
        <v/>
      </c>
      <c r="P43" s="24" t="str">
        <f>IF(SUM('Control Sample Data'!$D$2:$O$97)=0,Calculations!CX44,Calculations!DZ44)</f>
        <v/>
      </c>
      <c r="Q43" s="25" t="str">
        <f>IF(SUM('Control Sample Data'!$D$2:$O$97)=0,Calculations!CY44,Calculations!EA44)</f>
        <v/>
      </c>
    </row>
    <row r="44" spans="1:17" ht="15" customHeight="1" x14ac:dyDescent="0.25">
      <c r="A44" s="15" t="s">
        <v>179</v>
      </c>
      <c r="B44" s="4">
        <f>'Gene Table'!B45</f>
        <v>533</v>
      </c>
      <c r="C44" s="4" t="str">
        <f>'Gene Table'!C45</f>
        <v>KRAS</v>
      </c>
      <c r="D44" s="4" t="str">
        <f>'Gene Table'!D45</f>
        <v>c.38G&gt;C</v>
      </c>
      <c r="E44" s="16" t="str">
        <f>'Gene Table'!E45</f>
        <v>SMPH007542A</v>
      </c>
      <c r="F44" s="23" t="str">
        <f>IF(SUM('Control Sample Data'!$D$2:$O$97)=0,Calculations!CN45,Calculations!DP45)</f>
        <v>WT</v>
      </c>
      <c r="G44" s="24" t="str">
        <f>IF(SUM('Control Sample Data'!$D$2:$O$97)=0,Calculations!CO45,Calculations!DQ45)</f>
        <v>WT</v>
      </c>
      <c r="H44" s="24" t="str">
        <f>IF(SUM('Control Sample Data'!$D$2:$O$97)=0,Calculations!CP45,Calculations!DR45)</f>
        <v>WT</v>
      </c>
      <c r="I44" s="24" t="str">
        <f>IF(SUM('Control Sample Data'!$D$2:$O$97)=0,Calculations!CQ45,Calculations!DS45)</f>
        <v>WT</v>
      </c>
      <c r="J44" s="24" t="str">
        <f>IF(SUM('Control Sample Data'!$D$2:$O$97)=0,Calculations!CR45,Calculations!DT45)</f>
        <v>WT</v>
      </c>
      <c r="K44" s="24" t="str">
        <f>IF(SUM('Control Sample Data'!$D$2:$O$97)=0,Calculations!CS45,Calculations!DU45)</f>
        <v>WT</v>
      </c>
      <c r="L44" s="24" t="str">
        <f>IF(SUM('Control Sample Data'!$D$2:$O$97)=0,Calculations!CT45,Calculations!DV45)</f>
        <v>WT</v>
      </c>
      <c r="M44" s="24" t="str">
        <f>IF(SUM('Control Sample Data'!$D$2:$O$97)=0,Calculations!CU45,Calculations!DW45)</f>
        <v>WT</v>
      </c>
      <c r="N44" s="24" t="str">
        <f>IF(SUM('Control Sample Data'!$D$2:$O$97)=0,Calculations!CV45,Calculations!DX45)</f>
        <v/>
      </c>
      <c r="O44" s="24" t="str">
        <f>IF(SUM('Control Sample Data'!$D$2:$O$97)=0,Calculations!CW45,Calculations!DY45)</f>
        <v/>
      </c>
      <c r="P44" s="24" t="str">
        <f>IF(SUM('Control Sample Data'!$D$2:$O$97)=0,Calculations!CX45,Calculations!DZ45)</f>
        <v/>
      </c>
      <c r="Q44" s="25" t="str">
        <f>IF(SUM('Control Sample Data'!$D$2:$O$97)=0,Calculations!CY45,Calculations!EA45)</f>
        <v/>
      </c>
    </row>
    <row r="45" spans="1:17" ht="15" customHeight="1" x14ac:dyDescent="0.25">
      <c r="A45" s="15" t="s">
        <v>182</v>
      </c>
      <c r="B45" s="4">
        <f>'Gene Table'!B46</f>
        <v>534</v>
      </c>
      <c r="C45" s="4" t="str">
        <f>'Gene Table'!C46</f>
        <v>KRAS</v>
      </c>
      <c r="D45" s="4" t="str">
        <f>'Gene Table'!D46</f>
        <v>c.38G&gt;T</v>
      </c>
      <c r="E45" s="16" t="str">
        <f>'Gene Table'!E46</f>
        <v>SMPH007545A</v>
      </c>
      <c r="F45" s="23" t="str">
        <f>IF(SUM('Control Sample Data'!$D$2:$O$97)=0,Calculations!CN46,Calculations!DP46)</f>
        <v>WT</v>
      </c>
      <c r="G45" s="24" t="str">
        <f>IF(SUM('Control Sample Data'!$D$2:$O$97)=0,Calculations!CO46,Calculations!DQ46)</f>
        <v>WT</v>
      </c>
      <c r="H45" s="24" t="str">
        <f>IF(SUM('Control Sample Data'!$D$2:$O$97)=0,Calculations!CP46,Calculations!DR46)</f>
        <v>WT</v>
      </c>
      <c r="I45" s="24" t="str">
        <f>IF(SUM('Control Sample Data'!$D$2:$O$97)=0,Calculations!CQ46,Calculations!DS46)</f>
        <v>WT</v>
      </c>
      <c r="J45" s="24" t="str">
        <f>IF(SUM('Control Sample Data'!$D$2:$O$97)=0,Calculations!CR46,Calculations!DT46)</f>
        <v>WT</v>
      </c>
      <c r="K45" s="24" t="str">
        <f>IF(SUM('Control Sample Data'!$D$2:$O$97)=0,Calculations!CS46,Calculations!DU46)</f>
        <v>WT</v>
      </c>
      <c r="L45" s="24" t="str">
        <f>IF(SUM('Control Sample Data'!$D$2:$O$97)=0,Calculations!CT46,Calculations!DV46)</f>
        <v>WT</v>
      </c>
      <c r="M45" s="24" t="str">
        <f>IF(SUM('Control Sample Data'!$D$2:$O$97)=0,Calculations!CU46,Calculations!DW46)</f>
        <v>WT</v>
      </c>
      <c r="N45" s="24" t="str">
        <f>IF(SUM('Control Sample Data'!$D$2:$O$97)=0,Calculations!CV46,Calculations!DX46)</f>
        <v/>
      </c>
      <c r="O45" s="24" t="str">
        <f>IF(SUM('Control Sample Data'!$D$2:$O$97)=0,Calculations!CW46,Calculations!DY46)</f>
        <v/>
      </c>
      <c r="P45" s="24" t="str">
        <f>IF(SUM('Control Sample Data'!$D$2:$O$97)=0,Calculations!CX46,Calculations!DZ46)</f>
        <v/>
      </c>
      <c r="Q45" s="25" t="str">
        <f>IF(SUM('Control Sample Data'!$D$2:$O$97)=0,Calculations!CY46,Calculations!EA46)</f>
        <v/>
      </c>
    </row>
    <row r="46" spans="1:17" ht="15" customHeight="1" x14ac:dyDescent="0.25">
      <c r="A46" s="15" t="s">
        <v>185</v>
      </c>
      <c r="B46" s="4">
        <f>'Gene Table'!B47</f>
        <v>543</v>
      </c>
      <c r="C46" s="4" t="str">
        <f>'Gene Table'!C47</f>
        <v>KRAS</v>
      </c>
      <c r="D46" s="4" t="str">
        <f>'Gene Table'!D47</f>
        <v>c.64C&gt;A</v>
      </c>
      <c r="E46" s="16" t="str">
        <f>'Gene Table'!E47</f>
        <v>SMPH007565A</v>
      </c>
      <c r="F46" s="23" t="str">
        <f>IF(SUM('Control Sample Data'!$D$2:$O$97)=0,Calculations!CN47,Calculations!DP47)</f>
        <v>WT</v>
      </c>
      <c r="G46" s="24" t="str">
        <f>IF(SUM('Control Sample Data'!$D$2:$O$97)=0,Calculations!CO47,Calculations!DQ47)</f>
        <v>WT</v>
      </c>
      <c r="H46" s="24" t="str">
        <f>IF(SUM('Control Sample Data'!$D$2:$O$97)=0,Calculations!CP47,Calculations!DR47)</f>
        <v>WT</v>
      </c>
      <c r="I46" s="24" t="str">
        <f>IF(SUM('Control Sample Data'!$D$2:$O$97)=0,Calculations!CQ47,Calculations!DS47)</f>
        <v>WT</v>
      </c>
      <c r="J46" s="24" t="str">
        <f>IF(SUM('Control Sample Data'!$D$2:$O$97)=0,Calculations!CR47,Calculations!DT47)</f>
        <v>WT</v>
      </c>
      <c r="K46" s="24" t="str">
        <f>IF(SUM('Control Sample Data'!$D$2:$O$97)=0,Calculations!CS47,Calculations!DU47)</f>
        <v>WT</v>
      </c>
      <c r="L46" s="24" t="str">
        <f>IF(SUM('Control Sample Data'!$D$2:$O$97)=0,Calculations!CT47,Calculations!DV47)</f>
        <v>WT</v>
      </c>
      <c r="M46" s="24" t="str">
        <f>IF(SUM('Control Sample Data'!$D$2:$O$97)=0,Calculations!CU47,Calculations!DW47)</f>
        <v>WT</v>
      </c>
      <c r="N46" s="24" t="str">
        <f>IF(SUM('Control Sample Data'!$D$2:$O$97)=0,Calculations!CV47,Calculations!DX47)</f>
        <v/>
      </c>
      <c r="O46" s="24" t="str">
        <f>IF(SUM('Control Sample Data'!$D$2:$O$97)=0,Calculations!CW47,Calculations!DY47)</f>
        <v/>
      </c>
      <c r="P46" s="24" t="str">
        <f>IF(SUM('Control Sample Data'!$D$2:$O$97)=0,Calculations!CX47,Calculations!DZ47)</f>
        <v/>
      </c>
      <c r="Q46" s="25" t="str">
        <f>IF(SUM('Control Sample Data'!$D$2:$O$97)=0,Calculations!CY47,Calculations!EA47)</f>
        <v/>
      </c>
    </row>
    <row r="47" spans="1:17" ht="15" customHeight="1" x14ac:dyDescent="0.25">
      <c r="A47" s="15" t="s">
        <v>188</v>
      </c>
      <c r="B47" s="4">
        <f>'Gene Table'!B48</f>
        <v>496</v>
      </c>
      <c r="C47" s="4" t="str">
        <f>'Gene Table'!C48</f>
        <v>HRAS</v>
      </c>
      <c r="D47" s="4" t="str">
        <f>'Gene Table'!D48</f>
        <v>c.181C&gt;A</v>
      </c>
      <c r="E47" s="16" t="str">
        <f>'Gene Table'!E48</f>
        <v>SMPH006505A</v>
      </c>
      <c r="F47" s="23" t="str">
        <f>IF(SUM('Control Sample Data'!$D$2:$O$97)=0,Calculations!CN48,Calculations!DP48)</f>
        <v>WT</v>
      </c>
      <c r="G47" s="24" t="str">
        <f>IF(SUM('Control Sample Data'!$D$2:$O$97)=0,Calculations!CO48,Calculations!DQ48)</f>
        <v>WT</v>
      </c>
      <c r="H47" s="24" t="str">
        <f>IF(SUM('Control Sample Data'!$D$2:$O$97)=0,Calculations!CP48,Calculations!DR48)</f>
        <v>WT</v>
      </c>
      <c r="I47" s="24" t="str">
        <f>IF(SUM('Control Sample Data'!$D$2:$O$97)=0,Calculations!CQ48,Calculations!DS48)</f>
        <v>WT</v>
      </c>
      <c r="J47" s="24" t="str">
        <f>IF(SUM('Control Sample Data'!$D$2:$O$97)=0,Calculations!CR48,Calculations!DT48)</f>
        <v>WT</v>
      </c>
      <c r="K47" s="24" t="str">
        <f>IF(SUM('Control Sample Data'!$D$2:$O$97)=0,Calculations!CS48,Calculations!DU48)</f>
        <v>WT</v>
      </c>
      <c r="L47" s="24" t="str">
        <f>IF(SUM('Control Sample Data'!$D$2:$O$97)=0,Calculations!CT48,Calculations!DV48)</f>
        <v>WT</v>
      </c>
      <c r="M47" s="24" t="str">
        <f>IF(SUM('Control Sample Data'!$D$2:$O$97)=0,Calculations!CU48,Calculations!DW48)</f>
        <v>WT</v>
      </c>
      <c r="N47" s="24" t="str">
        <f>IF(SUM('Control Sample Data'!$D$2:$O$97)=0,Calculations!CV48,Calculations!DX48)</f>
        <v/>
      </c>
      <c r="O47" s="24" t="str">
        <f>IF(SUM('Control Sample Data'!$D$2:$O$97)=0,Calculations!CW48,Calculations!DY48)</f>
        <v/>
      </c>
      <c r="P47" s="24" t="str">
        <f>IF(SUM('Control Sample Data'!$D$2:$O$97)=0,Calculations!CX48,Calculations!DZ48)</f>
        <v/>
      </c>
      <c r="Q47" s="25" t="str">
        <f>IF(SUM('Control Sample Data'!$D$2:$O$97)=0,Calculations!CY48,Calculations!EA48)</f>
        <v/>
      </c>
    </row>
    <row r="48" spans="1:17" ht="15" customHeight="1" x14ac:dyDescent="0.25">
      <c r="A48" s="15" t="s">
        <v>192</v>
      </c>
      <c r="B48" s="4">
        <f>'Gene Table'!B49</f>
        <v>499</v>
      </c>
      <c r="C48" s="4" t="str">
        <f>'Gene Table'!C49</f>
        <v>HRAS</v>
      </c>
      <c r="D48" s="4" t="str">
        <f>'Gene Table'!D49</f>
        <v>c.182A&gt;G</v>
      </c>
      <c r="E48" s="16" t="str">
        <f>'Gene Table'!E49</f>
        <v>SMPH006502A</v>
      </c>
      <c r="F48" s="23" t="str">
        <f>IF(SUM('Control Sample Data'!$D$2:$O$97)=0,Calculations!CN49,Calculations!DP49)</f>
        <v>WT</v>
      </c>
      <c r="G48" s="24" t="str">
        <f>IF(SUM('Control Sample Data'!$D$2:$O$97)=0,Calculations!CO49,Calculations!DQ49)</f>
        <v>WT</v>
      </c>
      <c r="H48" s="24" t="str">
        <f>IF(SUM('Control Sample Data'!$D$2:$O$97)=0,Calculations!CP49,Calculations!DR49)</f>
        <v>WT</v>
      </c>
      <c r="I48" s="24" t="str">
        <f>IF(SUM('Control Sample Data'!$D$2:$O$97)=0,Calculations!CQ49,Calculations!DS49)</f>
        <v>WT</v>
      </c>
      <c r="J48" s="24" t="str">
        <f>IF(SUM('Control Sample Data'!$D$2:$O$97)=0,Calculations!CR49,Calculations!DT49)</f>
        <v>WT</v>
      </c>
      <c r="K48" s="24" t="str">
        <f>IF(SUM('Control Sample Data'!$D$2:$O$97)=0,Calculations!CS49,Calculations!DU49)</f>
        <v>WT</v>
      </c>
      <c r="L48" s="24" t="str">
        <f>IF(SUM('Control Sample Data'!$D$2:$O$97)=0,Calculations!CT49,Calculations!DV49)</f>
        <v>WT</v>
      </c>
      <c r="M48" s="24" t="str">
        <f>IF(SUM('Control Sample Data'!$D$2:$O$97)=0,Calculations!CU49,Calculations!DW49)</f>
        <v>WT</v>
      </c>
      <c r="N48" s="24" t="str">
        <f>IF(SUM('Control Sample Data'!$D$2:$O$97)=0,Calculations!CV49,Calculations!DX49)</f>
        <v/>
      </c>
      <c r="O48" s="24" t="str">
        <f>IF(SUM('Control Sample Data'!$D$2:$O$97)=0,Calculations!CW49,Calculations!DY49)</f>
        <v/>
      </c>
      <c r="P48" s="24" t="str">
        <f>IF(SUM('Control Sample Data'!$D$2:$O$97)=0,Calculations!CX49,Calculations!DZ49)</f>
        <v/>
      </c>
      <c r="Q48" s="25" t="str">
        <f>IF(SUM('Control Sample Data'!$D$2:$O$97)=0,Calculations!CY49,Calculations!EA49)</f>
        <v/>
      </c>
    </row>
    <row r="49" spans="1:17" ht="15" customHeight="1" x14ac:dyDescent="0.25">
      <c r="A49" s="15" t="s">
        <v>194</v>
      </c>
      <c r="B49" s="4">
        <f>'Gene Table'!B50</f>
        <v>498</v>
      </c>
      <c r="C49" s="4" t="str">
        <f>'Gene Table'!C50</f>
        <v>HRAS</v>
      </c>
      <c r="D49" s="4" t="str">
        <f>'Gene Table'!D50</f>
        <v>c.182A&gt;T</v>
      </c>
      <c r="E49" s="16" t="str">
        <f>'Gene Table'!E50</f>
        <v>SMPH006503A</v>
      </c>
      <c r="F49" s="23" t="str">
        <f>IF(SUM('Control Sample Data'!$D$2:$O$97)=0,Calculations!CN50,Calculations!DP50)</f>
        <v>WT</v>
      </c>
      <c r="G49" s="24" t="str">
        <f>IF(SUM('Control Sample Data'!$D$2:$O$97)=0,Calculations!CO50,Calculations!DQ50)</f>
        <v>WT</v>
      </c>
      <c r="H49" s="24" t="str">
        <f>IF(SUM('Control Sample Data'!$D$2:$O$97)=0,Calculations!CP50,Calculations!DR50)</f>
        <v>WT</v>
      </c>
      <c r="I49" s="24" t="str">
        <f>IF(SUM('Control Sample Data'!$D$2:$O$97)=0,Calculations!CQ50,Calculations!DS50)</f>
        <v>WT</v>
      </c>
      <c r="J49" s="24" t="str">
        <f>IF(SUM('Control Sample Data'!$D$2:$O$97)=0,Calculations!CR50,Calculations!DT50)</f>
        <v>WT</v>
      </c>
      <c r="K49" s="24" t="str">
        <f>IF(SUM('Control Sample Data'!$D$2:$O$97)=0,Calculations!CS50,Calculations!DU50)</f>
        <v>WT</v>
      </c>
      <c r="L49" s="24" t="str">
        <f>IF(SUM('Control Sample Data'!$D$2:$O$97)=0,Calculations!CT50,Calculations!DV50)</f>
        <v>WT</v>
      </c>
      <c r="M49" s="24" t="str">
        <f>IF(SUM('Control Sample Data'!$D$2:$O$97)=0,Calculations!CU50,Calculations!DW50)</f>
        <v>WT</v>
      </c>
      <c r="N49" s="24" t="str">
        <f>IF(SUM('Control Sample Data'!$D$2:$O$97)=0,Calculations!CV50,Calculations!DX50)</f>
        <v/>
      </c>
      <c r="O49" s="24" t="str">
        <f>IF(SUM('Control Sample Data'!$D$2:$O$97)=0,Calculations!CW50,Calculations!DY50)</f>
        <v/>
      </c>
      <c r="P49" s="24" t="str">
        <f>IF(SUM('Control Sample Data'!$D$2:$O$97)=0,Calculations!CX50,Calculations!DZ50)</f>
        <v/>
      </c>
      <c r="Q49" s="25" t="str">
        <f>IF(SUM('Control Sample Data'!$D$2:$O$97)=0,Calculations!CY50,Calculations!EA50)</f>
        <v/>
      </c>
    </row>
    <row r="50" spans="1:17" ht="15" customHeight="1" x14ac:dyDescent="0.25">
      <c r="A50" s="15" t="s">
        <v>196</v>
      </c>
      <c r="B50" s="4">
        <f>'Gene Table'!B51</f>
        <v>502</v>
      </c>
      <c r="C50" s="4" t="str">
        <f>'Gene Table'!C51</f>
        <v>HRAS</v>
      </c>
      <c r="D50" s="4" t="str">
        <f>'Gene Table'!D51</f>
        <v>c.183G&gt;T</v>
      </c>
      <c r="E50" s="16" t="str">
        <f>'Gene Table'!E51</f>
        <v>SMPH006516A</v>
      </c>
      <c r="F50" s="23" t="str">
        <f>IF(SUM('Control Sample Data'!$D$2:$O$97)=0,Calculations!CN51,Calculations!DP51)</f>
        <v>WT</v>
      </c>
      <c r="G50" s="24" t="str">
        <f>IF(SUM('Control Sample Data'!$D$2:$O$97)=0,Calculations!CO51,Calculations!DQ51)</f>
        <v>WT</v>
      </c>
      <c r="H50" s="24" t="str">
        <f>IF(SUM('Control Sample Data'!$D$2:$O$97)=0,Calculations!CP51,Calculations!DR51)</f>
        <v>WT</v>
      </c>
      <c r="I50" s="24" t="str">
        <f>IF(SUM('Control Sample Data'!$D$2:$O$97)=0,Calculations!CQ51,Calculations!DS51)</f>
        <v>WT</v>
      </c>
      <c r="J50" s="24" t="str">
        <f>IF(SUM('Control Sample Data'!$D$2:$O$97)=0,Calculations!CR51,Calculations!DT51)</f>
        <v>WT</v>
      </c>
      <c r="K50" s="24" t="str">
        <f>IF(SUM('Control Sample Data'!$D$2:$O$97)=0,Calculations!CS51,Calculations!DU51)</f>
        <v>WT</v>
      </c>
      <c r="L50" s="24" t="str">
        <f>IF(SUM('Control Sample Data'!$D$2:$O$97)=0,Calculations!CT51,Calculations!DV51)</f>
        <v>WT</v>
      </c>
      <c r="M50" s="24" t="str">
        <f>IF(SUM('Control Sample Data'!$D$2:$O$97)=0,Calculations!CU51,Calculations!DW51)</f>
        <v>WT</v>
      </c>
      <c r="N50" s="24" t="str">
        <f>IF(SUM('Control Sample Data'!$D$2:$O$97)=0,Calculations!CV51,Calculations!DX51)</f>
        <v/>
      </c>
      <c r="O50" s="24" t="str">
        <f>IF(SUM('Control Sample Data'!$D$2:$O$97)=0,Calculations!CW51,Calculations!DY51)</f>
        <v/>
      </c>
      <c r="P50" s="24" t="str">
        <f>IF(SUM('Control Sample Data'!$D$2:$O$97)=0,Calculations!CX51,Calculations!DZ51)</f>
        <v/>
      </c>
      <c r="Q50" s="25" t="str">
        <f>IF(SUM('Control Sample Data'!$D$2:$O$97)=0,Calculations!CY51,Calculations!EA51)</f>
        <v/>
      </c>
    </row>
    <row r="51" spans="1:17" ht="15" customHeight="1" x14ac:dyDescent="0.25">
      <c r="A51" s="15" t="s">
        <v>199</v>
      </c>
      <c r="B51" s="4">
        <f>'Gene Table'!B52</f>
        <v>480</v>
      </c>
      <c r="C51" s="4" t="str">
        <f>'Gene Table'!C52</f>
        <v>HRAS</v>
      </c>
      <c r="D51" s="4" t="str">
        <f>'Gene Table'!D52</f>
        <v>c.34G&gt;A</v>
      </c>
      <c r="E51" s="16" t="str">
        <f>'Gene Table'!E52</f>
        <v>SMPH006499A</v>
      </c>
      <c r="F51" s="23" t="str">
        <f>IF(SUM('Control Sample Data'!$D$2:$O$97)=0,Calculations!CN52,Calculations!DP52)</f>
        <v>Mutant</v>
      </c>
      <c r="G51" s="24" t="str">
        <f>IF(SUM('Control Sample Data'!$D$2:$O$97)=0,Calculations!CO52,Calculations!DQ52)</f>
        <v>Mutant</v>
      </c>
      <c r="H51" s="24" t="str">
        <f>IF(SUM('Control Sample Data'!$D$2:$O$97)=0,Calculations!CP52,Calculations!DR52)</f>
        <v>Mutant</v>
      </c>
      <c r="I51" s="24" t="str">
        <f>IF(SUM('Control Sample Data'!$D$2:$O$97)=0,Calculations!CQ52,Calculations!DS52)</f>
        <v>WT</v>
      </c>
      <c r="J51" s="24" t="str">
        <f>IF(SUM('Control Sample Data'!$D$2:$O$97)=0,Calculations!CR52,Calculations!DT52)</f>
        <v>WT</v>
      </c>
      <c r="K51" s="24" t="str">
        <f>IF(SUM('Control Sample Data'!$D$2:$O$97)=0,Calculations!CS52,Calculations!DU52)</f>
        <v>WT</v>
      </c>
      <c r="L51" s="24" t="str">
        <f>IF(SUM('Control Sample Data'!$D$2:$O$97)=0,Calculations!CT52,Calculations!DV52)</f>
        <v>WT</v>
      </c>
      <c r="M51" s="24" t="str">
        <f>IF(SUM('Control Sample Data'!$D$2:$O$97)=0,Calculations!CU52,Calculations!DW52)</f>
        <v>WT</v>
      </c>
      <c r="N51" s="24" t="str">
        <f>IF(SUM('Control Sample Data'!$D$2:$O$97)=0,Calculations!CV52,Calculations!DX52)</f>
        <v/>
      </c>
      <c r="O51" s="24" t="str">
        <f>IF(SUM('Control Sample Data'!$D$2:$O$97)=0,Calculations!CW52,Calculations!DY52)</f>
        <v/>
      </c>
      <c r="P51" s="24" t="str">
        <f>IF(SUM('Control Sample Data'!$D$2:$O$97)=0,Calculations!CX52,Calculations!DZ52)</f>
        <v/>
      </c>
      <c r="Q51" s="25" t="str">
        <f>IF(SUM('Control Sample Data'!$D$2:$O$97)=0,Calculations!CY52,Calculations!EA52)</f>
        <v/>
      </c>
    </row>
    <row r="52" spans="1:17" ht="15" customHeight="1" x14ac:dyDescent="0.25">
      <c r="A52" s="15" t="s">
        <v>201</v>
      </c>
      <c r="B52" s="4">
        <f>'Gene Table'!B53</f>
        <v>482</v>
      </c>
      <c r="C52" s="4" t="str">
        <f>'Gene Table'!C53</f>
        <v>HRAS</v>
      </c>
      <c r="D52" s="4" t="str">
        <f>'Gene Table'!D53</f>
        <v>c.34G&gt;C</v>
      </c>
      <c r="E52" s="16" t="str">
        <f>'Gene Table'!E53</f>
        <v>SMPH006506A</v>
      </c>
      <c r="F52" s="23" t="str">
        <f>IF(SUM('Control Sample Data'!$D$2:$O$97)=0,Calculations!CN53,Calculations!DP53)</f>
        <v>WT</v>
      </c>
      <c r="G52" s="24" t="str">
        <f>IF(SUM('Control Sample Data'!$D$2:$O$97)=0,Calculations!CO53,Calculations!DQ53)</f>
        <v>WT</v>
      </c>
      <c r="H52" s="24" t="str">
        <f>IF(SUM('Control Sample Data'!$D$2:$O$97)=0,Calculations!CP53,Calculations!DR53)</f>
        <v>WT</v>
      </c>
      <c r="I52" s="24" t="str">
        <f>IF(SUM('Control Sample Data'!$D$2:$O$97)=0,Calculations!CQ53,Calculations!DS53)</f>
        <v>WT</v>
      </c>
      <c r="J52" s="24" t="str">
        <f>IF(SUM('Control Sample Data'!$D$2:$O$97)=0,Calculations!CR53,Calculations!DT53)</f>
        <v>WT</v>
      </c>
      <c r="K52" s="24" t="str">
        <f>IF(SUM('Control Sample Data'!$D$2:$O$97)=0,Calculations!CS53,Calculations!DU53)</f>
        <v>WT</v>
      </c>
      <c r="L52" s="24" t="str">
        <f>IF(SUM('Control Sample Data'!$D$2:$O$97)=0,Calculations!CT53,Calculations!DV53)</f>
        <v>WT</v>
      </c>
      <c r="M52" s="24" t="str">
        <f>IF(SUM('Control Sample Data'!$D$2:$O$97)=0,Calculations!CU53,Calculations!DW53)</f>
        <v>WT</v>
      </c>
      <c r="N52" s="24" t="str">
        <f>IF(SUM('Control Sample Data'!$D$2:$O$97)=0,Calculations!CV53,Calculations!DX53)</f>
        <v/>
      </c>
      <c r="O52" s="24" t="str">
        <f>IF(SUM('Control Sample Data'!$D$2:$O$97)=0,Calculations!CW53,Calculations!DY53)</f>
        <v/>
      </c>
      <c r="P52" s="24" t="str">
        <f>IF(SUM('Control Sample Data'!$D$2:$O$97)=0,Calculations!CX53,Calculations!DZ53)</f>
        <v/>
      </c>
      <c r="Q52" s="25" t="str">
        <f>IF(SUM('Control Sample Data'!$D$2:$O$97)=0,Calculations!CY53,Calculations!EA53)</f>
        <v/>
      </c>
    </row>
    <row r="53" spans="1:17" ht="15" customHeight="1" x14ac:dyDescent="0.25">
      <c r="A53" s="15" t="s">
        <v>203</v>
      </c>
      <c r="B53" s="4">
        <f>'Gene Table'!B54</f>
        <v>481</v>
      </c>
      <c r="C53" s="4" t="str">
        <f>'Gene Table'!C54</f>
        <v>HRAS</v>
      </c>
      <c r="D53" s="4" t="str">
        <f>'Gene Table'!D54</f>
        <v>c.34G&gt;T</v>
      </c>
      <c r="E53" s="16" t="str">
        <f>'Gene Table'!E54</f>
        <v>SMPH006500A</v>
      </c>
      <c r="F53" s="23" t="str">
        <f>IF(SUM('Control Sample Data'!$D$2:$O$97)=0,Calculations!CN54,Calculations!DP54)</f>
        <v>WT</v>
      </c>
      <c r="G53" s="24" t="str">
        <f>IF(SUM('Control Sample Data'!$D$2:$O$97)=0,Calculations!CO54,Calculations!DQ54)</f>
        <v>WT</v>
      </c>
      <c r="H53" s="24" t="str">
        <f>IF(SUM('Control Sample Data'!$D$2:$O$97)=0,Calculations!CP54,Calculations!DR54)</f>
        <v>WT</v>
      </c>
      <c r="I53" s="24" t="str">
        <f>IF(SUM('Control Sample Data'!$D$2:$O$97)=0,Calculations!CQ54,Calculations!DS54)</f>
        <v>WT</v>
      </c>
      <c r="J53" s="24" t="str">
        <f>IF(SUM('Control Sample Data'!$D$2:$O$97)=0,Calculations!CR54,Calculations!DT54)</f>
        <v>WT</v>
      </c>
      <c r="K53" s="24" t="str">
        <f>IF(SUM('Control Sample Data'!$D$2:$O$97)=0,Calculations!CS54,Calculations!DU54)</f>
        <v>WT</v>
      </c>
      <c r="L53" s="24" t="str">
        <f>IF(SUM('Control Sample Data'!$D$2:$O$97)=0,Calculations!CT54,Calculations!DV54)</f>
        <v>WT</v>
      </c>
      <c r="M53" s="24" t="str">
        <f>IF(SUM('Control Sample Data'!$D$2:$O$97)=0,Calculations!CU54,Calculations!DW54)</f>
        <v>WT</v>
      </c>
      <c r="N53" s="24" t="str">
        <f>IF(SUM('Control Sample Data'!$D$2:$O$97)=0,Calculations!CV54,Calculations!DX54)</f>
        <v/>
      </c>
      <c r="O53" s="24" t="str">
        <f>IF(SUM('Control Sample Data'!$D$2:$O$97)=0,Calculations!CW54,Calculations!DY54)</f>
        <v/>
      </c>
      <c r="P53" s="24" t="str">
        <f>IF(SUM('Control Sample Data'!$D$2:$O$97)=0,Calculations!CX54,Calculations!DZ54)</f>
        <v/>
      </c>
      <c r="Q53" s="25" t="str">
        <f>IF(SUM('Control Sample Data'!$D$2:$O$97)=0,Calculations!CY54,Calculations!EA54)</f>
        <v/>
      </c>
    </row>
    <row r="54" spans="1:17" ht="15" customHeight="1" x14ac:dyDescent="0.25">
      <c r="A54" s="15" t="s">
        <v>205</v>
      </c>
      <c r="B54" s="4">
        <f>'Gene Table'!B55</f>
        <v>484</v>
      </c>
      <c r="C54" s="4" t="str">
        <f>'Gene Table'!C55</f>
        <v>HRAS</v>
      </c>
      <c r="D54" s="4" t="str">
        <f>'Gene Table'!D55</f>
        <v>c.35G&gt;A</v>
      </c>
      <c r="E54" s="16" t="str">
        <f>'Gene Table'!E55</f>
        <v>SMPH006507A</v>
      </c>
      <c r="F54" s="23" t="str">
        <f>IF(SUM('Control Sample Data'!$D$2:$O$97)=0,Calculations!CN55,Calculations!DP55)</f>
        <v>Mutant</v>
      </c>
      <c r="G54" s="24" t="str">
        <f>IF(SUM('Control Sample Data'!$D$2:$O$97)=0,Calculations!CO55,Calculations!DQ55)</f>
        <v>Mutant</v>
      </c>
      <c r="H54" s="24" t="str">
        <f>IF(SUM('Control Sample Data'!$D$2:$O$97)=0,Calculations!CP55,Calculations!DR55)</f>
        <v>Mutant</v>
      </c>
      <c r="I54" s="24" t="str">
        <f>IF(SUM('Control Sample Data'!$D$2:$O$97)=0,Calculations!CQ55,Calculations!DS55)</f>
        <v>WT</v>
      </c>
      <c r="J54" s="24" t="str">
        <f>IF(SUM('Control Sample Data'!$D$2:$O$97)=0,Calculations!CR55,Calculations!DT55)</f>
        <v>WT</v>
      </c>
      <c r="K54" s="24" t="str">
        <f>IF(SUM('Control Sample Data'!$D$2:$O$97)=0,Calculations!CS55,Calculations!DU55)</f>
        <v>WT</v>
      </c>
      <c r="L54" s="24" t="str">
        <f>IF(SUM('Control Sample Data'!$D$2:$O$97)=0,Calculations!CT55,Calculations!DV55)</f>
        <v>WT</v>
      </c>
      <c r="M54" s="24" t="str">
        <f>IF(SUM('Control Sample Data'!$D$2:$O$97)=0,Calculations!CU55,Calculations!DW55)</f>
        <v>WT</v>
      </c>
      <c r="N54" s="24" t="str">
        <f>IF(SUM('Control Sample Data'!$D$2:$O$97)=0,Calculations!CV55,Calculations!DX55)</f>
        <v/>
      </c>
      <c r="O54" s="24" t="str">
        <f>IF(SUM('Control Sample Data'!$D$2:$O$97)=0,Calculations!CW55,Calculations!DY55)</f>
        <v/>
      </c>
      <c r="P54" s="24" t="str">
        <f>IF(SUM('Control Sample Data'!$D$2:$O$97)=0,Calculations!CX55,Calculations!DZ55)</f>
        <v/>
      </c>
      <c r="Q54" s="25" t="str">
        <f>IF(SUM('Control Sample Data'!$D$2:$O$97)=0,Calculations!CY55,Calculations!EA55)</f>
        <v/>
      </c>
    </row>
    <row r="55" spans="1:17" ht="15" customHeight="1" x14ac:dyDescent="0.25">
      <c r="A55" s="15" t="s">
        <v>207</v>
      </c>
      <c r="B55" s="4">
        <f>'Gene Table'!B56</f>
        <v>483</v>
      </c>
      <c r="C55" s="4" t="str">
        <f>'Gene Table'!C56</f>
        <v>HRAS</v>
      </c>
      <c r="D55" s="4" t="str">
        <f>'Gene Table'!D56</f>
        <v>c.35G&gt;T</v>
      </c>
      <c r="E55" s="16" t="str">
        <f>'Gene Table'!E56</f>
        <v>SMPH006497A</v>
      </c>
      <c r="F55" s="23" t="str">
        <f>IF(SUM('Control Sample Data'!$D$2:$O$97)=0,Calculations!CN56,Calculations!DP56)</f>
        <v>WT</v>
      </c>
      <c r="G55" s="24" t="str">
        <f>IF(SUM('Control Sample Data'!$D$2:$O$97)=0,Calculations!CO56,Calculations!DQ56)</f>
        <v>WT</v>
      </c>
      <c r="H55" s="24" t="str">
        <f>IF(SUM('Control Sample Data'!$D$2:$O$97)=0,Calculations!CP56,Calculations!DR56)</f>
        <v>WT</v>
      </c>
      <c r="I55" s="24" t="str">
        <f>IF(SUM('Control Sample Data'!$D$2:$O$97)=0,Calculations!CQ56,Calculations!DS56)</f>
        <v>WT</v>
      </c>
      <c r="J55" s="24" t="str">
        <f>IF(SUM('Control Sample Data'!$D$2:$O$97)=0,Calculations!CR56,Calculations!DT56)</f>
        <v>WT</v>
      </c>
      <c r="K55" s="24" t="str">
        <f>IF(SUM('Control Sample Data'!$D$2:$O$97)=0,Calculations!CS56,Calculations!DU56)</f>
        <v>WT</v>
      </c>
      <c r="L55" s="24" t="str">
        <f>IF(SUM('Control Sample Data'!$D$2:$O$97)=0,Calculations!CT56,Calculations!DV56)</f>
        <v>WT</v>
      </c>
      <c r="M55" s="24" t="str">
        <f>IF(SUM('Control Sample Data'!$D$2:$O$97)=0,Calculations!CU56,Calculations!DW56)</f>
        <v>WT</v>
      </c>
      <c r="N55" s="24" t="str">
        <f>IF(SUM('Control Sample Data'!$D$2:$O$97)=0,Calculations!CV56,Calculations!DX56)</f>
        <v/>
      </c>
      <c r="O55" s="24" t="str">
        <f>IF(SUM('Control Sample Data'!$D$2:$O$97)=0,Calculations!CW56,Calculations!DY56)</f>
        <v/>
      </c>
      <c r="P55" s="24" t="str">
        <f>IF(SUM('Control Sample Data'!$D$2:$O$97)=0,Calculations!CX56,Calculations!DZ56)</f>
        <v/>
      </c>
      <c r="Q55" s="25" t="str">
        <f>IF(SUM('Control Sample Data'!$D$2:$O$97)=0,Calculations!CY56,Calculations!EA56)</f>
        <v/>
      </c>
    </row>
    <row r="56" spans="1:17" ht="15" customHeight="1" x14ac:dyDescent="0.25">
      <c r="A56" s="15" t="s">
        <v>209</v>
      </c>
      <c r="B56" s="4">
        <f>'Gene Table'!B57</f>
        <v>486</v>
      </c>
      <c r="C56" s="4" t="str">
        <f>'Gene Table'!C57</f>
        <v>HRAS</v>
      </c>
      <c r="D56" s="4" t="str">
        <f>'Gene Table'!D57</f>
        <v>c.37G&gt;C</v>
      </c>
      <c r="E56" s="16" t="str">
        <f>'Gene Table'!E57</f>
        <v>SMPH006498A</v>
      </c>
      <c r="F56" s="23" t="str">
        <f>IF(SUM('Control Sample Data'!$D$2:$O$97)=0,Calculations!CN57,Calculations!DP57)</f>
        <v>WT</v>
      </c>
      <c r="G56" s="24" t="str">
        <f>IF(SUM('Control Sample Data'!$D$2:$O$97)=0,Calculations!CO57,Calculations!DQ57)</f>
        <v>WT</v>
      </c>
      <c r="H56" s="24" t="str">
        <f>IF(SUM('Control Sample Data'!$D$2:$O$97)=0,Calculations!CP57,Calculations!DR57)</f>
        <v>WT</v>
      </c>
      <c r="I56" s="24" t="str">
        <f>IF(SUM('Control Sample Data'!$D$2:$O$97)=0,Calculations!CQ57,Calculations!DS57)</f>
        <v>WT</v>
      </c>
      <c r="J56" s="24" t="str">
        <f>IF(SUM('Control Sample Data'!$D$2:$O$97)=0,Calculations!CR57,Calculations!DT57)</f>
        <v>WT</v>
      </c>
      <c r="K56" s="24" t="str">
        <f>IF(SUM('Control Sample Data'!$D$2:$O$97)=0,Calculations!CS57,Calculations!DU57)</f>
        <v>WT</v>
      </c>
      <c r="L56" s="24" t="str">
        <f>IF(SUM('Control Sample Data'!$D$2:$O$97)=0,Calculations!CT57,Calculations!DV57)</f>
        <v>WT</v>
      </c>
      <c r="M56" s="24" t="str">
        <f>IF(SUM('Control Sample Data'!$D$2:$O$97)=0,Calculations!CU57,Calculations!DW57)</f>
        <v>WT</v>
      </c>
      <c r="N56" s="24" t="str">
        <f>IF(SUM('Control Sample Data'!$D$2:$O$97)=0,Calculations!CV57,Calculations!DX57)</f>
        <v/>
      </c>
      <c r="O56" s="24" t="str">
        <f>IF(SUM('Control Sample Data'!$D$2:$O$97)=0,Calculations!CW57,Calculations!DY57)</f>
        <v/>
      </c>
      <c r="P56" s="24" t="str">
        <f>IF(SUM('Control Sample Data'!$D$2:$O$97)=0,Calculations!CX57,Calculations!DZ57)</f>
        <v/>
      </c>
      <c r="Q56" s="25" t="str">
        <f>IF(SUM('Control Sample Data'!$D$2:$O$97)=0,Calculations!CY57,Calculations!EA57)</f>
        <v/>
      </c>
    </row>
    <row r="57" spans="1:17" ht="15" customHeight="1" x14ac:dyDescent="0.25">
      <c r="A57" s="15" t="s">
        <v>211</v>
      </c>
      <c r="B57" s="4">
        <f>'Gene Table'!B58</f>
        <v>488</v>
      </c>
      <c r="C57" s="4" t="str">
        <f>'Gene Table'!C58</f>
        <v>HRAS</v>
      </c>
      <c r="D57" s="4" t="str">
        <f>'Gene Table'!D58</f>
        <v>c.37G&gt;T</v>
      </c>
      <c r="E57" s="16" t="str">
        <f>'Gene Table'!E58</f>
        <v>SMPH006511A</v>
      </c>
      <c r="F57" s="23" t="str">
        <f>IF(SUM('Control Sample Data'!$D$2:$O$97)=0,Calculations!CN58,Calculations!DP58)</f>
        <v>Mutant</v>
      </c>
      <c r="G57" s="24" t="str">
        <f>IF(SUM('Control Sample Data'!$D$2:$O$97)=0,Calculations!CO58,Calculations!DQ58)</f>
        <v>WT</v>
      </c>
      <c r="H57" s="24" t="str">
        <f>IF(SUM('Control Sample Data'!$D$2:$O$97)=0,Calculations!CP58,Calculations!DR58)</f>
        <v>WT</v>
      </c>
      <c r="I57" s="24" t="str">
        <f>IF(SUM('Control Sample Data'!$D$2:$O$97)=0,Calculations!CQ58,Calculations!DS58)</f>
        <v>WT</v>
      </c>
      <c r="J57" s="24" t="str">
        <f>IF(SUM('Control Sample Data'!$D$2:$O$97)=0,Calculations!CR58,Calculations!DT58)</f>
        <v>WT</v>
      </c>
      <c r="K57" s="24" t="str">
        <f>IF(SUM('Control Sample Data'!$D$2:$O$97)=0,Calculations!CS58,Calculations!DU58)</f>
        <v>WT</v>
      </c>
      <c r="L57" s="24" t="str">
        <f>IF(SUM('Control Sample Data'!$D$2:$O$97)=0,Calculations!CT58,Calculations!DV58)</f>
        <v>WT</v>
      </c>
      <c r="M57" s="24" t="str">
        <f>IF(SUM('Control Sample Data'!$D$2:$O$97)=0,Calculations!CU58,Calculations!DW58)</f>
        <v>WT</v>
      </c>
      <c r="N57" s="24" t="str">
        <f>IF(SUM('Control Sample Data'!$D$2:$O$97)=0,Calculations!CV58,Calculations!DX58)</f>
        <v/>
      </c>
      <c r="O57" s="24" t="str">
        <f>IF(SUM('Control Sample Data'!$D$2:$O$97)=0,Calculations!CW58,Calculations!DY58)</f>
        <v/>
      </c>
      <c r="P57" s="24" t="str">
        <f>IF(SUM('Control Sample Data'!$D$2:$O$97)=0,Calculations!CX58,Calculations!DZ58)</f>
        <v/>
      </c>
      <c r="Q57" s="25" t="str">
        <f>IF(SUM('Control Sample Data'!$D$2:$O$97)=0,Calculations!CY58,Calculations!EA58)</f>
        <v/>
      </c>
    </row>
    <row r="58" spans="1:17" ht="15" customHeight="1" x14ac:dyDescent="0.25">
      <c r="A58" s="15" t="s">
        <v>213</v>
      </c>
      <c r="B58" s="4">
        <f>'Gene Table'!B59</f>
        <v>580</v>
      </c>
      <c r="C58" s="4" t="str">
        <f>'Gene Table'!C59</f>
        <v>NRAS</v>
      </c>
      <c r="D58" s="4" t="str">
        <f>'Gene Table'!D59</f>
        <v>c.181C&gt;A</v>
      </c>
      <c r="E58" s="16" t="str">
        <f>'Gene Table'!E59</f>
        <v>SMPH010073A</v>
      </c>
      <c r="F58" s="23" t="str">
        <f>IF(SUM('Control Sample Data'!$D$2:$O$97)=0,Calculations!CN59,Calculations!DP59)</f>
        <v>WT</v>
      </c>
      <c r="G58" s="24" t="str">
        <f>IF(SUM('Control Sample Data'!$D$2:$O$97)=0,Calculations!CO59,Calculations!DQ59)</f>
        <v>WT</v>
      </c>
      <c r="H58" s="24" t="str">
        <f>IF(SUM('Control Sample Data'!$D$2:$O$97)=0,Calculations!CP59,Calculations!DR59)</f>
        <v>WT</v>
      </c>
      <c r="I58" s="24" t="str">
        <f>IF(SUM('Control Sample Data'!$D$2:$O$97)=0,Calculations!CQ59,Calculations!DS59)</f>
        <v>WT</v>
      </c>
      <c r="J58" s="24" t="str">
        <f>IF(SUM('Control Sample Data'!$D$2:$O$97)=0,Calculations!CR59,Calculations!DT59)</f>
        <v>WT</v>
      </c>
      <c r="K58" s="24" t="str">
        <f>IF(SUM('Control Sample Data'!$D$2:$O$97)=0,Calculations!CS59,Calculations!DU59)</f>
        <v>WT</v>
      </c>
      <c r="L58" s="24" t="str">
        <f>IF(SUM('Control Sample Data'!$D$2:$O$97)=0,Calculations!CT59,Calculations!DV59)</f>
        <v>WT</v>
      </c>
      <c r="M58" s="24" t="str">
        <f>IF(SUM('Control Sample Data'!$D$2:$O$97)=0,Calculations!CU59,Calculations!DW59)</f>
        <v>WT</v>
      </c>
      <c r="N58" s="24" t="str">
        <f>IF(SUM('Control Sample Data'!$D$2:$O$97)=0,Calculations!CV59,Calculations!DX59)</f>
        <v/>
      </c>
      <c r="O58" s="24" t="str">
        <f>IF(SUM('Control Sample Data'!$D$2:$O$97)=0,Calculations!CW59,Calculations!DY59)</f>
        <v/>
      </c>
      <c r="P58" s="24" t="str">
        <f>IF(SUM('Control Sample Data'!$D$2:$O$97)=0,Calculations!CX59,Calculations!DZ59)</f>
        <v/>
      </c>
      <c r="Q58" s="25" t="str">
        <f>IF(SUM('Control Sample Data'!$D$2:$O$97)=0,Calculations!CY59,Calculations!EA59)</f>
        <v/>
      </c>
    </row>
    <row r="59" spans="1:17" ht="15" customHeight="1" x14ac:dyDescent="0.25">
      <c r="A59" s="15" t="s">
        <v>216</v>
      </c>
      <c r="B59" s="4">
        <f>'Gene Table'!B60</f>
        <v>582</v>
      </c>
      <c r="C59" s="4" t="str">
        <f>'Gene Table'!C60</f>
        <v>NRAS</v>
      </c>
      <c r="D59" s="4" t="str">
        <f>'Gene Table'!D60</f>
        <v>c.182A&gt;C</v>
      </c>
      <c r="E59" s="16" t="str">
        <f>'Gene Table'!E60</f>
        <v>SMPH010096A</v>
      </c>
      <c r="F59" s="23" t="str">
        <f>IF(SUM('Control Sample Data'!$D$2:$O$97)=0,Calculations!CN60,Calculations!DP60)</f>
        <v>Mutant</v>
      </c>
      <c r="G59" s="24" t="str">
        <f>IF(SUM('Control Sample Data'!$D$2:$O$97)=0,Calculations!CO60,Calculations!DQ60)</f>
        <v>Mutant</v>
      </c>
      <c r="H59" s="24" t="str">
        <f>IF(SUM('Control Sample Data'!$D$2:$O$97)=0,Calculations!CP60,Calculations!DR60)</f>
        <v>Mutant</v>
      </c>
      <c r="I59" s="24" t="str">
        <f>IF(SUM('Control Sample Data'!$D$2:$O$97)=0,Calculations!CQ60,Calculations!DS60)</f>
        <v>WT</v>
      </c>
      <c r="J59" s="24" t="str">
        <f>IF(SUM('Control Sample Data'!$D$2:$O$97)=0,Calculations!CR60,Calculations!DT60)</f>
        <v>WT</v>
      </c>
      <c r="K59" s="24" t="str">
        <f>IF(SUM('Control Sample Data'!$D$2:$O$97)=0,Calculations!CS60,Calculations!DU60)</f>
        <v>WT</v>
      </c>
      <c r="L59" s="24" t="str">
        <f>IF(SUM('Control Sample Data'!$D$2:$O$97)=0,Calculations!CT60,Calculations!DV60)</f>
        <v>WT</v>
      </c>
      <c r="M59" s="24" t="str">
        <f>IF(SUM('Control Sample Data'!$D$2:$O$97)=0,Calculations!CU60,Calculations!DW60)</f>
        <v>WT</v>
      </c>
      <c r="N59" s="24" t="str">
        <f>IF(SUM('Control Sample Data'!$D$2:$O$97)=0,Calculations!CV60,Calculations!DX60)</f>
        <v/>
      </c>
      <c r="O59" s="24" t="str">
        <f>IF(SUM('Control Sample Data'!$D$2:$O$97)=0,Calculations!CW60,Calculations!DY60)</f>
        <v/>
      </c>
      <c r="P59" s="24" t="str">
        <f>IF(SUM('Control Sample Data'!$D$2:$O$97)=0,Calculations!CX60,Calculations!DZ60)</f>
        <v/>
      </c>
      <c r="Q59" s="25" t="str">
        <f>IF(SUM('Control Sample Data'!$D$2:$O$97)=0,Calculations!CY60,Calculations!EA60)</f>
        <v/>
      </c>
    </row>
    <row r="60" spans="1:17" ht="15" customHeight="1" x14ac:dyDescent="0.25">
      <c r="A60" s="15" t="s">
        <v>219</v>
      </c>
      <c r="B60" s="4">
        <f>'Gene Table'!B61</f>
        <v>584</v>
      </c>
      <c r="C60" s="4" t="str">
        <f>'Gene Table'!C61</f>
        <v>NRAS</v>
      </c>
      <c r="D60" s="4" t="str">
        <f>'Gene Table'!D61</f>
        <v>c.182A&gt;G</v>
      </c>
      <c r="E60" s="16" t="str">
        <f>'Gene Table'!E61</f>
        <v>SMPH010069A</v>
      </c>
      <c r="F60" s="23" t="str">
        <f>IF(SUM('Control Sample Data'!$D$2:$O$97)=0,Calculations!CN61,Calculations!DP61)</f>
        <v>WT</v>
      </c>
      <c r="G60" s="24" t="str">
        <f>IF(SUM('Control Sample Data'!$D$2:$O$97)=0,Calculations!CO61,Calculations!DQ61)</f>
        <v>WT</v>
      </c>
      <c r="H60" s="24" t="str">
        <f>IF(SUM('Control Sample Data'!$D$2:$O$97)=0,Calculations!CP61,Calculations!DR61)</f>
        <v>WT</v>
      </c>
      <c r="I60" s="24" t="str">
        <f>IF(SUM('Control Sample Data'!$D$2:$O$97)=0,Calculations!CQ61,Calculations!DS61)</f>
        <v>WT</v>
      </c>
      <c r="J60" s="24" t="str">
        <f>IF(SUM('Control Sample Data'!$D$2:$O$97)=0,Calculations!CR61,Calculations!DT61)</f>
        <v>WT</v>
      </c>
      <c r="K60" s="24" t="str">
        <f>IF(SUM('Control Sample Data'!$D$2:$O$97)=0,Calculations!CS61,Calculations!DU61)</f>
        <v>WT</v>
      </c>
      <c r="L60" s="24" t="str">
        <f>IF(SUM('Control Sample Data'!$D$2:$O$97)=0,Calculations!CT61,Calculations!DV61)</f>
        <v>WT</v>
      </c>
      <c r="M60" s="24" t="str">
        <f>IF(SUM('Control Sample Data'!$D$2:$O$97)=0,Calculations!CU61,Calculations!DW61)</f>
        <v>WT</v>
      </c>
      <c r="N60" s="24" t="str">
        <f>IF(SUM('Control Sample Data'!$D$2:$O$97)=0,Calculations!CV61,Calculations!DX61)</f>
        <v/>
      </c>
      <c r="O60" s="24" t="str">
        <f>IF(SUM('Control Sample Data'!$D$2:$O$97)=0,Calculations!CW61,Calculations!DY61)</f>
        <v/>
      </c>
      <c r="P60" s="24" t="str">
        <f>IF(SUM('Control Sample Data'!$D$2:$O$97)=0,Calculations!CX61,Calculations!DZ61)</f>
        <v/>
      </c>
      <c r="Q60" s="25" t="str">
        <f>IF(SUM('Control Sample Data'!$D$2:$O$97)=0,Calculations!CY61,Calculations!EA61)</f>
        <v/>
      </c>
    </row>
    <row r="61" spans="1:17" ht="15" customHeight="1" x14ac:dyDescent="0.25">
      <c r="A61" s="15" t="s">
        <v>221</v>
      </c>
      <c r="B61" s="4">
        <f>'Gene Table'!B62</f>
        <v>583</v>
      </c>
      <c r="C61" s="4" t="str">
        <f>'Gene Table'!C62</f>
        <v>NRAS</v>
      </c>
      <c r="D61" s="4" t="str">
        <f>'Gene Table'!D62</f>
        <v>c.182A&gt;T</v>
      </c>
      <c r="E61" s="16" t="str">
        <f>'Gene Table'!E62</f>
        <v>SMPH010076A</v>
      </c>
      <c r="F61" s="23" t="str">
        <f>IF(SUM('Control Sample Data'!$D$2:$O$97)=0,Calculations!CN62,Calculations!DP62)</f>
        <v>Mutant</v>
      </c>
      <c r="G61" s="24" t="str">
        <f>IF(SUM('Control Sample Data'!$D$2:$O$97)=0,Calculations!CO62,Calculations!DQ62)</f>
        <v>Mutant</v>
      </c>
      <c r="H61" s="24" t="str">
        <f>IF(SUM('Control Sample Data'!$D$2:$O$97)=0,Calculations!CP62,Calculations!DR62)</f>
        <v>Mutant</v>
      </c>
      <c r="I61" s="24" t="str">
        <f>IF(SUM('Control Sample Data'!$D$2:$O$97)=0,Calculations!CQ62,Calculations!DS62)</f>
        <v>WT</v>
      </c>
      <c r="J61" s="24" t="str">
        <f>IF(SUM('Control Sample Data'!$D$2:$O$97)=0,Calculations!CR62,Calculations!DT62)</f>
        <v>WT</v>
      </c>
      <c r="K61" s="24" t="str">
        <f>IF(SUM('Control Sample Data'!$D$2:$O$97)=0,Calculations!CS62,Calculations!DU62)</f>
        <v>WT</v>
      </c>
      <c r="L61" s="24" t="str">
        <f>IF(SUM('Control Sample Data'!$D$2:$O$97)=0,Calculations!CT62,Calculations!DV62)</f>
        <v>WT</v>
      </c>
      <c r="M61" s="24" t="str">
        <f>IF(SUM('Control Sample Data'!$D$2:$O$97)=0,Calculations!CU62,Calculations!DW62)</f>
        <v>WT</v>
      </c>
      <c r="N61" s="24" t="str">
        <f>IF(SUM('Control Sample Data'!$D$2:$O$97)=0,Calculations!CV62,Calculations!DX62)</f>
        <v/>
      </c>
      <c r="O61" s="24" t="str">
        <f>IF(SUM('Control Sample Data'!$D$2:$O$97)=0,Calculations!CW62,Calculations!DY62)</f>
        <v/>
      </c>
      <c r="P61" s="24" t="str">
        <f>IF(SUM('Control Sample Data'!$D$2:$O$97)=0,Calculations!CX62,Calculations!DZ62)</f>
        <v/>
      </c>
      <c r="Q61" s="25" t="str">
        <f>IF(SUM('Control Sample Data'!$D$2:$O$97)=0,Calculations!CY62,Calculations!EA62)</f>
        <v/>
      </c>
    </row>
    <row r="62" spans="1:17" ht="15" customHeight="1" x14ac:dyDescent="0.25">
      <c r="A62" s="15" t="s">
        <v>223</v>
      </c>
      <c r="B62" s="4">
        <f>'Gene Table'!B63</f>
        <v>563</v>
      </c>
      <c r="C62" s="4" t="str">
        <f>'Gene Table'!C63</f>
        <v>NRAS</v>
      </c>
      <c r="D62" s="4" t="str">
        <f>'Gene Table'!D63</f>
        <v>c.34G&gt;A</v>
      </c>
      <c r="E62" s="16" t="str">
        <f>'Gene Table'!E63</f>
        <v>SMPH010075A</v>
      </c>
      <c r="F62" s="23" t="str">
        <f>IF(SUM('Control Sample Data'!$D$2:$O$97)=0,Calculations!CN63,Calculations!DP63)</f>
        <v>WT</v>
      </c>
      <c r="G62" s="24" t="str">
        <f>IF(SUM('Control Sample Data'!$D$2:$O$97)=0,Calculations!CO63,Calculations!DQ63)</f>
        <v>WT</v>
      </c>
      <c r="H62" s="24" t="str">
        <f>IF(SUM('Control Sample Data'!$D$2:$O$97)=0,Calculations!CP63,Calculations!DR63)</f>
        <v>WT</v>
      </c>
      <c r="I62" s="24" t="str">
        <f>IF(SUM('Control Sample Data'!$D$2:$O$97)=0,Calculations!CQ63,Calculations!DS63)</f>
        <v>WT</v>
      </c>
      <c r="J62" s="24" t="str">
        <f>IF(SUM('Control Sample Data'!$D$2:$O$97)=0,Calculations!CR63,Calculations!DT63)</f>
        <v>WT</v>
      </c>
      <c r="K62" s="24" t="str">
        <f>IF(SUM('Control Sample Data'!$D$2:$O$97)=0,Calculations!CS63,Calculations!DU63)</f>
        <v>WT</v>
      </c>
      <c r="L62" s="24" t="str">
        <f>IF(SUM('Control Sample Data'!$D$2:$O$97)=0,Calculations!CT63,Calculations!DV63)</f>
        <v>WT</v>
      </c>
      <c r="M62" s="24" t="str">
        <f>IF(SUM('Control Sample Data'!$D$2:$O$97)=0,Calculations!CU63,Calculations!DW63)</f>
        <v>WT</v>
      </c>
      <c r="N62" s="24" t="str">
        <f>IF(SUM('Control Sample Data'!$D$2:$O$97)=0,Calculations!CV63,Calculations!DX63)</f>
        <v/>
      </c>
      <c r="O62" s="24" t="str">
        <f>IF(SUM('Control Sample Data'!$D$2:$O$97)=0,Calculations!CW63,Calculations!DY63)</f>
        <v/>
      </c>
      <c r="P62" s="24" t="str">
        <f>IF(SUM('Control Sample Data'!$D$2:$O$97)=0,Calculations!CX63,Calculations!DZ63)</f>
        <v/>
      </c>
      <c r="Q62" s="25" t="str">
        <f>IF(SUM('Control Sample Data'!$D$2:$O$97)=0,Calculations!CY63,Calculations!EA63)</f>
        <v/>
      </c>
    </row>
    <row r="63" spans="1:17" ht="15" customHeight="1" x14ac:dyDescent="0.25">
      <c r="A63" s="15" t="s">
        <v>225</v>
      </c>
      <c r="B63" s="4">
        <f>'Gene Table'!B64</f>
        <v>564</v>
      </c>
      <c r="C63" s="4" t="str">
        <f>'Gene Table'!C64</f>
        <v>NRAS</v>
      </c>
      <c r="D63" s="4" t="str">
        <f>'Gene Table'!D64</f>
        <v>c.35G&gt;A</v>
      </c>
      <c r="E63" s="16" t="str">
        <f>'Gene Table'!E64</f>
        <v>SMPH010071A</v>
      </c>
      <c r="F63" s="23" t="str">
        <f>IF(SUM('Control Sample Data'!$D$2:$O$97)=0,Calculations!CN64,Calculations!DP64)</f>
        <v>WT</v>
      </c>
      <c r="G63" s="24" t="str">
        <f>IF(SUM('Control Sample Data'!$D$2:$O$97)=0,Calculations!CO64,Calculations!DQ64)</f>
        <v>WT</v>
      </c>
      <c r="H63" s="24" t="str">
        <f>IF(SUM('Control Sample Data'!$D$2:$O$97)=0,Calculations!CP64,Calculations!DR64)</f>
        <v>WT</v>
      </c>
      <c r="I63" s="24" t="str">
        <f>IF(SUM('Control Sample Data'!$D$2:$O$97)=0,Calculations!CQ64,Calculations!DS64)</f>
        <v>WT</v>
      </c>
      <c r="J63" s="24" t="str">
        <f>IF(SUM('Control Sample Data'!$D$2:$O$97)=0,Calculations!CR64,Calculations!DT64)</f>
        <v>WT</v>
      </c>
      <c r="K63" s="24" t="str">
        <f>IF(SUM('Control Sample Data'!$D$2:$O$97)=0,Calculations!CS64,Calculations!DU64)</f>
        <v>WT</v>
      </c>
      <c r="L63" s="24" t="str">
        <f>IF(SUM('Control Sample Data'!$D$2:$O$97)=0,Calculations!CT64,Calculations!DV64)</f>
        <v>WT</v>
      </c>
      <c r="M63" s="24" t="str">
        <f>IF(SUM('Control Sample Data'!$D$2:$O$97)=0,Calculations!CU64,Calculations!DW64)</f>
        <v>WT</v>
      </c>
      <c r="N63" s="24" t="str">
        <f>IF(SUM('Control Sample Data'!$D$2:$O$97)=0,Calculations!CV64,Calculations!DX64)</f>
        <v/>
      </c>
      <c r="O63" s="24" t="str">
        <f>IF(SUM('Control Sample Data'!$D$2:$O$97)=0,Calculations!CW64,Calculations!DY64)</f>
        <v/>
      </c>
      <c r="P63" s="24" t="str">
        <f>IF(SUM('Control Sample Data'!$D$2:$O$97)=0,Calculations!CX64,Calculations!DZ64)</f>
        <v/>
      </c>
      <c r="Q63" s="25" t="str">
        <f>IF(SUM('Control Sample Data'!$D$2:$O$97)=0,Calculations!CY64,Calculations!EA64)</f>
        <v/>
      </c>
    </row>
    <row r="64" spans="1:17" ht="15" customHeight="1" x14ac:dyDescent="0.25">
      <c r="A64" s="15" t="s">
        <v>227</v>
      </c>
      <c r="B64" s="4">
        <f>'Gene Table'!B65</f>
        <v>565</v>
      </c>
      <c r="C64" s="4" t="str">
        <f>'Gene Table'!C65</f>
        <v>NRAS</v>
      </c>
      <c r="D64" s="4" t="str">
        <f>'Gene Table'!D65</f>
        <v>c.35G&gt;C</v>
      </c>
      <c r="E64" s="16" t="str">
        <f>'Gene Table'!E65</f>
        <v>SMPH010066A</v>
      </c>
      <c r="F64" s="23" t="str">
        <f>IF(SUM('Control Sample Data'!$D$2:$O$97)=0,Calculations!CN65,Calculations!DP65)</f>
        <v>WT</v>
      </c>
      <c r="G64" s="24" t="str">
        <f>IF(SUM('Control Sample Data'!$D$2:$O$97)=0,Calculations!CO65,Calculations!DQ65)</f>
        <v>WT</v>
      </c>
      <c r="H64" s="24" t="str">
        <f>IF(SUM('Control Sample Data'!$D$2:$O$97)=0,Calculations!CP65,Calculations!DR65)</f>
        <v>WT</v>
      </c>
      <c r="I64" s="24" t="str">
        <f>IF(SUM('Control Sample Data'!$D$2:$O$97)=0,Calculations!CQ65,Calculations!DS65)</f>
        <v>WT</v>
      </c>
      <c r="J64" s="24" t="str">
        <f>IF(SUM('Control Sample Data'!$D$2:$O$97)=0,Calculations!CR65,Calculations!DT65)</f>
        <v>WT</v>
      </c>
      <c r="K64" s="24" t="str">
        <f>IF(SUM('Control Sample Data'!$D$2:$O$97)=0,Calculations!CS65,Calculations!DU65)</f>
        <v>WT</v>
      </c>
      <c r="L64" s="24" t="str">
        <f>IF(SUM('Control Sample Data'!$D$2:$O$97)=0,Calculations!CT65,Calculations!DV65)</f>
        <v>WT</v>
      </c>
      <c r="M64" s="24" t="str">
        <f>IF(SUM('Control Sample Data'!$D$2:$O$97)=0,Calculations!CU65,Calculations!DW65)</f>
        <v>WT</v>
      </c>
      <c r="N64" s="24" t="str">
        <f>IF(SUM('Control Sample Data'!$D$2:$O$97)=0,Calculations!CV65,Calculations!DX65)</f>
        <v/>
      </c>
      <c r="O64" s="24" t="str">
        <f>IF(SUM('Control Sample Data'!$D$2:$O$97)=0,Calculations!CW65,Calculations!DY65)</f>
        <v/>
      </c>
      <c r="P64" s="24" t="str">
        <f>IF(SUM('Control Sample Data'!$D$2:$O$97)=0,Calculations!CX65,Calculations!DZ65)</f>
        <v/>
      </c>
      <c r="Q64" s="25" t="str">
        <f>IF(SUM('Control Sample Data'!$D$2:$O$97)=0,Calculations!CY65,Calculations!EA65)</f>
        <v/>
      </c>
    </row>
    <row r="65" spans="1:17" ht="15" customHeight="1" x14ac:dyDescent="0.25">
      <c r="A65" s="15" t="s">
        <v>229</v>
      </c>
      <c r="B65" s="4">
        <f>'Gene Table'!B66</f>
        <v>569</v>
      </c>
      <c r="C65" s="4" t="str">
        <f>'Gene Table'!C66</f>
        <v>NRAS</v>
      </c>
      <c r="D65" s="4" t="str">
        <f>'Gene Table'!D66</f>
        <v>c.37G&gt;C</v>
      </c>
      <c r="E65" s="16" t="str">
        <f>'Gene Table'!E66</f>
        <v>SMPH010074A</v>
      </c>
      <c r="F65" s="23" t="str">
        <f>IF(SUM('Control Sample Data'!$D$2:$O$97)=0,Calculations!CN66,Calculations!DP66)</f>
        <v>WT</v>
      </c>
      <c r="G65" s="24" t="str">
        <f>IF(SUM('Control Sample Data'!$D$2:$O$97)=0,Calculations!CO66,Calculations!DQ66)</f>
        <v>WT</v>
      </c>
      <c r="H65" s="24" t="str">
        <f>IF(SUM('Control Sample Data'!$D$2:$O$97)=0,Calculations!CP66,Calculations!DR66)</f>
        <v>WT</v>
      </c>
      <c r="I65" s="24" t="str">
        <f>IF(SUM('Control Sample Data'!$D$2:$O$97)=0,Calculations!CQ66,Calculations!DS66)</f>
        <v>WT</v>
      </c>
      <c r="J65" s="24" t="str">
        <f>IF(SUM('Control Sample Data'!$D$2:$O$97)=0,Calculations!CR66,Calculations!DT66)</f>
        <v>WT</v>
      </c>
      <c r="K65" s="24" t="str">
        <f>IF(SUM('Control Sample Data'!$D$2:$O$97)=0,Calculations!CS66,Calculations!DU66)</f>
        <v>WT</v>
      </c>
      <c r="L65" s="24" t="str">
        <f>IF(SUM('Control Sample Data'!$D$2:$O$97)=0,Calculations!CT66,Calculations!DV66)</f>
        <v>WT</v>
      </c>
      <c r="M65" s="24" t="str">
        <f>IF(SUM('Control Sample Data'!$D$2:$O$97)=0,Calculations!CU66,Calculations!DW66)</f>
        <v>WT</v>
      </c>
      <c r="N65" s="24" t="str">
        <f>IF(SUM('Control Sample Data'!$D$2:$O$97)=0,Calculations!CV66,Calculations!DX66)</f>
        <v/>
      </c>
      <c r="O65" s="24" t="str">
        <f>IF(SUM('Control Sample Data'!$D$2:$O$97)=0,Calculations!CW66,Calculations!DY66)</f>
        <v/>
      </c>
      <c r="P65" s="24" t="str">
        <f>IF(SUM('Control Sample Data'!$D$2:$O$97)=0,Calculations!CX66,Calculations!DZ66)</f>
        <v/>
      </c>
      <c r="Q65" s="25" t="str">
        <f>IF(SUM('Control Sample Data'!$D$2:$O$97)=0,Calculations!CY66,Calculations!EA66)</f>
        <v/>
      </c>
    </row>
    <row r="66" spans="1:17" ht="15" customHeight="1" x14ac:dyDescent="0.25">
      <c r="A66" s="15" t="s">
        <v>231</v>
      </c>
      <c r="B66" s="4">
        <f>'Gene Table'!B67</f>
        <v>573</v>
      </c>
      <c r="C66" s="4" t="str">
        <f>'Gene Table'!C67</f>
        <v>NRAS</v>
      </c>
      <c r="D66" s="4" t="str">
        <f>'Gene Table'!D67</f>
        <v>c.38G&gt;A</v>
      </c>
      <c r="E66" s="16" t="str">
        <f>'Gene Table'!E67</f>
        <v>SMPH010070A</v>
      </c>
      <c r="F66" s="23" t="str">
        <f>IF(SUM('Control Sample Data'!$D$2:$O$97)=0,Calculations!CN67,Calculations!DP67)</f>
        <v>WT</v>
      </c>
      <c r="G66" s="24" t="str">
        <f>IF(SUM('Control Sample Data'!$D$2:$O$97)=0,Calculations!CO67,Calculations!DQ67)</f>
        <v>Mutant</v>
      </c>
      <c r="H66" s="24" t="str">
        <f>IF(SUM('Control Sample Data'!$D$2:$O$97)=0,Calculations!CP67,Calculations!DR67)</f>
        <v>Mutant</v>
      </c>
      <c r="I66" s="24" t="str">
        <f>IF(SUM('Control Sample Data'!$D$2:$O$97)=0,Calculations!CQ67,Calculations!DS67)</f>
        <v>WT</v>
      </c>
      <c r="J66" s="24" t="str">
        <f>IF(SUM('Control Sample Data'!$D$2:$O$97)=0,Calculations!CR67,Calculations!DT67)</f>
        <v>WT</v>
      </c>
      <c r="K66" s="24" t="str">
        <f>IF(SUM('Control Sample Data'!$D$2:$O$97)=0,Calculations!CS67,Calculations!DU67)</f>
        <v>WT</v>
      </c>
      <c r="L66" s="24" t="str">
        <f>IF(SUM('Control Sample Data'!$D$2:$O$97)=0,Calculations!CT67,Calculations!DV67)</f>
        <v>WT</v>
      </c>
      <c r="M66" s="24" t="str">
        <f>IF(SUM('Control Sample Data'!$D$2:$O$97)=0,Calculations!CU67,Calculations!DW67)</f>
        <v>WT</v>
      </c>
      <c r="N66" s="24" t="str">
        <f>IF(SUM('Control Sample Data'!$D$2:$O$97)=0,Calculations!CV67,Calculations!DX67)</f>
        <v/>
      </c>
      <c r="O66" s="24" t="str">
        <f>IF(SUM('Control Sample Data'!$D$2:$O$97)=0,Calculations!CW67,Calculations!DY67)</f>
        <v/>
      </c>
      <c r="P66" s="24" t="str">
        <f>IF(SUM('Control Sample Data'!$D$2:$O$97)=0,Calculations!CX67,Calculations!DZ67)</f>
        <v/>
      </c>
      <c r="Q66" s="25" t="str">
        <f>IF(SUM('Control Sample Data'!$D$2:$O$97)=0,Calculations!CY67,Calculations!EA67)</f>
        <v/>
      </c>
    </row>
    <row r="67" spans="1:17" ht="15" customHeight="1" x14ac:dyDescent="0.25">
      <c r="A67" s="15" t="s">
        <v>233</v>
      </c>
      <c r="B67" s="4">
        <f>'Gene Table'!B68</f>
        <v>575</v>
      </c>
      <c r="C67" s="4" t="str">
        <f>'Gene Table'!C68</f>
        <v>NRAS</v>
      </c>
      <c r="D67" s="4" t="str">
        <f>'Gene Table'!D68</f>
        <v>c.38G&gt;C</v>
      </c>
      <c r="E67" s="16" t="str">
        <f>'Gene Table'!E68</f>
        <v>SMPH010084A</v>
      </c>
      <c r="F67" s="23" t="str">
        <f>IF(SUM('Control Sample Data'!$D$2:$O$97)=0,Calculations!CN68,Calculations!DP68)</f>
        <v>WT</v>
      </c>
      <c r="G67" s="24" t="str">
        <f>IF(SUM('Control Sample Data'!$D$2:$O$97)=0,Calculations!CO68,Calculations!DQ68)</f>
        <v>WT</v>
      </c>
      <c r="H67" s="24" t="str">
        <f>IF(SUM('Control Sample Data'!$D$2:$O$97)=0,Calculations!CP68,Calculations!DR68)</f>
        <v>WT</v>
      </c>
      <c r="I67" s="24" t="str">
        <f>IF(SUM('Control Sample Data'!$D$2:$O$97)=0,Calculations!CQ68,Calculations!DS68)</f>
        <v>WT</v>
      </c>
      <c r="J67" s="24" t="str">
        <f>IF(SUM('Control Sample Data'!$D$2:$O$97)=0,Calculations!CR68,Calculations!DT68)</f>
        <v>WT</v>
      </c>
      <c r="K67" s="24" t="str">
        <f>IF(SUM('Control Sample Data'!$D$2:$O$97)=0,Calculations!CS68,Calculations!DU68)</f>
        <v>WT</v>
      </c>
      <c r="L67" s="24" t="str">
        <f>IF(SUM('Control Sample Data'!$D$2:$O$97)=0,Calculations!CT68,Calculations!DV68)</f>
        <v>WT</v>
      </c>
      <c r="M67" s="24" t="str">
        <f>IF(SUM('Control Sample Data'!$D$2:$O$97)=0,Calculations!CU68,Calculations!DW68)</f>
        <v>WT</v>
      </c>
      <c r="N67" s="24" t="str">
        <f>IF(SUM('Control Sample Data'!$D$2:$O$97)=0,Calculations!CV68,Calculations!DX68)</f>
        <v/>
      </c>
      <c r="O67" s="24" t="str">
        <f>IF(SUM('Control Sample Data'!$D$2:$O$97)=0,Calculations!CW68,Calculations!DY68)</f>
        <v/>
      </c>
      <c r="P67" s="24" t="str">
        <f>IF(SUM('Control Sample Data'!$D$2:$O$97)=0,Calculations!CX68,Calculations!DZ68)</f>
        <v/>
      </c>
      <c r="Q67" s="25" t="str">
        <f>IF(SUM('Control Sample Data'!$D$2:$O$97)=0,Calculations!CY68,Calculations!EA68)</f>
        <v/>
      </c>
    </row>
    <row r="68" spans="1:17" ht="15" customHeight="1" x14ac:dyDescent="0.25">
      <c r="A68" s="15" t="s">
        <v>235</v>
      </c>
      <c r="B68" s="4">
        <f>'Gene Table'!B69</f>
        <v>574</v>
      </c>
      <c r="C68" s="4" t="str">
        <f>'Gene Table'!C69</f>
        <v>NRAS</v>
      </c>
      <c r="D68" s="4" t="str">
        <f>'Gene Table'!D69</f>
        <v>c.38G&gt;T</v>
      </c>
      <c r="E68" s="16" t="str">
        <f>'Gene Table'!E69</f>
        <v>SMPH010082A</v>
      </c>
      <c r="F68" s="23" t="str">
        <f>IF(SUM('Control Sample Data'!$D$2:$O$97)=0,Calculations!CN69,Calculations!DP69)</f>
        <v>WT</v>
      </c>
      <c r="G68" s="24" t="str">
        <f>IF(SUM('Control Sample Data'!$D$2:$O$97)=0,Calculations!CO69,Calculations!DQ69)</f>
        <v>WT</v>
      </c>
      <c r="H68" s="24" t="str">
        <f>IF(SUM('Control Sample Data'!$D$2:$O$97)=0,Calculations!CP69,Calculations!DR69)</f>
        <v>WT</v>
      </c>
      <c r="I68" s="24" t="str">
        <f>IF(SUM('Control Sample Data'!$D$2:$O$97)=0,Calculations!CQ69,Calculations!DS69)</f>
        <v>WT</v>
      </c>
      <c r="J68" s="24" t="str">
        <f>IF(SUM('Control Sample Data'!$D$2:$O$97)=0,Calculations!CR69,Calculations!DT69)</f>
        <v>WT</v>
      </c>
      <c r="K68" s="24" t="str">
        <f>IF(SUM('Control Sample Data'!$D$2:$O$97)=0,Calculations!CS69,Calculations!DU69)</f>
        <v>WT</v>
      </c>
      <c r="L68" s="24" t="str">
        <f>IF(SUM('Control Sample Data'!$D$2:$O$97)=0,Calculations!CT69,Calculations!DV69)</f>
        <v>WT</v>
      </c>
      <c r="M68" s="24" t="str">
        <f>IF(SUM('Control Sample Data'!$D$2:$O$97)=0,Calculations!CU69,Calculations!DW69)</f>
        <v>WT</v>
      </c>
      <c r="N68" s="24" t="str">
        <f>IF(SUM('Control Sample Data'!$D$2:$O$97)=0,Calculations!CV69,Calculations!DX69)</f>
        <v/>
      </c>
      <c r="O68" s="24" t="str">
        <f>IF(SUM('Control Sample Data'!$D$2:$O$97)=0,Calculations!CW69,Calculations!DY69)</f>
        <v/>
      </c>
      <c r="P68" s="24" t="str">
        <f>IF(SUM('Control Sample Data'!$D$2:$O$97)=0,Calculations!CX69,Calculations!DZ69)</f>
        <v/>
      </c>
      <c r="Q68" s="25" t="str">
        <f>IF(SUM('Control Sample Data'!$D$2:$O$97)=0,Calculations!CY69,Calculations!EA69)</f>
        <v/>
      </c>
    </row>
    <row r="69" spans="1:17" ht="15" customHeight="1" x14ac:dyDescent="0.25">
      <c r="A69" s="15" t="s">
        <v>237</v>
      </c>
      <c r="B69" s="4">
        <f>'Gene Table'!B70</f>
        <v>577</v>
      </c>
      <c r="C69" s="4" t="str">
        <f>'Gene Table'!C70</f>
        <v>NRAS</v>
      </c>
      <c r="D69" s="4" t="str">
        <f>'Gene Table'!D70</f>
        <v>c.52G&gt;A</v>
      </c>
      <c r="E69" s="16" t="str">
        <f>'Gene Table'!E70</f>
        <v>SMPH010105A</v>
      </c>
      <c r="F69" s="23" t="str">
        <f>IF(SUM('Control Sample Data'!$D$2:$O$97)=0,Calculations!CN70,Calculations!DP70)</f>
        <v>Mutant</v>
      </c>
      <c r="G69" s="24" t="str">
        <f>IF(SUM('Control Sample Data'!$D$2:$O$97)=0,Calculations!CO70,Calculations!DQ70)</f>
        <v>WT</v>
      </c>
      <c r="H69" s="24" t="str">
        <f>IF(SUM('Control Sample Data'!$D$2:$O$97)=0,Calculations!CP70,Calculations!DR70)</f>
        <v>Mutant</v>
      </c>
      <c r="I69" s="24" t="str">
        <f>IF(SUM('Control Sample Data'!$D$2:$O$97)=0,Calculations!CQ70,Calculations!DS70)</f>
        <v>WT</v>
      </c>
      <c r="J69" s="24" t="str">
        <f>IF(SUM('Control Sample Data'!$D$2:$O$97)=0,Calculations!CR70,Calculations!DT70)</f>
        <v>WT</v>
      </c>
      <c r="K69" s="24" t="str">
        <f>IF(SUM('Control Sample Data'!$D$2:$O$97)=0,Calculations!CS70,Calculations!DU70)</f>
        <v>WT</v>
      </c>
      <c r="L69" s="24" t="str">
        <f>IF(SUM('Control Sample Data'!$D$2:$O$97)=0,Calculations!CT70,Calculations!DV70)</f>
        <v>WT</v>
      </c>
      <c r="M69" s="24" t="str">
        <f>IF(SUM('Control Sample Data'!$D$2:$O$97)=0,Calculations!CU70,Calculations!DW70)</f>
        <v>WT</v>
      </c>
      <c r="N69" s="24" t="str">
        <f>IF(SUM('Control Sample Data'!$D$2:$O$97)=0,Calculations!CV70,Calculations!DX70)</f>
        <v/>
      </c>
      <c r="O69" s="24" t="str">
        <f>IF(SUM('Control Sample Data'!$D$2:$O$97)=0,Calculations!CW70,Calculations!DY70)</f>
        <v/>
      </c>
      <c r="P69" s="24" t="str">
        <f>IF(SUM('Control Sample Data'!$D$2:$O$97)=0,Calculations!CX70,Calculations!DZ70)</f>
        <v/>
      </c>
      <c r="Q69" s="25" t="str">
        <f>IF(SUM('Control Sample Data'!$D$2:$O$97)=0,Calculations!CY70,Calculations!EA70)</f>
        <v/>
      </c>
    </row>
    <row r="70" spans="1:17" ht="15" customHeight="1" x14ac:dyDescent="0.25">
      <c r="A70" s="15" t="s">
        <v>240</v>
      </c>
      <c r="B70" s="4">
        <f>'Gene Table'!B71</f>
        <v>99000002</v>
      </c>
      <c r="C70" s="4" t="str">
        <f>'Gene Table'!C71</f>
        <v>MEK1</v>
      </c>
      <c r="D70" s="4" t="str">
        <f>'Gene Table'!D71</f>
        <v>167A&gt;C</v>
      </c>
      <c r="E70" s="16" t="str">
        <f>'Gene Table'!E71</f>
        <v>SMPH017164A</v>
      </c>
      <c r="F70" s="23" t="str">
        <f>IF(SUM('Control Sample Data'!$D$2:$O$97)=0,Calculations!CN71,Calculations!DP71)</f>
        <v>WT</v>
      </c>
      <c r="G70" s="24" t="str">
        <f>IF(SUM('Control Sample Data'!$D$2:$O$97)=0,Calculations!CO71,Calculations!DQ71)</f>
        <v>WT</v>
      </c>
      <c r="H70" s="24" t="str">
        <f>IF(SUM('Control Sample Data'!$D$2:$O$97)=0,Calculations!CP71,Calculations!DR71)</f>
        <v>WT</v>
      </c>
      <c r="I70" s="24" t="str">
        <f>IF(SUM('Control Sample Data'!$D$2:$O$97)=0,Calculations!CQ71,Calculations!DS71)</f>
        <v>WT</v>
      </c>
      <c r="J70" s="24" t="str">
        <f>IF(SUM('Control Sample Data'!$D$2:$O$97)=0,Calculations!CR71,Calculations!DT71)</f>
        <v>WT</v>
      </c>
      <c r="K70" s="24" t="str">
        <f>IF(SUM('Control Sample Data'!$D$2:$O$97)=0,Calculations!CS71,Calculations!DU71)</f>
        <v>WT</v>
      </c>
      <c r="L70" s="24" t="str">
        <f>IF(SUM('Control Sample Data'!$D$2:$O$97)=0,Calculations!CT71,Calculations!DV71)</f>
        <v>WT</v>
      </c>
      <c r="M70" s="24" t="str">
        <f>IF(SUM('Control Sample Data'!$D$2:$O$97)=0,Calculations!CU71,Calculations!DW71)</f>
        <v>WT</v>
      </c>
      <c r="N70" s="24" t="str">
        <f>IF(SUM('Control Sample Data'!$D$2:$O$97)=0,Calculations!CV71,Calculations!DX71)</f>
        <v/>
      </c>
      <c r="O70" s="24" t="str">
        <f>IF(SUM('Control Sample Data'!$D$2:$O$97)=0,Calculations!CW71,Calculations!DY71)</f>
        <v/>
      </c>
      <c r="P70" s="24" t="str">
        <f>IF(SUM('Control Sample Data'!$D$2:$O$97)=0,Calculations!CX71,Calculations!DZ71)</f>
        <v/>
      </c>
      <c r="Q70" s="25" t="str">
        <f>IF(SUM('Control Sample Data'!$D$2:$O$97)=0,Calculations!CY71,Calculations!EA71)</f>
        <v/>
      </c>
    </row>
    <row r="71" spans="1:17" ht="15" customHeight="1" x14ac:dyDescent="0.25">
      <c r="A71" s="15" t="s">
        <v>244</v>
      </c>
      <c r="B71" s="4">
        <f>'Gene Table'!B72</f>
        <v>99000004</v>
      </c>
      <c r="C71" s="4" t="str">
        <f>'Gene Table'!C72</f>
        <v>MEK1</v>
      </c>
      <c r="D71" s="4" t="str">
        <f>'Gene Table'!D72</f>
        <v>171G&gt;T</v>
      </c>
      <c r="E71" s="16" t="str">
        <f>'Gene Table'!E72</f>
        <v>SMPH017166A</v>
      </c>
      <c r="F71" s="23" t="str">
        <f>IF(SUM('Control Sample Data'!$D$2:$O$97)=0,Calculations!CN72,Calculations!DP72)</f>
        <v>WT</v>
      </c>
      <c r="G71" s="24" t="str">
        <f>IF(SUM('Control Sample Data'!$D$2:$O$97)=0,Calculations!CO72,Calculations!DQ72)</f>
        <v>WT</v>
      </c>
      <c r="H71" s="24" t="str">
        <f>IF(SUM('Control Sample Data'!$D$2:$O$97)=0,Calculations!CP72,Calculations!DR72)</f>
        <v>WT</v>
      </c>
      <c r="I71" s="24" t="str">
        <f>IF(SUM('Control Sample Data'!$D$2:$O$97)=0,Calculations!CQ72,Calculations!DS72)</f>
        <v>WT</v>
      </c>
      <c r="J71" s="24" t="str">
        <f>IF(SUM('Control Sample Data'!$D$2:$O$97)=0,Calculations!CR72,Calculations!DT72)</f>
        <v>WT</v>
      </c>
      <c r="K71" s="24" t="str">
        <f>IF(SUM('Control Sample Data'!$D$2:$O$97)=0,Calculations!CS72,Calculations!DU72)</f>
        <v>WT</v>
      </c>
      <c r="L71" s="24" t="str">
        <f>IF(SUM('Control Sample Data'!$D$2:$O$97)=0,Calculations!CT72,Calculations!DV72)</f>
        <v>WT</v>
      </c>
      <c r="M71" s="24" t="str">
        <f>IF(SUM('Control Sample Data'!$D$2:$O$97)=0,Calculations!CU72,Calculations!DW72)</f>
        <v>WT</v>
      </c>
      <c r="N71" s="24" t="str">
        <f>IF(SUM('Control Sample Data'!$D$2:$O$97)=0,Calculations!CV72,Calculations!DX72)</f>
        <v/>
      </c>
      <c r="O71" s="24" t="str">
        <f>IF(SUM('Control Sample Data'!$D$2:$O$97)=0,Calculations!CW72,Calculations!DY72)</f>
        <v/>
      </c>
      <c r="P71" s="24" t="str">
        <f>IF(SUM('Control Sample Data'!$D$2:$O$97)=0,Calculations!CX72,Calculations!DZ72)</f>
        <v/>
      </c>
      <c r="Q71" s="25" t="str">
        <f>IF(SUM('Control Sample Data'!$D$2:$O$97)=0,Calculations!CY72,Calculations!EA72)</f>
        <v/>
      </c>
    </row>
    <row r="72" spans="1:17" ht="15" customHeight="1" x14ac:dyDescent="0.25">
      <c r="A72" s="15" t="s">
        <v>247</v>
      </c>
      <c r="B72" s="4">
        <f>'Gene Table'!B73</f>
        <v>99000001</v>
      </c>
      <c r="C72" s="4" t="str">
        <f>'Gene Table'!C73</f>
        <v>MEK1</v>
      </c>
      <c r="D72" s="4" t="str">
        <f>'Gene Table'!D73</f>
        <v>199G&gt;A</v>
      </c>
      <c r="E72" s="16" t="str">
        <f>'Gene Table'!E73</f>
        <v>SMPH017163A</v>
      </c>
      <c r="F72" s="23" t="str">
        <f>IF(SUM('Control Sample Data'!$D$2:$O$97)=0,Calculations!CN73,Calculations!DP73)</f>
        <v>WT</v>
      </c>
      <c r="G72" s="24" t="str">
        <f>IF(SUM('Control Sample Data'!$D$2:$O$97)=0,Calculations!CO73,Calculations!DQ73)</f>
        <v>WT</v>
      </c>
      <c r="H72" s="24" t="str">
        <f>IF(SUM('Control Sample Data'!$D$2:$O$97)=0,Calculations!CP73,Calculations!DR73)</f>
        <v>WT</v>
      </c>
      <c r="I72" s="24" t="str">
        <f>IF(SUM('Control Sample Data'!$D$2:$O$97)=0,Calculations!CQ73,Calculations!DS73)</f>
        <v>WT</v>
      </c>
      <c r="J72" s="24" t="str">
        <f>IF(SUM('Control Sample Data'!$D$2:$O$97)=0,Calculations!CR73,Calculations!DT73)</f>
        <v>WT</v>
      </c>
      <c r="K72" s="24" t="str">
        <f>IF(SUM('Control Sample Data'!$D$2:$O$97)=0,Calculations!CS73,Calculations!DU73)</f>
        <v>WT</v>
      </c>
      <c r="L72" s="24" t="str">
        <f>IF(SUM('Control Sample Data'!$D$2:$O$97)=0,Calculations!CT73,Calculations!DV73)</f>
        <v>WT</v>
      </c>
      <c r="M72" s="24" t="str">
        <f>IF(SUM('Control Sample Data'!$D$2:$O$97)=0,Calculations!CU73,Calculations!DW73)</f>
        <v>WT</v>
      </c>
      <c r="N72" s="24" t="str">
        <f>IF(SUM('Control Sample Data'!$D$2:$O$97)=0,Calculations!CV73,Calculations!DX73)</f>
        <v/>
      </c>
      <c r="O72" s="24" t="str">
        <f>IF(SUM('Control Sample Data'!$D$2:$O$97)=0,Calculations!CW73,Calculations!DY73)</f>
        <v/>
      </c>
      <c r="P72" s="24" t="str">
        <f>IF(SUM('Control Sample Data'!$D$2:$O$97)=0,Calculations!CX73,Calculations!DZ73)</f>
        <v/>
      </c>
      <c r="Q72" s="25" t="str">
        <f>IF(SUM('Control Sample Data'!$D$2:$O$97)=0,Calculations!CY73,Calculations!EA73)</f>
        <v/>
      </c>
    </row>
    <row r="73" spans="1:17" ht="15" customHeight="1" x14ac:dyDescent="0.25">
      <c r="A73" s="15" t="s">
        <v>250</v>
      </c>
      <c r="B73" s="4">
        <f>'Gene Table'!B74</f>
        <v>99000003</v>
      </c>
      <c r="C73" s="4" t="str">
        <f>'Gene Table'!C74</f>
        <v>MEK1</v>
      </c>
      <c r="D73" s="4" t="str">
        <f>'Gene Table'!D74</f>
        <v>371C&gt;T</v>
      </c>
      <c r="E73" s="16" t="str">
        <f>'Gene Table'!E74</f>
        <v>SMPH017165A</v>
      </c>
      <c r="F73" s="23" t="str">
        <f>IF(SUM('Control Sample Data'!$D$2:$O$97)=0,Calculations!CN74,Calculations!DP74)</f>
        <v>WT</v>
      </c>
      <c r="G73" s="24" t="str">
        <f>IF(SUM('Control Sample Data'!$D$2:$O$97)=0,Calculations!CO74,Calculations!DQ74)</f>
        <v>WT</v>
      </c>
      <c r="H73" s="24" t="str">
        <f>IF(SUM('Control Sample Data'!$D$2:$O$97)=0,Calculations!CP74,Calculations!DR74)</f>
        <v>WT</v>
      </c>
      <c r="I73" s="24" t="str">
        <f>IF(SUM('Control Sample Data'!$D$2:$O$97)=0,Calculations!CQ74,Calculations!DS74)</f>
        <v>WT</v>
      </c>
      <c r="J73" s="24" t="str">
        <f>IF(SUM('Control Sample Data'!$D$2:$O$97)=0,Calculations!CR74,Calculations!DT74)</f>
        <v>WT</v>
      </c>
      <c r="K73" s="24" t="str">
        <f>IF(SUM('Control Sample Data'!$D$2:$O$97)=0,Calculations!CS74,Calculations!DU74)</f>
        <v>WT</v>
      </c>
      <c r="L73" s="24" t="str">
        <f>IF(SUM('Control Sample Data'!$D$2:$O$97)=0,Calculations!CT74,Calculations!DV74)</f>
        <v>WT</v>
      </c>
      <c r="M73" s="24" t="str">
        <f>IF(SUM('Control Sample Data'!$D$2:$O$97)=0,Calculations!CU74,Calculations!DW74)</f>
        <v>WT</v>
      </c>
      <c r="N73" s="24" t="str">
        <f>IF(SUM('Control Sample Data'!$D$2:$O$97)=0,Calculations!CV74,Calculations!DX74)</f>
        <v/>
      </c>
      <c r="O73" s="24" t="str">
        <f>IF(SUM('Control Sample Data'!$D$2:$O$97)=0,Calculations!CW74,Calculations!DY74)</f>
        <v/>
      </c>
      <c r="P73" s="24" t="str">
        <f>IF(SUM('Control Sample Data'!$D$2:$O$97)=0,Calculations!CX74,Calculations!DZ74)</f>
        <v/>
      </c>
      <c r="Q73" s="25" t="str">
        <f>IF(SUM('Control Sample Data'!$D$2:$O$97)=0,Calculations!CY74,Calculations!EA74)</f>
        <v/>
      </c>
    </row>
    <row r="74" spans="1:17" ht="15" customHeight="1" x14ac:dyDescent="0.25">
      <c r="A74" s="15" t="s">
        <v>253</v>
      </c>
      <c r="B74" s="4">
        <f>'Gene Table'!B75</f>
        <v>759</v>
      </c>
      <c r="C74" s="4" t="str">
        <f>'Gene Table'!C75</f>
        <v>PIK3CA</v>
      </c>
      <c r="D74" s="4" t="str">
        <f>'Gene Table'!D75</f>
        <v>c.1616C&gt;G</v>
      </c>
      <c r="E74" s="16" t="str">
        <f>'Gene Table'!E75</f>
        <v>SMPH010637A</v>
      </c>
      <c r="F74" s="23" t="str">
        <f>IF(SUM('Control Sample Data'!$D$2:$O$97)=0,Calculations!CN75,Calculations!DP75)</f>
        <v>WT</v>
      </c>
      <c r="G74" s="24" t="str">
        <f>IF(SUM('Control Sample Data'!$D$2:$O$97)=0,Calculations!CO75,Calculations!DQ75)</f>
        <v>Mutant</v>
      </c>
      <c r="H74" s="24" t="str">
        <f>IF(SUM('Control Sample Data'!$D$2:$O$97)=0,Calculations!CP75,Calculations!DR75)</f>
        <v>WT</v>
      </c>
      <c r="I74" s="24" t="str">
        <f>IF(SUM('Control Sample Data'!$D$2:$O$97)=0,Calculations!CQ75,Calculations!DS75)</f>
        <v>WT</v>
      </c>
      <c r="J74" s="24" t="str">
        <f>IF(SUM('Control Sample Data'!$D$2:$O$97)=0,Calculations!CR75,Calculations!DT75)</f>
        <v>WT</v>
      </c>
      <c r="K74" s="24" t="str">
        <f>IF(SUM('Control Sample Data'!$D$2:$O$97)=0,Calculations!CS75,Calculations!DU75)</f>
        <v>WT</v>
      </c>
      <c r="L74" s="24" t="str">
        <f>IF(SUM('Control Sample Data'!$D$2:$O$97)=0,Calculations!CT75,Calculations!DV75)</f>
        <v>WT</v>
      </c>
      <c r="M74" s="24" t="str">
        <f>IF(SUM('Control Sample Data'!$D$2:$O$97)=0,Calculations!CU75,Calculations!DW75)</f>
        <v>WT</v>
      </c>
      <c r="N74" s="24" t="str">
        <f>IF(SUM('Control Sample Data'!$D$2:$O$97)=0,Calculations!CV75,Calculations!DX75)</f>
        <v/>
      </c>
      <c r="O74" s="24" t="str">
        <f>IF(SUM('Control Sample Data'!$D$2:$O$97)=0,Calculations!CW75,Calculations!DY75)</f>
        <v/>
      </c>
      <c r="P74" s="24" t="str">
        <f>IF(SUM('Control Sample Data'!$D$2:$O$97)=0,Calculations!CX75,Calculations!DZ75)</f>
        <v/>
      </c>
      <c r="Q74" s="25" t="str">
        <f>IF(SUM('Control Sample Data'!$D$2:$O$97)=0,Calculations!CY75,Calculations!EA75)</f>
        <v/>
      </c>
    </row>
    <row r="75" spans="1:17" ht="15" customHeight="1" x14ac:dyDescent="0.25">
      <c r="A75" s="15" t="s">
        <v>257</v>
      </c>
      <c r="B75" s="4">
        <f>'Gene Table'!B76</f>
        <v>760</v>
      </c>
      <c r="C75" s="4" t="str">
        <f>'Gene Table'!C76</f>
        <v>PIK3CA</v>
      </c>
      <c r="D75" s="4" t="str">
        <f>'Gene Table'!D76</f>
        <v>c.1624G&gt;A</v>
      </c>
      <c r="E75" s="16" t="str">
        <f>'Gene Table'!E76</f>
        <v>SMPH010629A</v>
      </c>
      <c r="F75" s="23" t="str">
        <f>IF(SUM('Control Sample Data'!$D$2:$O$97)=0,Calculations!CN76,Calculations!DP76)</f>
        <v>WT</v>
      </c>
      <c r="G75" s="24" t="str">
        <f>IF(SUM('Control Sample Data'!$D$2:$O$97)=0,Calculations!CO76,Calculations!DQ76)</f>
        <v>WT</v>
      </c>
      <c r="H75" s="24" t="str">
        <f>IF(SUM('Control Sample Data'!$D$2:$O$97)=0,Calculations!CP76,Calculations!DR76)</f>
        <v>WT</v>
      </c>
      <c r="I75" s="24" t="str">
        <f>IF(SUM('Control Sample Data'!$D$2:$O$97)=0,Calculations!CQ76,Calculations!DS76)</f>
        <v>WT</v>
      </c>
      <c r="J75" s="24" t="str">
        <f>IF(SUM('Control Sample Data'!$D$2:$O$97)=0,Calculations!CR76,Calculations!DT76)</f>
        <v>WT</v>
      </c>
      <c r="K75" s="24" t="str">
        <f>IF(SUM('Control Sample Data'!$D$2:$O$97)=0,Calculations!CS76,Calculations!DU76)</f>
        <v>WT</v>
      </c>
      <c r="L75" s="24" t="str">
        <f>IF(SUM('Control Sample Data'!$D$2:$O$97)=0,Calculations!CT76,Calculations!DV76)</f>
        <v>WT</v>
      </c>
      <c r="M75" s="24" t="str">
        <f>IF(SUM('Control Sample Data'!$D$2:$O$97)=0,Calculations!CU76,Calculations!DW76)</f>
        <v>WT</v>
      </c>
      <c r="N75" s="24" t="str">
        <f>IF(SUM('Control Sample Data'!$D$2:$O$97)=0,Calculations!CV76,Calculations!DX76)</f>
        <v/>
      </c>
      <c r="O75" s="24" t="str">
        <f>IF(SUM('Control Sample Data'!$D$2:$O$97)=0,Calculations!CW76,Calculations!DY76)</f>
        <v/>
      </c>
      <c r="P75" s="24" t="str">
        <f>IF(SUM('Control Sample Data'!$D$2:$O$97)=0,Calculations!CX76,Calculations!DZ76)</f>
        <v/>
      </c>
      <c r="Q75" s="25" t="str">
        <f>IF(SUM('Control Sample Data'!$D$2:$O$97)=0,Calculations!CY76,Calculations!EA76)</f>
        <v/>
      </c>
    </row>
    <row r="76" spans="1:17" ht="15" customHeight="1" x14ac:dyDescent="0.25">
      <c r="A76" s="15" t="s">
        <v>260</v>
      </c>
      <c r="B76" s="4">
        <f>'Gene Table'!B77</f>
        <v>763</v>
      </c>
      <c r="C76" s="4" t="str">
        <f>'Gene Table'!C77</f>
        <v>PIK3CA</v>
      </c>
      <c r="D76" s="4" t="str">
        <f>'Gene Table'!D77</f>
        <v>c.1633G&gt;A</v>
      </c>
      <c r="E76" s="16" t="str">
        <f>'Gene Table'!E77</f>
        <v>SMPH010627A</v>
      </c>
      <c r="F76" s="23" t="str">
        <f>IF(SUM('Control Sample Data'!$D$2:$O$97)=0,Calculations!CN77,Calculations!DP77)</f>
        <v>Mutant</v>
      </c>
      <c r="G76" s="24" t="str">
        <f>IF(SUM('Control Sample Data'!$D$2:$O$97)=0,Calculations!CO77,Calculations!DQ77)</f>
        <v>Mutant</v>
      </c>
      <c r="H76" s="24" t="str">
        <f>IF(SUM('Control Sample Data'!$D$2:$O$97)=0,Calculations!CP77,Calculations!DR77)</f>
        <v>Mutant</v>
      </c>
      <c r="I76" s="24" t="str">
        <f>IF(SUM('Control Sample Data'!$D$2:$O$97)=0,Calculations!CQ77,Calculations!DS77)</f>
        <v>WT</v>
      </c>
      <c r="J76" s="24" t="str">
        <f>IF(SUM('Control Sample Data'!$D$2:$O$97)=0,Calculations!CR77,Calculations!DT77)</f>
        <v>WT</v>
      </c>
      <c r="K76" s="24" t="str">
        <f>IF(SUM('Control Sample Data'!$D$2:$O$97)=0,Calculations!CS77,Calculations!DU77)</f>
        <v>WT</v>
      </c>
      <c r="L76" s="24" t="str">
        <f>IF(SUM('Control Sample Data'!$D$2:$O$97)=0,Calculations!CT77,Calculations!DV77)</f>
        <v>WT</v>
      </c>
      <c r="M76" s="24" t="str">
        <f>IF(SUM('Control Sample Data'!$D$2:$O$97)=0,Calculations!CU77,Calculations!DW77)</f>
        <v>WT</v>
      </c>
      <c r="N76" s="24" t="str">
        <f>IF(SUM('Control Sample Data'!$D$2:$O$97)=0,Calculations!CV77,Calculations!DX77)</f>
        <v/>
      </c>
      <c r="O76" s="24" t="str">
        <f>IF(SUM('Control Sample Data'!$D$2:$O$97)=0,Calculations!CW77,Calculations!DY77)</f>
        <v/>
      </c>
      <c r="P76" s="24" t="str">
        <f>IF(SUM('Control Sample Data'!$D$2:$O$97)=0,Calculations!CX77,Calculations!DZ77)</f>
        <v/>
      </c>
      <c r="Q76" s="25" t="str">
        <f>IF(SUM('Control Sample Data'!$D$2:$O$97)=0,Calculations!CY77,Calculations!EA77)</f>
        <v/>
      </c>
    </row>
    <row r="77" spans="1:17" ht="15" customHeight="1" x14ac:dyDescent="0.25">
      <c r="A77" s="15" t="s">
        <v>263</v>
      </c>
      <c r="B77" s="4">
        <f>'Gene Table'!B78</f>
        <v>764</v>
      </c>
      <c r="C77" s="4" t="str">
        <f>'Gene Table'!C78</f>
        <v>PIK3CA</v>
      </c>
      <c r="D77" s="4" t="str">
        <f>'Gene Table'!D78</f>
        <v>c.1634A&gt;G</v>
      </c>
      <c r="E77" s="16" t="str">
        <f>'Gene Table'!E78</f>
        <v>SMPH010633A</v>
      </c>
      <c r="F77" s="23" t="str">
        <f>IF(SUM('Control Sample Data'!$D$2:$O$97)=0,Calculations!CN78,Calculations!DP78)</f>
        <v>WT</v>
      </c>
      <c r="G77" s="24" t="str">
        <f>IF(SUM('Control Sample Data'!$D$2:$O$97)=0,Calculations!CO78,Calculations!DQ78)</f>
        <v>WT</v>
      </c>
      <c r="H77" s="24" t="str">
        <f>IF(SUM('Control Sample Data'!$D$2:$O$97)=0,Calculations!CP78,Calculations!DR78)</f>
        <v>WT</v>
      </c>
      <c r="I77" s="24" t="str">
        <f>IF(SUM('Control Sample Data'!$D$2:$O$97)=0,Calculations!CQ78,Calculations!DS78)</f>
        <v>WT</v>
      </c>
      <c r="J77" s="24" t="str">
        <f>IF(SUM('Control Sample Data'!$D$2:$O$97)=0,Calculations!CR78,Calculations!DT78)</f>
        <v>WT</v>
      </c>
      <c r="K77" s="24" t="str">
        <f>IF(SUM('Control Sample Data'!$D$2:$O$97)=0,Calculations!CS78,Calculations!DU78)</f>
        <v>WT</v>
      </c>
      <c r="L77" s="24" t="str">
        <f>IF(SUM('Control Sample Data'!$D$2:$O$97)=0,Calculations!CT78,Calculations!DV78)</f>
        <v>WT</v>
      </c>
      <c r="M77" s="24" t="str">
        <f>IF(SUM('Control Sample Data'!$D$2:$O$97)=0,Calculations!CU78,Calculations!DW78)</f>
        <v>WT</v>
      </c>
      <c r="N77" s="24" t="str">
        <f>IF(SUM('Control Sample Data'!$D$2:$O$97)=0,Calculations!CV78,Calculations!DX78)</f>
        <v/>
      </c>
      <c r="O77" s="24" t="str">
        <f>IF(SUM('Control Sample Data'!$D$2:$O$97)=0,Calculations!CW78,Calculations!DY78)</f>
        <v/>
      </c>
      <c r="P77" s="24" t="str">
        <f>IF(SUM('Control Sample Data'!$D$2:$O$97)=0,Calculations!CX78,Calculations!DZ78)</f>
        <v/>
      </c>
      <c r="Q77" s="25" t="str">
        <f>IF(SUM('Control Sample Data'!$D$2:$O$97)=0,Calculations!CY78,Calculations!EA78)</f>
        <v/>
      </c>
    </row>
    <row r="78" spans="1:17" ht="15" customHeight="1" x14ac:dyDescent="0.25">
      <c r="A78" s="15" t="s">
        <v>266</v>
      </c>
      <c r="B78" s="4">
        <f>'Gene Table'!B79</f>
        <v>765</v>
      </c>
      <c r="C78" s="4" t="str">
        <f>'Gene Table'!C79</f>
        <v>PIK3CA</v>
      </c>
      <c r="D78" s="4" t="str">
        <f>'Gene Table'!D79</f>
        <v>c.1635G&gt;T</v>
      </c>
      <c r="E78" s="16" t="str">
        <f>'Gene Table'!E79</f>
        <v>SMPH010638A</v>
      </c>
      <c r="F78" s="23" t="str">
        <f>IF(SUM('Control Sample Data'!$D$2:$O$97)=0,Calculations!CN79,Calculations!DP79)</f>
        <v>WT</v>
      </c>
      <c r="G78" s="24" t="str">
        <f>IF(SUM('Control Sample Data'!$D$2:$O$97)=0,Calculations!CO79,Calculations!DQ79)</f>
        <v>WT</v>
      </c>
      <c r="H78" s="24" t="str">
        <f>IF(SUM('Control Sample Data'!$D$2:$O$97)=0,Calculations!CP79,Calculations!DR79)</f>
        <v>WT</v>
      </c>
      <c r="I78" s="24" t="str">
        <f>IF(SUM('Control Sample Data'!$D$2:$O$97)=0,Calculations!CQ79,Calculations!DS79)</f>
        <v>WT</v>
      </c>
      <c r="J78" s="24" t="str">
        <f>IF(SUM('Control Sample Data'!$D$2:$O$97)=0,Calculations!CR79,Calculations!DT79)</f>
        <v>WT</v>
      </c>
      <c r="K78" s="24" t="str">
        <f>IF(SUM('Control Sample Data'!$D$2:$O$97)=0,Calculations!CS79,Calculations!DU79)</f>
        <v>WT</v>
      </c>
      <c r="L78" s="24" t="str">
        <f>IF(SUM('Control Sample Data'!$D$2:$O$97)=0,Calculations!CT79,Calculations!DV79)</f>
        <v>WT</v>
      </c>
      <c r="M78" s="24" t="str">
        <f>IF(SUM('Control Sample Data'!$D$2:$O$97)=0,Calculations!CU79,Calculations!DW79)</f>
        <v>WT</v>
      </c>
      <c r="N78" s="24" t="str">
        <f>IF(SUM('Control Sample Data'!$D$2:$O$97)=0,Calculations!CV79,Calculations!DX79)</f>
        <v/>
      </c>
      <c r="O78" s="24" t="str">
        <f>IF(SUM('Control Sample Data'!$D$2:$O$97)=0,Calculations!CW79,Calculations!DY79)</f>
        <v/>
      </c>
      <c r="P78" s="24" t="str">
        <f>IF(SUM('Control Sample Data'!$D$2:$O$97)=0,Calculations!CX79,Calculations!DZ79)</f>
        <v/>
      </c>
      <c r="Q78" s="25" t="str">
        <f>IF(SUM('Control Sample Data'!$D$2:$O$97)=0,Calculations!CY79,Calculations!EA79)</f>
        <v/>
      </c>
    </row>
    <row r="79" spans="1:17" ht="15" customHeight="1" x14ac:dyDescent="0.25">
      <c r="A79" s="15" t="s">
        <v>269</v>
      </c>
      <c r="B79" s="4">
        <f>'Gene Table'!B80</f>
        <v>775</v>
      </c>
      <c r="C79" s="4" t="str">
        <f>'Gene Table'!C80</f>
        <v>PIK3CA</v>
      </c>
      <c r="D79" s="4" t="str">
        <f>'Gene Table'!D80</f>
        <v>c.3140A&gt;G</v>
      </c>
      <c r="E79" s="16" t="str">
        <f>'Gene Table'!E80</f>
        <v>SMPH010630A</v>
      </c>
      <c r="F79" s="23" t="str">
        <f>IF(SUM('Control Sample Data'!$D$2:$O$97)=0,Calculations!CN80,Calculations!DP80)</f>
        <v>Mutant</v>
      </c>
      <c r="G79" s="24" t="str">
        <f>IF(SUM('Control Sample Data'!$D$2:$O$97)=0,Calculations!CO80,Calculations!DQ80)</f>
        <v>Mutant</v>
      </c>
      <c r="H79" s="24" t="str">
        <f>IF(SUM('Control Sample Data'!$D$2:$O$97)=0,Calculations!CP80,Calculations!DR80)</f>
        <v>Mutant</v>
      </c>
      <c r="I79" s="24" t="str">
        <f>IF(SUM('Control Sample Data'!$D$2:$O$97)=0,Calculations!CQ80,Calculations!DS80)</f>
        <v>WT</v>
      </c>
      <c r="J79" s="24" t="str">
        <f>IF(SUM('Control Sample Data'!$D$2:$O$97)=0,Calculations!CR80,Calculations!DT80)</f>
        <v>WT</v>
      </c>
      <c r="K79" s="24" t="str">
        <f>IF(SUM('Control Sample Data'!$D$2:$O$97)=0,Calculations!CS80,Calculations!DU80)</f>
        <v>WT</v>
      </c>
      <c r="L79" s="24" t="str">
        <f>IF(SUM('Control Sample Data'!$D$2:$O$97)=0,Calculations!CT80,Calculations!DV80)</f>
        <v>WT</v>
      </c>
      <c r="M79" s="24" t="str">
        <f>IF(SUM('Control Sample Data'!$D$2:$O$97)=0,Calculations!CU80,Calculations!DW80)</f>
        <v>WT</v>
      </c>
      <c r="N79" s="24" t="str">
        <f>IF(SUM('Control Sample Data'!$D$2:$O$97)=0,Calculations!CV80,Calculations!DX80)</f>
        <v/>
      </c>
      <c r="O79" s="24" t="str">
        <f>IF(SUM('Control Sample Data'!$D$2:$O$97)=0,Calculations!CW80,Calculations!DY80)</f>
        <v/>
      </c>
      <c r="P79" s="24" t="str">
        <f>IF(SUM('Control Sample Data'!$D$2:$O$97)=0,Calculations!CX80,Calculations!DZ80)</f>
        <v/>
      </c>
      <c r="Q79" s="25" t="str">
        <f>IF(SUM('Control Sample Data'!$D$2:$O$97)=0,Calculations!CY80,Calculations!EA80)</f>
        <v/>
      </c>
    </row>
    <row r="80" spans="1:17" ht="15" customHeight="1" x14ac:dyDescent="0.25">
      <c r="A80" s="15" t="s">
        <v>272</v>
      </c>
      <c r="B80" s="4">
        <f>'Gene Table'!B81</f>
        <v>776</v>
      </c>
      <c r="C80" s="4" t="str">
        <f>'Gene Table'!C81</f>
        <v>PIK3CA</v>
      </c>
      <c r="D80" s="4" t="str">
        <f>'Gene Table'!D81</f>
        <v>c.3140A&gt;T</v>
      </c>
      <c r="E80" s="16" t="str">
        <f>'Gene Table'!E81</f>
        <v>SMPH010632A</v>
      </c>
      <c r="F80" s="23" t="str">
        <f>IF(SUM('Control Sample Data'!$D$2:$O$97)=0,Calculations!CN81,Calculations!DP81)</f>
        <v>WT</v>
      </c>
      <c r="G80" s="24" t="str">
        <f>IF(SUM('Control Sample Data'!$D$2:$O$97)=0,Calculations!CO81,Calculations!DQ81)</f>
        <v>WT</v>
      </c>
      <c r="H80" s="24" t="str">
        <f>IF(SUM('Control Sample Data'!$D$2:$O$97)=0,Calculations!CP81,Calculations!DR81)</f>
        <v>WT</v>
      </c>
      <c r="I80" s="24" t="str">
        <f>IF(SUM('Control Sample Data'!$D$2:$O$97)=0,Calculations!CQ81,Calculations!DS81)</f>
        <v>WT</v>
      </c>
      <c r="J80" s="24" t="str">
        <f>IF(SUM('Control Sample Data'!$D$2:$O$97)=0,Calculations!CR81,Calculations!DT81)</f>
        <v>WT</v>
      </c>
      <c r="K80" s="24" t="str">
        <f>IF(SUM('Control Sample Data'!$D$2:$O$97)=0,Calculations!CS81,Calculations!DU81)</f>
        <v>WT</v>
      </c>
      <c r="L80" s="24" t="str">
        <f>IF(SUM('Control Sample Data'!$D$2:$O$97)=0,Calculations!CT81,Calculations!DV81)</f>
        <v>WT</v>
      </c>
      <c r="M80" s="24" t="str">
        <f>IF(SUM('Control Sample Data'!$D$2:$O$97)=0,Calculations!CU81,Calculations!DW81)</f>
        <v>WT</v>
      </c>
      <c r="N80" s="24" t="str">
        <f>IF(SUM('Control Sample Data'!$D$2:$O$97)=0,Calculations!CV81,Calculations!DX81)</f>
        <v/>
      </c>
      <c r="O80" s="24" t="str">
        <f>IF(SUM('Control Sample Data'!$D$2:$O$97)=0,Calculations!CW81,Calculations!DY81)</f>
        <v/>
      </c>
      <c r="P80" s="24" t="str">
        <f>IF(SUM('Control Sample Data'!$D$2:$O$97)=0,Calculations!CX81,Calculations!DZ81)</f>
        <v/>
      </c>
      <c r="Q80" s="25" t="str">
        <f>IF(SUM('Control Sample Data'!$D$2:$O$97)=0,Calculations!CY81,Calculations!EA81)</f>
        <v/>
      </c>
    </row>
    <row r="81" spans="1:17" ht="15" customHeight="1" x14ac:dyDescent="0.25">
      <c r="A81" s="15" t="s">
        <v>275</v>
      </c>
      <c r="B81" s="4">
        <f>'Gene Table'!B82</f>
        <v>5033</v>
      </c>
      <c r="C81" s="4" t="str">
        <f>'Gene Table'!C82</f>
        <v>PTEN</v>
      </c>
      <c r="D81" s="4" t="str">
        <f>'Gene Table'!D82</f>
        <v>c.389G&gt;A</v>
      </c>
      <c r="E81" s="16" t="str">
        <f>'Gene Table'!E82</f>
        <v>SMPH011486A</v>
      </c>
      <c r="F81" s="23" t="str">
        <f>IF(SUM('Control Sample Data'!$D$2:$O$97)=0,Calculations!CN82,Calculations!DP82)</f>
        <v>WT</v>
      </c>
      <c r="G81" s="24" t="str">
        <f>IF(SUM('Control Sample Data'!$D$2:$O$97)=0,Calculations!CO82,Calculations!DQ82)</f>
        <v>WT</v>
      </c>
      <c r="H81" s="24" t="str">
        <f>IF(SUM('Control Sample Data'!$D$2:$O$97)=0,Calculations!CP82,Calculations!DR82)</f>
        <v>WT</v>
      </c>
      <c r="I81" s="24" t="str">
        <f>IF(SUM('Control Sample Data'!$D$2:$O$97)=0,Calculations!CQ82,Calculations!DS82)</f>
        <v>WT</v>
      </c>
      <c r="J81" s="24" t="str">
        <f>IF(SUM('Control Sample Data'!$D$2:$O$97)=0,Calculations!CR82,Calculations!DT82)</f>
        <v>WT</v>
      </c>
      <c r="K81" s="24" t="str">
        <f>IF(SUM('Control Sample Data'!$D$2:$O$97)=0,Calculations!CS82,Calculations!DU82)</f>
        <v>WT</v>
      </c>
      <c r="L81" s="24" t="str">
        <f>IF(SUM('Control Sample Data'!$D$2:$O$97)=0,Calculations!CT82,Calculations!DV82)</f>
        <v>WT</v>
      </c>
      <c r="M81" s="24" t="str">
        <f>IF(SUM('Control Sample Data'!$D$2:$O$97)=0,Calculations!CU82,Calculations!DW82)</f>
        <v>WT</v>
      </c>
      <c r="N81" s="24" t="str">
        <f>IF(SUM('Control Sample Data'!$D$2:$O$97)=0,Calculations!CV82,Calculations!DX82)</f>
        <v/>
      </c>
      <c r="O81" s="24" t="str">
        <f>IF(SUM('Control Sample Data'!$D$2:$O$97)=0,Calculations!CW82,Calculations!DY82)</f>
        <v/>
      </c>
      <c r="P81" s="24" t="str">
        <f>IF(SUM('Control Sample Data'!$D$2:$O$97)=0,Calculations!CX82,Calculations!DZ82)</f>
        <v/>
      </c>
      <c r="Q81" s="25" t="str">
        <f>IF(SUM('Control Sample Data'!$D$2:$O$97)=0,Calculations!CY82,Calculations!EA82)</f>
        <v/>
      </c>
    </row>
    <row r="82" spans="1:17" ht="15" customHeight="1" x14ac:dyDescent="0.25">
      <c r="A82" s="15" t="s">
        <v>279</v>
      </c>
      <c r="B82" s="4">
        <f>'Gene Table'!B83</f>
        <v>5219</v>
      </c>
      <c r="C82" s="4" t="str">
        <f>'Gene Table'!C83</f>
        <v>PTEN</v>
      </c>
      <c r="D82" s="4" t="str">
        <f>'Gene Table'!D83</f>
        <v>c.388C&gt;G</v>
      </c>
      <c r="E82" s="16" t="str">
        <f>'Gene Table'!E83</f>
        <v>SMPH011480A</v>
      </c>
      <c r="F82" s="23" t="str">
        <f>IF(SUM('Control Sample Data'!$D$2:$O$97)=0,Calculations!CN83,Calculations!DP83)</f>
        <v>WT</v>
      </c>
      <c r="G82" s="24" t="str">
        <f>IF(SUM('Control Sample Data'!$D$2:$O$97)=0,Calculations!CO83,Calculations!DQ83)</f>
        <v>WT</v>
      </c>
      <c r="H82" s="24" t="str">
        <f>IF(SUM('Control Sample Data'!$D$2:$O$97)=0,Calculations!CP83,Calculations!DR83)</f>
        <v>WT</v>
      </c>
      <c r="I82" s="24" t="str">
        <f>IF(SUM('Control Sample Data'!$D$2:$O$97)=0,Calculations!CQ83,Calculations!DS83)</f>
        <v>WT</v>
      </c>
      <c r="J82" s="24" t="str">
        <f>IF(SUM('Control Sample Data'!$D$2:$O$97)=0,Calculations!CR83,Calculations!DT83)</f>
        <v>WT</v>
      </c>
      <c r="K82" s="24" t="str">
        <f>IF(SUM('Control Sample Data'!$D$2:$O$97)=0,Calculations!CS83,Calculations!DU83)</f>
        <v>WT</v>
      </c>
      <c r="L82" s="24" t="str">
        <f>IF(SUM('Control Sample Data'!$D$2:$O$97)=0,Calculations!CT83,Calculations!DV83)</f>
        <v>WT</v>
      </c>
      <c r="M82" s="24" t="str">
        <f>IF(SUM('Control Sample Data'!$D$2:$O$97)=0,Calculations!CU83,Calculations!DW83)</f>
        <v>WT</v>
      </c>
      <c r="N82" s="24" t="str">
        <f>IF(SUM('Control Sample Data'!$D$2:$O$97)=0,Calculations!CV83,Calculations!DX83)</f>
        <v/>
      </c>
      <c r="O82" s="24" t="str">
        <f>IF(SUM('Control Sample Data'!$D$2:$O$97)=0,Calculations!CW83,Calculations!DY83)</f>
        <v/>
      </c>
      <c r="P82" s="24" t="str">
        <f>IF(SUM('Control Sample Data'!$D$2:$O$97)=0,Calculations!CX83,Calculations!DZ83)</f>
        <v/>
      </c>
      <c r="Q82" s="25" t="str">
        <f>IF(SUM('Control Sample Data'!$D$2:$O$97)=0,Calculations!CY83,Calculations!EA83)</f>
        <v/>
      </c>
    </row>
    <row r="83" spans="1:17" ht="15" customHeight="1" x14ac:dyDescent="0.25">
      <c r="A83" s="15" t="s">
        <v>282</v>
      </c>
      <c r="B83" s="4">
        <f>'Gene Table'!B84</f>
        <v>5152</v>
      </c>
      <c r="C83" s="4" t="str">
        <f>'Gene Table'!C84</f>
        <v>PTEN</v>
      </c>
      <c r="D83" s="4" t="str">
        <f>'Gene Table'!D84</f>
        <v>c.388C&gt;T</v>
      </c>
      <c r="E83" s="16" t="str">
        <f>'Gene Table'!E84</f>
        <v>SMPH011473A</v>
      </c>
      <c r="F83" s="23" t="str">
        <f>IF(SUM('Control Sample Data'!$D$2:$O$97)=0,Calculations!CN84,Calculations!DP84)</f>
        <v>WT</v>
      </c>
      <c r="G83" s="24" t="str">
        <f>IF(SUM('Control Sample Data'!$D$2:$O$97)=0,Calculations!CO84,Calculations!DQ84)</f>
        <v>WT</v>
      </c>
      <c r="H83" s="24" t="str">
        <f>IF(SUM('Control Sample Data'!$D$2:$O$97)=0,Calculations!CP84,Calculations!DR84)</f>
        <v>WT</v>
      </c>
      <c r="I83" s="24" t="str">
        <f>IF(SUM('Control Sample Data'!$D$2:$O$97)=0,Calculations!CQ84,Calculations!DS84)</f>
        <v>WT</v>
      </c>
      <c r="J83" s="24" t="str">
        <f>IF(SUM('Control Sample Data'!$D$2:$O$97)=0,Calculations!CR84,Calculations!DT84)</f>
        <v>WT</v>
      </c>
      <c r="K83" s="24" t="str">
        <f>IF(SUM('Control Sample Data'!$D$2:$O$97)=0,Calculations!CS84,Calculations!DU84)</f>
        <v>WT</v>
      </c>
      <c r="L83" s="24" t="str">
        <f>IF(SUM('Control Sample Data'!$D$2:$O$97)=0,Calculations!CT84,Calculations!DV84)</f>
        <v>WT</v>
      </c>
      <c r="M83" s="24" t="str">
        <f>IF(SUM('Control Sample Data'!$D$2:$O$97)=0,Calculations!CU84,Calculations!DW84)</f>
        <v>WT</v>
      </c>
      <c r="N83" s="24" t="str">
        <f>IF(SUM('Control Sample Data'!$D$2:$O$97)=0,Calculations!CV84,Calculations!DX84)</f>
        <v/>
      </c>
      <c r="O83" s="24" t="str">
        <f>IF(SUM('Control Sample Data'!$D$2:$O$97)=0,Calculations!CW84,Calculations!DY84)</f>
        <v/>
      </c>
      <c r="P83" s="24" t="str">
        <f>IF(SUM('Control Sample Data'!$D$2:$O$97)=0,Calculations!CX84,Calculations!DZ84)</f>
        <v/>
      </c>
      <c r="Q83" s="25" t="str">
        <f>IF(SUM('Control Sample Data'!$D$2:$O$97)=0,Calculations!CY84,Calculations!EA84)</f>
        <v/>
      </c>
    </row>
    <row r="84" spans="1:17" ht="15" customHeight="1" x14ac:dyDescent="0.25">
      <c r="A84" s="15" t="s">
        <v>285</v>
      </c>
      <c r="B84" s="4">
        <f>'Gene Table'!B85</f>
        <v>5089</v>
      </c>
      <c r="C84" s="4" t="str">
        <f>'Gene Table'!C85</f>
        <v>PTEN</v>
      </c>
      <c r="D84" s="4" t="str">
        <f>'Gene Table'!D85</f>
        <v>c.517C&gt;T</v>
      </c>
      <c r="E84" s="16" t="str">
        <f>'Gene Table'!E85</f>
        <v>SMPH011475A</v>
      </c>
      <c r="F84" s="23" t="str">
        <f>IF(SUM('Control Sample Data'!$D$2:$O$97)=0,Calculations!CN85,Calculations!DP85)</f>
        <v>WT</v>
      </c>
      <c r="G84" s="24" t="str">
        <f>IF(SUM('Control Sample Data'!$D$2:$O$97)=0,Calculations!CO85,Calculations!DQ85)</f>
        <v>WT</v>
      </c>
      <c r="H84" s="24" t="str">
        <f>IF(SUM('Control Sample Data'!$D$2:$O$97)=0,Calculations!CP85,Calculations!DR85)</f>
        <v>WT</v>
      </c>
      <c r="I84" s="24" t="str">
        <f>IF(SUM('Control Sample Data'!$D$2:$O$97)=0,Calculations!CQ85,Calculations!DS85)</f>
        <v>WT</v>
      </c>
      <c r="J84" s="24" t="str">
        <f>IF(SUM('Control Sample Data'!$D$2:$O$97)=0,Calculations!CR85,Calculations!DT85)</f>
        <v>WT</v>
      </c>
      <c r="K84" s="24" t="str">
        <f>IF(SUM('Control Sample Data'!$D$2:$O$97)=0,Calculations!CS85,Calculations!DU85)</f>
        <v>WT</v>
      </c>
      <c r="L84" s="24" t="str">
        <f>IF(SUM('Control Sample Data'!$D$2:$O$97)=0,Calculations!CT85,Calculations!DV85)</f>
        <v>WT</v>
      </c>
      <c r="M84" s="24" t="str">
        <f>IF(SUM('Control Sample Data'!$D$2:$O$97)=0,Calculations!CU85,Calculations!DW85)</f>
        <v>WT</v>
      </c>
      <c r="N84" s="24" t="str">
        <f>IF(SUM('Control Sample Data'!$D$2:$O$97)=0,Calculations!CV85,Calculations!DX85)</f>
        <v/>
      </c>
      <c r="O84" s="24" t="str">
        <f>IF(SUM('Control Sample Data'!$D$2:$O$97)=0,Calculations!CW85,Calculations!DY85)</f>
        <v/>
      </c>
      <c r="P84" s="24" t="str">
        <f>IF(SUM('Control Sample Data'!$D$2:$O$97)=0,Calculations!CX85,Calculations!DZ85)</f>
        <v/>
      </c>
      <c r="Q84" s="25" t="str">
        <f>IF(SUM('Control Sample Data'!$D$2:$O$97)=0,Calculations!CY85,Calculations!EA85)</f>
        <v/>
      </c>
    </row>
    <row r="85" spans="1:17" ht="15" customHeight="1" x14ac:dyDescent="0.25">
      <c r="A85" s="15" t="s">
        <v>288</v>
      </c>
      <c r="B85" s="4">
        <f>'Gene Table'!B86</f>
        <v>5039</v>
      </c>
      <c r="C85" s="4" t="str">
        <f>'Gene Table'!C86</f>
        <v>PTEN</v>
      </c>
      <c r="D85" s="4" t="str">
        <f>'Gene Table'!D86</f>
        <v>c.518G&gt;A</v>
      </c>
      <c r="E85" s="16" t="str">
        <f>'Gene Table'!E86</f>
        <v>SMPH011472A</v>
      </c>
      <c r="F85" s="23" t="str">
        <f>IF(SUM('Control Sample Data'!$D$2:$O$97)=0,Calculations!CN86,Calculations!DP86)</f>
        <v>WT</v>
      </c>
      <c r="G85" s="24" t="str">
        <f>IF(SUM('Control Sample Data'!$D$2:$O$97)=0,Calculations!CO86,Calculations!DQ86)</f>
        <v>WT</v>
      </c>
      <c r="H85" s="24" t="str">
        <f>IF(SUM('Control Sample Data'!$D$2:$O$97)=0,Calculations!CP86,Calculations!DR86)</f>
        <v>Mutant</v>
      </c>
      <c r="I85" s="24" t="str">
        <f>IF(SUM('Control Sample Data'!$D$2:$O$97)=0,Calculations!CQ86,Calculations!DS86)</f>
        <v>WT</v>
      </c>
      <c r="J85" s="24" t="str">
        <f>IF(SUM('Control Sample Data'!$D$2:$O$97)=0,Calculations!CR86,Calculations!DT86)</f>
        <v>WT</v>
      </c>
      <c r="K85" s="24" t="str">
        <f>IF(SUM('Control Sample Data'!$D$2:$O$97)=0,Calculations!CS86,Calculations!DU86)</f>
        <v>WT</v>
      </c>
      <c r="L85" s="24" t="str">
        <f>IF(SUM('Control Sample Data'!$D$2:$O$97)=0,Calculations!CT86,Calculations!DV86)</f>
        <v>WT</v>
      </c>
      <c r="M85" s="24" t="str">
        <f>IF(SUM('Control Sample Data'!$D$2:$O$97)=0,Calculations!CU86,Calculations!DW86)</f>
        <v>WT</v>
      </c>
      <c r="N85" s="24" t="str">
        <f>IF(SUM('Control Sample Data'!$D$2:$O$97)=0,Calculations!CV86,Calculations!DX86)</f>
        <v/>
      </c>
      <c r="O85" s="24" t="str">
        <f>IF(SUM('Control Sample Data'!$D$2:$O$97)=0,Calculations!CW86,Calculations!DY86)</f>
        <v/>
      </c>
      <c r="P85" s="24" t="str">
        <f>IF(SUM('Control Sample Data'!$D$2:$O$97)=0,Calculations!CX86,Calculations!DZ86)</f>
        <v/>
      </c>
      <c r="Q85" s="25" t="str">
        <f>IF(SUM('Control Sample Data'!$D$2:$O$97)=0,Calculations!CY86,Calculations!EA86)</f>
        <v/>
      </c>
    </row>
    <row r="86" spans="1:17" ht="15" customHeight="1" x14ac:dyDescent="0.25">
      <c r="A86" s="15" t="s">
        <v>291</v>
      </c>
      <c r="B86" s="4">
        <f>'Gene Table'!B87</f>
        <v>5154</v>
      </c>
      <c r="C86" s="4" t="str">
        <f>'Gene Table'!C87</f>
        <v>PTEN</v>
      </c>
      <c r="D86" s="4" t="str">
        <f>'Gene Table'!D87</f>
        <v>c.697C&gt;T</v>
      </c>
      <c r="E86" s="16" t="str">
        <f>'Gene Table'!E87</f>
        <v>SMPH011506A</v>
      </c>
      <c r="F86" s="23" t="str">
        <f>IF(SUM('Control Sample Data'!$D$2:$O$97)=0,Calculations!CN87,Calculations!DP87)</f>
        <v>WT</v>
      </c>
      <c r="G86" s="24" t="str">
        <f>IF(SUM('Control Sample Data'!$D$2:$O$97)=0,Calculations!CO87,Calculations!DQ87)</f>
        <v>WT</v>
      </c>
      <c r="H86" s="24" t="str">
        <f>IF(SUM('Control Sample Data'!$D$2:$O$97)=0,Calculations!CP87,Calculations!DR87)</f>
        <v>WT</v>
      </c>
      <c r="I86" s="24" t="str">
        <f>IF(SUM('Control Sample Data'!$D$2:$O$97)=0,Calculations!CQ87,Calculations!DS87)</f>
        <v>WT</v>
      </c>
      <c r="J86" s="24" t="str">
        <f>IF(SUM('Control Sample Data'!$D$2:$O$97)=0,Calculations!CR87,Calculations!DT87)</f>
        <v>WT</v>
      </c>
      <c r="K86" s="24" t="str">
        <f>IF(SUM('Control Sample Data'!$D$2:$O$97)=0,Calculations!CS87,Calculations!DU87)</f>
        <v>WT</v>
      </c>
      <c r="L86" s="24" t="str">
        <f>IF(SUM('Control Sample Data'!$D$2:$O$97)=0,Calculations!CT87,Calculations!DV87)</f>
        <v>WT</v>
      </c>
      <c r="M86" s="24" t="str">
        <f>IF(SUM('Control Sample Data'!$D$2:$O$97)=0,Calculations!CU87,Calculations!DW87)</f>
        <v>WT</v>
      </c>
      <c r="N86" s="24" t="str">
        <f>IF(SUM('Control Sample Data'!$D$2:$O$97)=0,Calculations!CV87,Calculations!DX87)</f>
        <v/>
      </c>
      <c r="O86" s="24" t="str">
        <f>IF(SUM('Control Sample Data'!$D$2:$O$97)=0,Calculations!CW87,Calculations!DY87)</f>
        <v/>
      </c>
      <c r="P86" s="24" t="str">
        <f>IF(SUM('Control Sample Data'!$D$2:$O$97)=0,Calculations!CX87,Calculations!DZ87)</f>
        <v/>
      </c>
      <c r="Q86" s="25" t="str">
        <f>IF(SUM('Control Sample Data'!$D$2:$O$97)=0,Calculations!CY87,Calculations!EA87)</f>
        <v/>
      </c>
    </row>
    <row r="87" spans="1:17" ht="15" customHeight="1" x14ac:dyDescent="0.25">
      <c r="A87" s="15" t="s">
        <v>294</v>
      </c>
      <c r="B87" s="4">
        <f>'Gene Table'!B88</f>
        <v>99000005</v>
      </c>
      <c r="C87" s="4" t="str">
        <f>'Gene Table'!C88</f>
        <v>AKT1</v>
      </c>
      <c r="D87" s="4" t="str">
        <f>'Gene Table'!D88</f>
        <v>copy number</v>
      </c>
      <c r="E87" s="16" t="str">
        <f>'Gene Table'!E88</f>
        <v>SMPH017167A</v>
      </c>
      <c r="F87" s="23" t="str">
        <f>IF(SUM('Control Sample Data'!$D$2:$O$97)=0,Calculations!CN88,Calculations!DP88)</f>
        <v>WT</v>
      </c>
      <c r="G87" s="24" t="str">
        <f>IF(SUM('Control Sample Data'!$D$2:$O$97)=0,Calculations!CO88,Calculations!DQ88)</f>
        <v>WT</v>
      </c>
      <c r="H87" s="24" t="str">
        <f>IF(SUM('Control Sample Data'!$D$2:$O$97)=0,Calculations!CP88,Calculations!DR88)</f>
        <v>WT</v>
      </c>
      <c r="I87" s="24" t="str">
        <f>IF(SUM('Control Sample Data'!$D$2:$O$97)=0,Calculations!CQ88,Calculations!DS88)</f>
        <v>WT</v>
      </c>
      <c r="J87" s="24" t="str">
        <f>IF(SUM('Control Sample Data'!$D$2:$O$97)=0,Calculations!CR88,Calculations!DT88)</f>
        <v>WT</v>
      </c>
      <c r="K87" s="24" t="str">
        <f>IF(SUM('Control Sample Data'!$D$2:$O$97)=0,Calculations!CS88,Calculations!DU88)</f>
        <v>WT</v>
      </c>
      <c r="L87" s="24" t="str">
        <f>IF(SUM('Control Sample Data'!$D$2:$O$97)=0,Calculations!CT88,Calculations!DV88)</f>
        <v>WT</v>
      </c>
      <c r="M87" s="24" t="str">
        <f>IF(SUM('Control Sample Data'!$D$2:$O$97)=0,Calculations!CU88,Calculations!DW88)</f>
        <v>WT</v>
      </c>
      <c r="N87" s="24" t="str">
        <f>IF(SUM('Control Sample Data'!$D$2:$O$97)=0,Calculations!CV88,Calculations!DX88)</f>
        <v/>
      </c>
      <c r="O87" s="24" t="str">
        <f>IF(SUM('Control Sample Data'!$D$2:$O$97)=0,Calculations!CW88,Calculations!DY88)</f>
        <v/>
      </c>
      <c r="P87" s="24" t="str">
        <f>IF(SUM('Control Sample Data'!$D$2:$O$97)=0,Calculations!CX88,Calculations!DZ88)</f>
        <v/>
      </c>
      <c r="Q87" s="25" t="str">
        <f>IF(SUM('Control Sample Data'!$D$2:$O$97)=0,Calculations!CY88,Calculations!EA88)</f>
        <v/>
      </c>
    </row>
    <row r="88" spans="1:17" ht="15" customHeight="1" x14ac:dyDescent="0.25">
      <c r="A88" s="15" t="s">
        <v>297</v>
      </c>
      <c r="B88" s="4">
        <f>'Gene Table'!B89</f>
        <v>99000006</v>
      </c>
      <c r="C88" s="4" t="str">
        <f>'Gene Table'!C89</f>
        <v>BRAF</v>
      </c>
      <c r="D88" s="4" t="str">
        <f>'Gene Table'!D89</f>
        <v>copy number</v>
      </c>
      <c r="E88" s="16" t="str">
        <f>'Gene Table'!E89</f>
        <v>SMPH017168A</v>
      </c>
      <c r="F88" s="23" t="str">
        <f>IF(SUM('Control Sample Data'!$D$2:$O$97)=0,Calculations!CN89,Calculations!DP89)</f>
        <v>WT</v>
      </c>
      <c r="G88" s="24" t="str">
        <f>IF(SUM('Control Sample Data'!$D$2:$O$97)=0,Calculations!CO89,Calculations!DQ89)</f>
        <v>WT</v>
      </c>
      <c r="H88" s="24" t="str">
        <f>IF(SUM('Control Sample Data'!$D$2:$O$97)=0,Calculations!CP89,Calculations!DR89)</f>
        <v>WT</v>
      </c>
      <c r="I88" s="24" t="str">
        <f>IF(SUM('Control Sample Data'!$D$2:$O$97)=0,Calculations!CQ89,Calculations!DS89)</f>
        <v>WT</v>
      </c>
      <c r="J88" s="24" t="str">
        <f>IF(SUM('Control Sample Data'!$D$2:$O$97)=0,Calculations!CR89,Calculations!DT89)</f>
        <v>WT</v>
      </c>
      <c r="K88" s="24" t="str">
        <f>IF(SUM('Control Sample Data'!$D$2:$O$97)=0,Calculations!CS89,Calculations!DU89)</f>
        <v>WT</v>
      </c>
      <c r="L88" s="24" t="str">
        <f>IF(SUM('Control Sample Data'!$D$2:$O$97)=0,Calculations!CT89,Calculations!DV89)</f>
        <v>WT</v>
      </c>
      <c r="M88" s="24" t="str">
        <f>IF(SUM('Control Sample Data'!$D$2:$O$97)=0,Calculations!CU89,Calculations!DW89)</f>
        <v>WT</v>
      </c>
      <c r="N88" s="24" t="str">
        <f>IF(SUM('Control Sample Data'!$D$2:$O$97)=0,Calculations!CV89,Calculations!DX89)</f>
        <v/>
      </c>
      <c r="O88" s="24" t="str">
        <f>IF(SUM('Control Sample Data'!$D$2:$O$97)=0,Calculations!CW89,Calculations!DY89)</f>
        <v/>
      </c>
      <c r="P88" s="24" t="str">
        <f>IF(SUM('Control Sample Data'!$D$2:$O$97)=0,Calculations!CX89,Calculations!DZ89)</f>
        <v/>
      </c>
      <c r="Q88" s="25" t="str">
        <f>IF(SUM('Control Sample Data'!$D$2:$O$97)=0,Calculations!CY89,Calculations!EA89)</f>
        <v/>
      </c>
    </row>
    <row r="89" spans="1:17" ht="15" customHeight="1" x14ac:dyDescent="0.25">
      <c r="A89" s="15" t="s">
        <v>299</v>
      </c>
      <c r="B89" s="4">
        <f>'Gene Table'!B90</f>
        <v>99000007</v>
      </c>
      <c r="C89" s="4" t="str">
        <f>'Gene Table'!C90</f>
        <v>EGFR</v>
      </c>
      <c r="D89" s="4" t="str">
        <f>'Gene Table'!D90</f>
        <v>copy number</v>
      </c>
      <c r="E89" s="16" t="str">
        <f>'Gene Table'!E90</f>
        <v>SMPH017169A</v>
      </c>
      <c r="F89" s="23" t="str">
        <f>IF(SUM('Control Sample Data'!$D$2:$O$97)=0,Calculations!CN90,Calculations!DP90)</f>
        <v>WT</v>
      </c>
      <c r="G89" s="24" t="str">
        <f>IF(SUM('Control Sample Data'!$D$2:$O$97)=0,Calculations!CO90,Calculations!DQ90)</f>
        <v>WT</v>
      </c>
      <c r="H89" s="24" t="str">
        <f>IF(SUM('Control Sample Data'!$D$2:$O$97)=0,Calculations!CP90,Calculations!DR90)</f>
        <v>WT</v>
      </c>
      <c r="I89" s="24" t="str">
        <f>IF(SUM('Control Sample Data'!$D$2:$O$97)=0,Calculations!CQ90,Calculations!DS90)</f>
        <v>WT</v>
      </c>
      <c r="J89" s="24" t="str">
        <f>IF(SUM('Control Sample Data'!$D$2:$O$97)=0,Calculations!CR90,Calculations!DT90)</f>
        <v>WT</v>
      </c>
      <c r="K89" s="24" t="str">
        <f>IF(SUM('Control Sample Data'!$D$2:$O$97)=0,Calculations!CS90,Calculations!DU90)</f>
        <v>WT</v>
      </c>
      <c r="L89" s="24" t="str">
        <f>IF(SUM('Control Sample Data'!$D$2:$O$97)=0,Calculations!CT90,Calculations!DV90)</f>
        <v>WT</v>
      </c>
      <c r="M89" s="24" t="str">
        <f>IF(SUM('Control Sample Data'!$D$2:$O$97)=0,Calculations!CU90,Calculations!DW90)</f>
        <v>WT</v>
      </c>
      <c r="N89" s="24" t="str">
        <f>IF(SUM('Control Sample Data'!$D$2:$O$97)=0,Calculations!CV90,Calculations!DX90)</f>
        <v/>
      </c>
      <c r="O89" s="24" t="str">
        <f>IF(SUM('Control Sample Data'!$D$2:$O$97)=0,Calculations!CW90,Calculations!DY90)</f>
        <v/>
      </c>
      <c r="P89" s="24" t="str">
        <f>IF(SUM('Control Sample Data'!$D$2:$O$97)=0,Calculations!CX90,Calculations!DZ90)</f>
        <v/>
      </c>
      <c r="Q89" s="25" t="str">
        <f>IF(SUM('Control Sample Data'!$D$2:$O$97)=0,Calculations!CY90,Calculations!EA90)</f>
        <v/>
      </c>
    </row>
    <row r="90" spans="1:17" ht="15" customHeight="1" x14ac:dyDescent="0.25">
      <c r="A90" s="15" t="s">
        <v>301</v>
      </c>
      <c r="B90" s="4">
        <f>'Gene Table'!B91</f>
        <v>99000008</v>
      </c>
      <c r="C90" s="4" t="str">
        <f>'Gene Table'!C91</f>
        <v>KRAS</v>
      </c>
      <c r="D90" s="4" t="str">
        <f>'Gene Table'!D91</f>
        <v>copy number</v>
      </c>
      <c r="E90" s="16" t="str">
        <f>'Gene Table'!E91</f>
        <v>SMPH017170A</v>
      </c>
      <c r="F90" s="23" t="str">
        <f>IF(SUM('Control Sample Data'!$D$2:$O$97)=0,Calculations!CN91,Calculations!DP91)</f>
        <v>WT</v>
      </c>
      <c r="G90" s="24" t="str">
        <f>IF(SUM('Control Sample Data'!$D$2:$O$97)=0,Calculations!CO91,Calculations!DQ91)</f>
        <v>WT</v>
      </c>
      <c r="H90" s="24" t="str">
        <f>IF(SUM('Control Sample Data'!$D$2:$O$97)=0,Calculations!CP91,Calculations!DR91)</f>
        <v>WT</v>
      </c>
      <c r="I90" s="24" t="str">
        <f>IF(SUM('Control Sample Data'!$D$2:$O$97)=0,Calculations!CQ91,Calculations!DS91)</f>
        <v>WT</v>
      </c>
      <c r="J90" s="24" t="str">
        <f>IF(SUM('Control Sample Data'!$D$2:$O$97)=0,Calculations!CR91,Calculations!DT91)</f>
        <v>WT</v>
      </c>
      <c r="K90" s="24" t="str">
        <f>IF(SUM('Control Sample Data'!$D$2:$O$97)=0,Calculations!CS91,Calculations!DU91)</f>
        <v>WT</v>
      </c>
      <c r="L90" s="24" t="str">
        <f>IF(SUM('Control Sample Data'!$D$2:$O$97)=0,Calculations!CT91,Calculations!DV91)</f>
        <v>WT</v>
      </c>
      <c r="M90" s="24" t="str">
        <f>IF(SUM('Control Sample Data'!$D$2:$O$97)=0,Calculations!CU91,Calculations!DW91)</f>
        <v>WT</v>
      </c>
      <c r="N90" s="24" t="str">
        <f>IF(SUM('Control Sample Data'!$D$2:$O$97)=0,Calculations!CV91,Calculations!DX91)</f>
        <v/>
      </c>
      <c r="O90" s="24" t="str">
        <f>IF(SUM('Control Sample Data'!$D$2:$O$97)=0,Calculations!CW91,Calculations!DY91)</f>
        <v/>
      </c>
      <c r="P90" s="24" t="str">
        <f>IF(SUM('Control Sample Data'!$D$2:$O$97)=0,Calculations!CX91,Calculations!DZ91)</f>
        <v/>
      </c>
      <c r="Q90" s="25" t="str">
        <f>IF(SUM('Control Sample Data'!$D$2:$O$97)=0,Calculations!CY91,Calculations!EA91)</f>
        <v/>
      </c>
    </row>
    <row r="91" spans="1:17" ht="15" customHeight="1" x14ac:dyDescent="0.25">
      <c r="A91" s="15" t="s">
        <v>303</v>
      </c>
      <c r="B91" s="4">
        <f>'Gene Table'!B92</f>
        <v>99000009</v>
      </c>
      <c r="C91" s="4" t="str">
        <f>'Gene Table'!C92</f>
        <v>HRAS</v>
      </c>
      <c r="D91" s="4" t="str">
        <f>'Gene Table'!D92</f>
        <v>copy number</v>
      </c>
      <c r="E91" s="16" t="str">
        <f>'Gene Table'!E92</f>
        <v>SMPH017171A</v>
      </c>
      <c r="F91" s="23" t="str">
        <f>IF(SUM('Control Sample Data'!$D$2:$O$97)=0,Calculations!CN92,Calculations!DP92)</f>
        <v>WT</v>
      </c>
      <c r="G91" s="24" t="str">
        <f>IF(SUM('Control Sample Data'!$D$2:$O$97)=0,Calculations!CO92,Calculations!DQ92)</f>
        <v>WT</v>
      </c>
      <c r="H91" s="24" t="str">
        <f>IF(SUM('Control Sample Data'!$D$2:$O$97)=0,Calculations!CP92,Calculations!DR92)</f>
        <v>WT</v>
      </c>
      <c r="I91" s="24" t="str">
        <f>IF(SUM('Control Sample Data'!$D$2:$O$97)=0,Calculations!CQ92,Calculations!DS92)</f>
        <v>WT</v>
      </c>
      <c r="J91" s="24" t="str">
        <f>IF(SUM('Control Sample Data'!$D$2:$O$97)=0,Calculations!CR92,Calculations!DT92)</f>
        <v>WT</v>
      </c>
      <c r="K91" s="24" t="str">
        <f>IF(SUM('Control Sample Data'!$D$2:$O$97)=0,Calculations!CS92,Calculations!DU92)</f>
        <v>WT</v>
      </c>
      <c r="L91" s="24" t="str">
        <f>IF(SUM('Control Sample Data'!$D$2:$O$97)=0,Calculations!CT92,Calculations!DV92)</f>
        <v>WT</v>
      </c>
      <c r="M91" s="24" t="str">
        <f>IF(SUM('Control Sample Data'!$D$2:$O$97)=0,Calculations!CU92,Calculations!DW92)</f>
        <v>WT</v>
      </c>
      <c r="N91" s="24" t="str">
        <f>IF(SUM('Control Sample Data'!$D$2:$O$97)=0,Calculations!CV92,Calculations!DX92)</f>
        <v/>
      </c>
      <c r="O91" s="24" t="str">
        <f>IF(SUM('Control Sample Data'!$D$2:$O$97)=0,Calculations!CW92,Calculations!DY92)</f>
        <v/>
      </c>
      <c r="P91" s="24" t="str">
        <f>IF(SUM('Control Sample Data'!$D$2:$O$97)=0,Calculations!CX92,Calculations!DZ92)</f>
        <v/>
      </c>
      <c r="Q91" s="25" t="str">
        <f>IF(SUM('Control Sample Data'!$D$2:$O$97)=0,Calculations!CY92,Calculations!EA92)</f>
        <v/>
      </c>
    </row>
    <row r="92" spans="1:17" ht="15" customHeight="1" x14ac:dyDescent="0.25">
      <c r="A92" s="15" t="s">
        <v>305</v>
      </c>
      <c r="B92" s="4">
        <f>'Gene Table'!B93</f>
        <v>99000010</v>
      </c>
      <c r="C92" s="4" t="str">
        <f>'Gene Table'!C93</f>
        <v>NRAS</v>
      </c>
      <c r="D92" s="4" t="str">
        <f>'Gene Table'!D93</f>
        <v>copy number</v>
      </c>
      <c r="E92" s="16" t="str">
        <f>'Gene Table'!E93</f>
        <v>SMPH017172A</v>
      </c>
      <c r="F92" s="23" t="str">
        <f>IF(SUM('Control Sample Data'!$D$2:$O$97)=0,Calculations!CN93,Calculations!DP93)</f>
        <v>WT</v>
      </c>
      <c r="G92" s="24" t="str">
        <f>IF(SUM('Control Sample Data'!$D$2:$O$97)=0,Calculations!CO93,Calculations!DQ93)</f>
        <v>WT</v>
      </c>
      <c r="H92" s="24" t="str">
        <f>IF(SUM('Control Sample Data'!$D$2:$O$97)=0,Calculations!CP93,Calculations!DR93)</f>
        <v>WT</v>
      </c>
      <c r="I92" s="24" t="str">
        <f>IF(SUM('Control Sample Data'!$D$2:$O$97)=0,Calculations!CQ93,Calculations!DS93)</f>
        <v>WT</v>
      </c>
      <c r="J92" s="24" t="str">
        <f>IF(SUM('Control Sample Data'!$D$2:$O$97)=0,Calculations!CR93,Calculations!DT93)</f>
        <v>WT</v>
      </c>
      <c r="K92" s="24" t="str">
        <f>IF(SUM('Control Sample Data'!$D$2:$O$97)=0,Calculations!CS93,Calculations!DU93)</f>
        <v>WT</v>
      </c>
      <c r="L92" s="24" t="str">
        <f>IF(SUM('Control Sample Data'!$D$2:$O$97)=0,Calculations!CT93,Calculations!DV93)</f>
        <v>WT</v>
      </c>
      <c r="M92" s="24" t="str">
        <f>IF(SUM('Control Sample Data'!$D$2:$O$97)=0,Calculations!CU93,Calculations!DW93)</f>
        <v>WT</v>
      </c>
      <c r="N92" s="24" t="str">
        <f>IF(SUM('Control Sample Data'!$D$2:$O$97)=0,Calculations!CV93,Calculations!DX93)</f>
        <v/>
      </c>
      <c r="O92" s="24" t="str">
        <f>IF(SUM('Control Sample Data'!$D$2:$O$97)=0,Calculations!CW93,Calculations!DY93)</f>
        <v/>
      </c>
      <c r="P92" s="24" t="str">
        <f>IF(SUM('Control Sample Data'!$D$2:$O$97)=0,Calculations!CX93,Calculations!DZ93)</f>
        <v/>
      </c>
      <c r="Q92" s="25" t="str">
        <f>IF(SUM('Control Sample Data'!$D$2:$O$97)=0,Calculations!CY93,Calculations!EA93)</f>
        <v/>
      </c>
    </row>
    <row r="93" spans="1:17" ht="15" customHeight="1" x14ac:dyDescent="0.25">
      <c r="A93" s="15" t="s">
        <v>307</v>
      </c>
      <c r="B93" s="4">
        <f>'Gene Table'!B94</f>
        <v>99000011</v>
      </c>
      <c r="C93" s="4" t="str">
        <f>'Gene Table'!C94</f>
        <v>MEK1</v>
      </c>
      <c r="D93" s="4" t="str">
        <f>'Gene Table'!D94</f>
        <v>copy number</v>
      </c>
      <c r="E93" s="16" t="str">
        <f>'Gene Table'!E94</f>
        <v>SMPH017173A</v>
      </c>
      <c r="F93" s="23" t="str">
        <f>IF(SUM('Control Sample Data'!$D$2:$O$97)=0,Calculations!CN94,Calculations!DP94)</f>
        <v>WT</v>
      </c>
      <c r="G93" s="24" t="str">
        <f>IF(SUM('Control Sample Data'!$D$2:$O$97)=0,Calculations!CO94,Calculations!DQ94)</f>
        <v>WT</v>
      </c>
      <c r="H93" s="24" t="str">
        <f>IF(SUM('Control Sample Data'!$D$2:$O$97)=0,Calculations!CP94,Calculations!DR94)</f>
        <v>WT</v>
      </c>
      <c r="I93" s="24" t="str">
        <f>IF(SUM('Control Sample Data'!$D$2:$O$97)=0,Calculations!CQ94,Calculations!DS94)</f>
        <v>WT</v>
      </c>
      <c r="J93" s="24" t="str">
        <f>IF(SUM('Control Sample Data'!$D$2:$O$97)=0,Calculations!CR94,Calculations!DT94)</f>
        <v>WT</v>
      </c>
      <c r="K93" s="24" t="str">
        <f>IF(SUM('Control Sample Data'!$D$2:$O$97)=0,Calculations!CS94,Calculations!DU94)</f>
        <v>WT</v>
      </c>
      <c r="L93" s="24" t="str">
        <f>IF(SUM('Control Sample Data'!$D$2:$O$97)=0,Calculations!CT94,Calculations!DV94)</f>
        <v>WT</v>
      </c>
      <c r="M93" s="24" t="str">
        <f>IF(SUM('Control Sample Data'!$D$2:$O$97)=0,Calculations!CU94,Calculations!DW94)</f>
        <v>WT</v>
      </c>
      <c r="N93" s="24" t="str">
        <f>IF(SUM('Control Sample Data'!$D$2:$O$97)=0,Calculations!CV94,Calculations!DX94)</f>
        <v/>
      </c>
      <c r="O93" s="24" t="str">
        <f>IF(SUM('Control Sample Data'!$D$2:$O$97)=0,Calculations!CW94,Calculations!DY94)</f>
        <v/>
      </c>
      <c r="P93" s="24" t="str">
        <f>IF(SUM('Control Sample Data'!$D$2:$O$97)=0,Calculations!CX94,Calculations!DZ94)</f>
        <v/>
      </c>
      <c r="Q93" s="25" t="str">
        <f>IF(SUM('Control Sample Data'!$D$2:$O$97)=0,Calculations!CY94,Calculations!EA94)</f>
        <v/>
      </c>
    </row>
    <row r="94" spans="1:17" ht="15" customHeight="1" x14ac:dyDescent="0.25">
      <c r="A94" s="15" t="s">
        <v>309</v>
      </c>
      <c r="B94" s="4">
        <f>'Gene Table'!B95</f>
        <v>99000012</v>
      </c>
      <c r="C94" s="4" t="str">
        <f>'Gene Table'!C95</f>
        <v>PIK3CA</v>
      </c>
      <c r="D94" s="4" t="str">
        <f>'Gene Table'!D95</f>
        <v>copy number</v>
      </c>
      <c r="E94" s="16" t="str">
        <f>'Gene Table'!E95</f>
        <v>SMPH017174A</v>
      </c>
      <c r="F94" s="23" t="str">
        <f>IF(SUM('Control Sample Data'!$D$2:$O$97)=0,Calculations!CN95,Calculations!DP95)</f>
        <v>WT</v>
      </c>
      <c r="G94" s="24" t="str">
        <f>IF(SUM('Control Sample Data'!$D$2:$O$97)=0,Calculations!CO95,Calculations!DQ95)</f>
        <v>WT</v>
      </c>
      <c r="H94" s="24" t="str">
        <f>IF(SUM('Control Sample Data'!$D$2:$O$97)=0,Calculations!CP95,Calculations!DR95)</f>
        <v>WT</v>
      </c>
      <c r="I94" s="24" t="str">
        <f>IF(SUM('Control Sample Data'!$D$2:$O$97)=0,Calculations!CQ95,Calculations!DS95)</f>
        <v>WT</v>
      </c>
      <c r="J94" s="24" t="str">
        <f>IF(SUM('Control Sample Data'!$D$2:$O$97)=0,Calculations!CR95,Calculations!DT95)</f>
        <v>WT</v>
      </c>
      <c r="K94" s="24" t="str">
        <f>IF(SUM('Control Sample Data'!$D$2:$O$97)=0,Calculations!CS95,Calculations!DU95)</f>
        <v>WT</v>
      </c>
      <c r="L94" s="24" t="str">
        <f>IF(SUM('Control Sample Data'!$D$2:$O$97)=0,Calculations!CT95,Calculations!DV95)</f>
        <v>WT</v>
      </c>
      <c r="M94" s="24" t="str">
        <f>IF(SUM('Control Sample Data'!$D$2:$O$97)=0,Calculations!CU95,Calculations!DW95)</f>
        <v>WT</v>
      </c>
      <c r="N94" s="24" t="str">
        <f>IF(SUM('Control Sample Data'!$D$2:$O$97)=0,Calculations!CV95,Calculations!DX95)</f>
        <v/>
      </c>
      <c r="O94" s="24" t="str">
        <f>IF(SUM('Control Sample Data'!$D$2:$O$97)=0,Calculations!CW95,Calculations!DY95)</f>
        <v/>
      </c>
      <c r="P94" s="24" t="str">
        <f>IF(SUM('Control Sample Data'!$D$2:$O$97)=0,Calculations!CX95,Calculations!DZ95)</f>
        <v/>
      </c>
      <c r="Q94" s="25" t="str">
        <f>IF(SUM('Control Sample Data'!$D$2:$O$97)=0,Calculations!CY95,Calculations!EA95)</f>
        <v/>
      </c>
    </row>
    <row r="95" spans="1:17" ht="15" customHeight="1" x14ac:dyDescent="0.25">
      <c r="A95" s="15" t="s">
        <v>311</v>
      </c>
      <c r="B95" s="4">
        <f>'Gene Table'!B96</f>
        <v>99000013</v>
      </c>
      <c r="C95" s="4" t="str">
        <f>'Gene Table'!C96</f>
        <v>PTEN</v>
      </c>
      <c r="D95" s="4" t="str">
        <f>'Gene Table'!D96</f>
        <v>copy number</v>
      </c>
      <c r="E95" s="16" t="str">
        <f>'Gene Table'!E96</f>
        <v>SMPH017175A</v>
      </c>
      <c r="F95" s="23" t="str">
        <f>IF(SUM('Control Sample Data'!$D$2:$O$97)=0,Calculations!CN96,Calculations!DP96)</f>
        <v>WT</v>
      </c>
      <c r="G95" s="24" t="str">
        <f>IF(SUM('Control Sample Data'!$D$2:$O$97)=0,Calculations!CO96,Calculations!DQ96)</f>
        <v>WT</v>
      </c>
      <c r="H95" s="24" t="str">
        <f>IF(SUM('Control Sample Data'!$D$2:$O$97)=0,Calculations!CP96,Calculations!DR96)</f>
        <v>WT</v>
      </c>
      <c r="I95" s="24" t="str">
        <f>IF(SUM('Control Sample Data'!$D$2:$O$97)=0,Calculations!CQ96,Calculations!DS96)</f>
        <v>WT</v>
      </c>
      <c r="J95" s="24" t="str">
        <f>IF(SUM('Control Sample Data'!$D$2:$O$97)=0,Calculations!CR96,Calculations!DT96)</f>
        <v>WT</v>
      </c>
      <c r="K95" s="24" t="str">
        <f>IF(SUM('Control Sample Data'!$D$2:$O$97)=0,Calculations!CS96,Calculations!DU96)</f>
        <v>WT</v>
      </c>
      <c r="L95" s="24" t="str">
        <f>IF(SUM('Control Sample Data'!$D$2:$O$97)=0,Calculations!CT96,Calculations!DV96)</f>
        <v>WT</v>
      </c>
      <c r="M95" s="24" t="str">
        <f>IF(SUM('Control Sample Data'!$D$2:$O$97)=0,Calculations!CU96,Calculations!DW96)</f>
        <v>WT</v>
      </c>
      <c r="N95" s="24" t="str">
        <f>IF(SUM('Control Sample Data'!$D$2:$O$97)=0,Calculations!CV96,Calculations!DX96)</f>
        <v/>
      </c>
      <c r="O95" s="24" t="str">
        <f>IF(SUM('Control Sample Data'!$D$2:$O$97)=0,Calculations!CW96,Calculations!DY96)</f>
        <v/>
      </c>
      <c r="P95" s="24" t="str">
        <f>IF(SUM('Control Sample Data'!$D$2:$O$97)=0,Calculations!CX96,Calculations!DZ96)</f>
        <v/>
      </c>
      <c r="Q95" s="25" t="str">
        <f>IF(SUM('Control Sample Data'!$D$2:$O$97)=0,Calculations!CY96,Calculations!EA96)</f>
        <v/>
      </c>
    </row>
    <row r="96" spans="1:17" ht="15" customHeight="1" x14ac:dyDescent="0.25">
      <c r="A96" s="15" t="s">
        <v>313</v>
      </c>
      <c r="B96" s="4">
        <f>'Gene Table'!B97</f>
        <v>99000017</v>
      </c>
      <c r="C96" s="4" t="str">
        <f>'Gene Table'!C97</f>
        <v>SMPC</v>
      </c>
      <c r="D96" s="4" t="str">
        <f>'Gene Table'!D97</f>
        <v>positive PCR control</v>
      </c>
      <c r="E96" s="16" t="str">
        <f>'Gene Table'!E97</f>
        <v>SMPH017179A</v>
      </c>
      <c r="F96" s="23" t="str">
        <f>IF(SUM('Control Sample Data'!$D$2:$O$97)=0,Calculations!CN97,Calculations!DP97)</f>
        <v/>
      </c>
      <c r="G96" s="24" t="str">
        <f>IF(SUM('Control Sample Data'!$D$2:$O$97)=0,Calculations!CO97,Calculations!DQ97)</f>
        <v/>
      </c>
      <c r="H96" s="24" t="str">
        <f>IF(SUM('Control Sample Data'!$D$2:$O$97)=0,Calculations!CP97,Calculations!DR97)</f>
        <v/>
      </c>
      <c r="I96" s="24" t="str">
        <f>IF(SUM('Control Sample Data'!$D$2:$O$97)=0,Calculations!CQ97,Calculations!DS97)</f>
        <v/>
      </c>
      <c r="J96" s="24" t="str">
        <f>IF(SUM('Control Sample Data'!$D$2:$O$97)=0,Calculations!CR97,Calculations!DT97)</f>
        <v/>
      </c>
      <c r="K96" s="24" t="str">
        <f>IF(SUM('Control Sample Data'!$D$2:$O$97)=0,Calculations!CS97,Calculations!DU97)</f>
        <v/>
      </c>
      <c r="L96" s="24" t="str">
        <f>IF(SUM('Control Sample Data'!$D$2:$O$97)=0,Calculations!CT97,Calculations!DV97)</f>
        <v/>
      </c>
      <c r="M96" s="24" t="str">
        <f>IF(SUM('Control Sample Data'!$D$2:$O$97)=0,Calculations!CU97,Calculations!DW97)</f>
        <v/>
      </c>
      <c r="N96" s="24" t="str">
        <f>IF(SUM('Control Sample Data'!$D$2:$O$97)=0,Calculations!CV97,Calculations!DX97)</f>
        <v/>
      </c>
      <c r="O96" s="24" t="str">
        <f>IF(SUM('Control Sample Data'!$D$2:$O$97)=0,Calculations!CW97,Calculations!DY97)</f>
        <v/>
      </c>
      <c r="P96" s="24" t="str">
        <f>IF(SUM('Control Sample Data'!$D$2:$O$97)=0,Calculations!CX97,Calculations!DZ97)</f>
        <v/>
      </c>
      <c r="Q96" s="25" t="str">
        <f>IF(SUM('Control Sample Data'!$D$2:$O$97)=0,Calculations!CY97,Calculations!EA97)</f>
        <v/>
      </c>
    </row>
    <row r="97" spans="1:17" ht="15" customHeight="1" thickBot="1" x14ac:dyDescent="0.3">
      <c r="A97" s="17" t="s">
        <v>317</v>
      </c>
      <c r="B97" s="18">
        <f>'Gene Table'!B98</f>
        <v>99000017</v>
      </c>
      <c r="C97" s="18" t="str">
        <f>'Gene Table'!C98</f>
        <v>SMPC</v>
      </c>
      <c r="D97" s="18" t="str">
        <f>'Gene Table'!D98</f>
        <v>positive PCR control</v>
      </c>
      <c r="E97" s="19" t="str">
        <f>'Gene Table'!E98</f>
        <v>SMPH017179A</v>
      </c>
      <c r="F97" s="26" t="str">
        <f>IF(SUM('Control Sample Data'!$D$2:$O$97)=0,Calculations!CN98,Calculations!DP98)</f>
        <v/>
      </c>
      <c r="G97" s="27" t="str">
        <f>IF(SUM('Control Sample Data'!$D$2:$O$97)=0,Calculations!CO98,Calculations!DQ98)</f>
        <v/>
      </c>
      <c r="H97" s="27" t="str">
        <f>IF(SUM('Control Sample Data'!$D$2:$O$97)=0,Calculations!CP98,Calculations!DR98)</f>
        <v/>
      </c>
      <c r="I97" s="27" t="str">
        <f>IF(SUM('Control Sample Data'!$D$2:$O$97)=0,Calculations!CQ98,Calculations!DS98)</f>
        <v/>
      </c>
      <c r="J97" s="27" t="str">
        <f>IF(SUM('Control Sample Data'!$D$2:$O$97)=0,Calculations!CR98,Calculations!DT98)</f>
        <v/>
      </c>
      <c r="K97" s="27" t="str">
        <f>IF(SUM('Control Sample Data'!$D$2:$O$97)=0,Calculations!CS98,Calculations!DU98)</f>
        <v/>
      </c>
      <c r="L97" s="27" t="str">
        <f>IF(SUM('Control Sample Data'!$D$2:$O$97)=0,Calculations!CT98,Calculations!DV98)</f>
        <v/>
      </c>
      <c r="M97" s="27" t="str">
        <f>IF(SUM('Control Sample Data'!$D$2:$O$97)=0,Calculations!CU98,Calculations!DW98)</f>
        <v/>
      </c>
      <c r="N97" s="27" t="str">
        <f>IF(SUM('Control Sample Data'!$D$2:$O$97)=0,Calculations!CV98,Calculations!DX98)</f>
        <v/>
      </c>
      <c r="O97" s="27" t="str">
        <f>IF(SUM('Control Sample Data'!$D$2:$O$97)=0,Calculations!CW98,Calculations!DY98)</f>
        <v/>
      </c>
      <c r="P97" s="27" t="str">
        <f>IF(SUM('Control Sample Data'!$D$2:$O$97)=0,Calculations!CX98,Calculations!DZ98)</f>
        <v/>
      </c>
      <c r="Q97" s="28" t="str">
        <f>IF(SUM('Control Sample Data'!$D$2:$O$97)=0,Calculations!CY98,Calculations!EA98)</f>
        <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E101"/>
  <sheetViews>
    <sheetView workbookViewId="0"/>
  </sheetViews>
  <sheetFormatPr defaultColWidth="6.59765625" defaultRowHeight="15" customHeight="1" x14ac:dyDescent="0.25"/>
  <cols>
    <col min="1" max="1" width="31.796875" style="2" bestFit="1" customWidth="1"/>
    <col min="2" max="2" width="10.59765625" style="2" customWidth="1"/>
    <col min="3" max="3" width="6.59765625" style="2"/>
    <col min="4" max="15" width="9.59765625" style="2" customWidth="1"/>
    <col min="16" max="17" width="6.59765625" style="2"/>
    <col min="18" max="29" width="9.59765625" style="2" customWidth="1"/>
    <col min="30" max="31" width="6.59765625" style="2"/>
    <col min="32" max="43" width="9.59765625" style="2" customWidth="1"/>
    <col min="44" max="44" width="9.09765625" style="2" bestFit="1" customWidth="1"/>
    <col min="45" max="45" width="9.09765625" style="2" customWidth="1"/>
    <col min="46" max="47" width="6.59765625" style="2"/>
    <col min="48" max="59" width="9.59765625" style="2" customWidth="1"/>
    <col min="60" max="61" width="6.59765625" style="2"/>
    <col min="62" max="75" width="9.59765625" style="2" customWidth="1"/>
    <col min="76" max="77" width="6.59765625" style="2"/>
    <col min="78" max="89" width="9.59765625" style="2" customWidth="1"/>
    <col min="90" max="91" width="6.59765625" style="2"/>
    <col min="92" max="103" width="8.59765625" style="2" customWidth="1"/>
    <col min="104" max="105" width="6.59765625" style="2"/>
    <col min="106" max="117" width="9.59765625" style="2" customWidth="1"/>
    <col min="118" max="119" width="6.59765625" style="2"/>
    <col min="120" max="131" width="8.59765625" style="2" customWidth="1"/>
    <col min="132" max="133" width="6.59765625" style="2"/>
    <col min="134" max="145" width="9.59765625" style="2" customWidth="1"/>
    <col min="146" max="147" width="6.59765625" style="2"/>
    <col min="148" max="159" width="9.59765625" style="2" customWidth="1"/>
    <col min="160" max="161" width="6.59765625" style="2"/>
    <col min="162" max="173" width="9.59765625" style="2" customWidth="1"/>
    <col min="174" max="175" width="6.59765625" style="2"/>
    <col min="176" max="187" width="9.59765625" style="2" customWidth="1"/>
    <col min="188" max="16384" width="6.59765625" style="2"/>
  </cols>
  <sheetData>
    <row r="1" spans="1:187" s="1" customFormat="1" ht="15" customHeight="1" x14ac:dyDescent="0.25">
      <c r="A1" s="9"/>
      <c r="B1" s="9"/>
      <c r="C1" s="87" t="s">
        <v>6394</v>
      </c>
      <c r="D1" s="87"/>
      <c r="E1" s="87"/>
      <c r="F1" s="87"/>
      <c r="G1" s="87"/>
      <c r="H1" s="87"/>
      <c r="I1" s="87"/>
      <c r="J1" s="87"/>
      <c r="K1" s="87"/>
      <c r="L1" s="87"/>
      <c r="M1" s="87"/>
      <c r="N1" s="87"/>
      <c r="O1" s="87"/>
      <c r="Q1" s="87" t="s">
        <v>6396</v>
      </c>
      <c r="R1" s="87"/>
      <c r="S1" s="87"/>
      <c r="T1" s="87"/>
      <c r="U1" s="87"/>
      <c r="V1" s="87"/>
      <c r="W1" s="87"/>
      <c r="X1" s="87"/>
      <c r="Y1" s="87"/>
      <c r="Z1" s="87"/>
      <c r="AA1" s="87"/>
      <c r="AB1" s="87"/>
      <c r="AC1" s="87"/>
      <c r="AE1" s="91" t="s">
        <v>6397</v>
      </c>
      <c r="AF1" s="92"/>
      <c r="AG1" s="92"/>
      <c r="AH1" s="92"/>
      <c r="AI1" s="92"/>
      <c r="AJ1" s="92"/>
      <c r="AK1" s="92"/>
      <c r="AL1" s="92"/>
      <c r="AM1" s="92"/>
      <c r="AN1" s="92"/>
      <c r="AO1" s="92"/>
      <c r="AP1" s="92"/>
      <c r="AQ1" s="92"/>
      <c r="AR1" s="92"/>
      <c r="AS1" s="92"/>
      <c r="AU1" s="87" t="s">
        <v>6398</v>
      </c>
      <c r="AV1" s="87"/>
      <c r="AW1" s="87"/>
      <c r="AX1" s="87"/>
      <c r="AY1" s="87"/>
      <c r="AZ1" s="87"/>
      <c r="BA1" s="87"/>
      <c r="BB1" s="87"/>
      <c r="BC1" s="87"/>
      <c r="BD1" s="87"/>
      <c r="BE1" s="87"/>
      <c r="BF1" s="87"/>
      <c r="BG1" s="87"/>
      <c r="BI1" s="88" t="s">
        <v>6407</v>
      </c>
      <c r="BJ1" s="89"/>
      <c r="BK1" s="89"/>
      <c r="BL1" s="89"/>
      <c r="BM1" s="89"/>
      <c r="BN1" s="89"/>
      <c r="BO1" s="89"/>
      <c r="BP1" s="89"/>
      <c r="BQ1" s="89"/>
      <c r="BR1" s="89"/>
      <c r="BS1" s="89"/>
      <c r="BT1" s="89"/>
      <c r="BU1" s="89"/>
      <c r="BV1" s="89"/>
      <c r="BW1" s="90"/>
      <c r="BY1" s="87" t="s">
        <v>6405</v>
      </c>
      <c r="BZ1" s="87"/>
      <c r="CA1" s="87"/>
      <c r="CB1" s="87"/>
      <c r="CC1" s="87"/>
      <c r="CD1" s="87"/>
      <c r="CE1" s="87"/>
      <c r="CF1" s="87"/>
      <c r="CG1" s="87"/>
      <c r="CH1" s="87"/>
      <c r="CI1" s="87"/>
      <c r="CJ1" s="87"/>
      <c r="CK1" s="87"/>
      <c r="CM1" s="87" t="s">
        <v>6406</v>
      </c>
      <c r="CN1" s="87"/>
      <c r="CO1" s="87"/>
      <c r="CP1" s="87"/>
      <c r="CQ1" s="87"/>
      <c r="CR1" s="87"/>
      <c r="CS1" s="87"/>
      <c r="CT1" s="87"/>
      <c r="CU1" s="87"/>
      <c r="CV1" s="87"/>
      <c r="CW1" s="87"/>
      <c r="CX1" s="87"/>
      <c r="CY1" s="87"/>
      <c r="DA1" s="87" t="s">
        <v>6425</v>
      </c>
      <c r="DB1" s="87"/>
      <c r="DC1" s="87"/>
      <c r="DD1" s="87"/>
      <c r="DE1" s="87"/>
      <c r="DF1" s="87"/>
      <c r="DG1" s="87"/>
      <c r="DH1" s="87"/>
      <c r="DI1" s="87"/>
      <c r="DJ1" s="87"/>
      <c r="DK1" s="87"/>
      <c r="DL1" s="87"/>
      <c r="DM1" s="87"/>
      <c r="DO1" s="87" t="s">
        <v>6424</v>
      </c>
      <c r="DP1" s="87"/>
      <c r="DQ1" s="87"/>
      <c r="DR1" s="87"/>
      <c r="DS1" s="87"/>
      <c r="DT1" s="87"/>
      <c r="DU1" s="87"/>
      <c r="DV1" s="87"/>
      <c r="DW1" s="87"/>
      <c r="DX1" s="87"/>
      <c r="DY1" s="87"/>
      <c r="DZ1" s="87"/>
      <c r="EA1" s="87"/>
      <c r="EC1" s="87" t="s">
        <v>6412</v>
      </c>
      <c r="ED1" s="87"/>
      <c r="EE1" s="87"/>
      <c r="EF1" s="87"/>
      <c r="EG1" s="87"/>
      <c r="EH1" s="87"/>
      <c r="EI1" s="87"/>
      <c r="EJ1" s="87"/>
      <c r="EK1" s="87"/>
      <c r="EL1" s="87"/>
      <c r="EM1" s="87"/>
      <c r="EN1" s="87"/>
      <c r="EO1" s="87"/>
      <c r="EQ1" s="87" t="s">
        <v>6413</v>
      </c>
      <c r="ER1" s="87"/>
      <c r="ES1" s="87"/>
      <c r="ET1" s="87"/>
      <c r="EU1" s="87"/>
      <c r="EV1" s="87"/>
      <c r="EW1" s="87"/>
      <c r="EX1" s="87"/>
      <c r="EY1" s="87"/>
      <c r="EZ1" s="87"/>
      <c r="FA1" s="87"/>
      <c r="FB1" s="87"/>
      <c r="FC1" s="87"/>
      <c r="FE1" s="87" t="s">
        <v>6415</v>
      </c>
      <c r="FF1" s="87"/>
      <c r="FG1" s="87"/>
      <c r="FH1" s="87"/>
      <c r="FI1" s="87"/>
      <c r="FJ1" s="87"/>
      <c r="FK1" s="87"/>
      <c r="FL1" s="87"/>
      <c r="FM1" s="87"/>
      <c r="FN1" s="87"/>
      <c r="FO1" s="87"/>
      <c r="FP1" s="87"/>
      <c r="FQ1" s="87"/>
      <c r="FS1" s="87" t="s">
        <v>6416</v>
      </c>
      <c r="FT1" s="87"/>
      <c r="FU1" s="87"/>
      <c r="FV1" s="87"/>
      <c r="FW1" s="87"/>
      <c r="FX1" s="87"/>
      <c r="FY1" s="87"/>
      <c r="FZ1" s="87"/>
      <c r="GA1" s="87"/>
      <c r="GB1" s="87"/>
      <c r="GC1" s="87"/>
      <c r="GD1" s="87"/>
      <c r="GE1" s="87"/>
    </row>
    <row r="2" spans="1:187" s="1" customFormat="1" ht="15" customHeight="1" x14ac:dyDescent="0.25">
      <c r="A2" s="9" t="s">
        <v>6395</v>
      </c>
      <c r="B2" s="9" t="s">
        <v>6497</v>
      </c>
      <c r="C2" s="9" t="s">
        <v>6393</v>
      </c>
      <c r="D2" s="9" t="s">
        <v>6381</v>
      </c>
      <c r="E2" s="9" t="s">
        <v>6382</v>
      </c>
      <c r="F2" s="9" t="s">
        <v>6383</v>
      </c>
      <c r="G2" s="9" t="s">
        <v>6384</v>
      </c>
      <c r="H2" s="9" t="s">
        <v>6385</v>
      </c>
      <c r="I2" s="9" t="s">
        <v>6386</v>
      </c>
      <c r="J2" s="9" t="s">
        <v>6387</v>
      </c>
      <c r="K2" s="9" t="s">
        <v>6388</v>
      </c>
      <c r="L2" s="9" t="s">
        <v>6389</v>
      </c>
      <c r="M2" s="9" t="s">
        <v>6390</v>
      </c>
      <c r="N2" s="9" t="s">
        <v>6391</v>
      </c>
      <c r="O2" s="9" t="s">
        <v>6392</v>
      </c>
      <c r="Q2" s="9" t="s">
        <v>6393</v>
      </c>
      <c r="R2" s="9" t="s">
        <v>6381</v>
      </c>
      <c r="S2" s="9" t="s">
        <v>6382</v>
      </c>
      <c r="T2" s="9" t="s">
        <v>6383</v>
      </c>
      <c r="U2" s="9" t="s">
        <v>6384</v>
      </c>
      <c r="V2" s="9" t="s">
        <v>6385</v>
      </c>
      <c r="W2" s="9" t="s">
        <v>6386</v>
      </c>
      <c r="X2" s="9" t="s">
        <v>6387</v>
      </c>
      <c r="Y2" s="9" t="s">
        <v>6388</v>
      </c>
      <c r="Z2" s="9" t="s">
        <v>6389</v>
      </c>
      <c r="AA2" s="9" t="s">
        <v>6390</v>
      </c>
      <c r="AB2" s="9" t="s">
        <v>6391</v>
      </c>
      <c r="AC2" s="9" t="s">
        <v>6392</v>
      </c>
      <c r="AE2" s="9" t="s">
        <v>6393</v>
      </c>
      <c r="AF2" s="9" t="s">
        <v>6381</v>
      </c>
      <c r="AG2" s="9" t="s">
        <v>6382</v>
      </c>
      <c r="AH2" s="9" t="s">
        <v>6383</v>
      </c>
      <c r="AI2" s="9" t="s">
        <v>6384</v>
      </c>
      <c r="AJ2" s="9" t="s">
        <v>6385</v>
      </c>
      <c r="AK2" s="9" t="s">
        <v>6386</v>
      </c>
      <c r="AL2" s="9" t="s">
        <v>6387</v>
      </c>
      <c r="AM2" s="9" t="s">
        <v>6388</v>
      </c>
      <c r="AN2" s="9" t="s">
        <v>6389</v>
      </c>
      <c r="AO2" s="9" t="s">
        <v>6390</v>
      </c>
      <c r="AP2" s="9" t="s">
        <v>6391</v>
      </c>
      <c r="AQ2" s="9" t="s">
        <v>6392</v>
      </c>
      <c r="AR2" s="9" t="s">
        <v>6403</v>
      </c>
      <c r="AS2" s="9" t="s">
        <v>6404</v>
      </c>
      <c r="AU2" s="9" t="s">
        <v>6393</v>
      </c>
      <c r="AV2" s="9" t="s">
        <v>6381</v>
      </c>
      <c r="AW2" s="9" t="s">
        <v>6382</v>
      </c>
      <c r="AX2" s="9" t="s">
        <v>6383</v>
      </c>
      <c r="AY2" s="9" t="s">
        <v>6384</v>
      </c>
      <c r="AZ2" s="9" t="s">
        <v>6385</v>
      </c>
      <c r="BA2" s="9" t="s">
        <v>6386</v>
      </c>
      <c r="BB2" s="9" t="s">
        <v>6387</v>
      </c>
      <c r="BC2" s="9" t="s">
        <v>6388</v>
      </c>
      <c r="BD2" s="9" t="s">
        <v>6389</v>
      </c>
      <c r="BE2" s="9" t="s">
        <v>6390</v>
      </c>
      <c r="BF2" s="9" t="s">
        <v>6391</v>
      </c>
      <c r="BG2" s="9" t="s">
        <v>6392</v>
      </c>
      <c r="BI2" s="9" t="s">
        <v>6393</v>
      </c>
      <c r="BJ2" s="9" t="s">
        <v>6381</v>
      </c>
      <c r="BK2" s="9" t="s">
        <v>6382</v>
      </c>
      <c r="BL2" s="9" t="s">
        <v>6383</v>
      </c>
      <c r="BM2" s="9" t="s">
        <v>6384</v>
      </c>
      <c r="BN2" s="9" t="s">
        <v>6385</v>
      </c>
      <c r="BO2" s="9" t="s">
        <v>6386</v>
      </c>
      <c r="BP2" s="9" t="s">
        <v>6387</v>
      </c>
      <c r="BQ2" s="9" t="s">
        <v>6388</v>
      </c>
      <c r="BR2" s="9" t="s">
        <v>6389</v>
      </c>
      <c r="BS2" s="9" t="s">
        <v>6390</v>
      </c>
      <c r="BT2" s="9" t="s">
        <v>6391</v>
      </c>
      <c r="BU2" s="9" t="s">
        <v>6392</v>
      </c>
      <c r="BV2" s="9" t="s">
        <v>6403</v>
      </c>
      <c r="BW2" s="9" t="s">
        <v>6404</v>
      </c>
      <c r="BY2" s="9" t="s">
        <v>6393</v>
      </c>
      <c r="BZ2" s="9" t="s">
        <v>6381</v>
      </c>
      <c r="CA2" s="9" t="s">
        <v>6382</v>
      </c>
      <c r="CB2" s="9" t="s">
        <v>6383</v>
      </c>
      <c r="CC2" s="9" t="s">
        <v>6384</v>
      </c>
      <c r="CD2" s="9" t="s">
        <v>6385</v>
      </c>
      <c r="CE2" s="9" t="s">
        <v>6386</v>
      </c>
      <c r="CF2" s="9" t="s">
        <v>6387</v>
      </c>
      <c r="CG2" s="9" t="s">
        <v>6388</v>
      </c>
      <c r="CH2" s="9" t="s">
        <v>6389</v>
      </c>
      <c r="CI2" s="9" t="s">
        <v>6390</v>
      </c>
      <c r="CJ2" s="9" t="s">
        <v>6391</v>
      </c>
      <c r="CK2" s="9" t="s">
        <v>6392</v>
      </c>
      <c r="CM2" s="9" t="s">
        <v>6393</v>
      </c>
      <c r="CN2" s="9" t="s">
        <v>6381</v>
      </c>
      <c r="CO2" s="9" t="s">
        <v>6382</v>
      </c>
      <c r="CP2" s="9" t="s">
        <v>6383</v>
      </c>
      <c r="CQ2" s="9" t="s">
        <v>6384</v>
      </c>
      <c r="CR2" s="9" t="s">
        <v>6385</v>
      </c>
      <c r="CS2" s="9" t="s">
        <v>6386</v>
      </c>
      <c r="CT2" s="9" t="s">
        <v>6387</v>
      </c>
      <c r="CU2" s="9" t="s">
        <v>6388</v>
      </c>
      <c r="CV2" s="9" t="s">
        <v>6389</v>
      </c>
      <c r="CW2" s="9" t="s">
        <v>6390</v>
      </c>
      <c r="CX2" s="9" t="s">
        <v>6391</v>
      </c>
      <c r="CY2" s="9" t="s">
        <v>6392</v>
      </c>
      <c r="DA2" s="9" t="s">
        <v>6393</v>
      </c>
      <c r="DB2" s="9" t="s">
        <v>6381</v>
      </c>
      <c r="DC2" s="9" t="s">
        <v>6382</v>
      </c>
      <c r="DD2" s="9" t="s">
        <v>6383</v>
      </c>
      <c r="DE2" s="9" t="s">
        <v>6384</v>
      </c>
      <c r="DF2" s="9" t="s">
        <v>6385</v>
      </c>
      <c r="DG2" s="9" t="s">
        <v>6386</v>
      </c>
      <c r="DH2" s="9" t="s">
        <v>6387</v>
      </c>
      <c r="DI2" s="9" t="s">
        <v>6388</v>
      </c>
      <c r="DJ2" s="9" t="s">
        <v>6389</v>
      </c>
      <c r="DK2" s="9" t="s">
        <v>6390</v>
      </c>
      <c r="DL2" s="9" t="s">
        <v>6391</v>
      </c>
      <c r="DM2" s="9" t="s">
        <v>6392</v>
      </c>
      <c r="DO2" s="9" t="s">
        <v>6393</v>
      </c>
      <c r="DP2" s="9" t="s">
        <v>6381</v>
      </c>
      <c r="DQ2" s="9" t="s">
        <v>6382</v>
      </c>
      <c r="DR2" s="9" t="s">
        <v>6383</v>
      </c>
      <c r="DS2" s="9" t="s">
        <v>6384</v>
      </c>
      <c r="DT2" s="9" t="s">
        <v>6385</v>
      </c>
      <c r="DU2" s="9" t="s">
        <v>6386</v>
      </c>
      <c r="DV2" s="9" t="s">
        <v>6387</v>
      </c>
      <c r="DW2" s="9" t="s">
        <v>6388</v>
      </c>
      <c r="DX2" s="9" t="s">
        <v>6389</v>
      </c>
      <c r="DY2" s="9" t="s">
        <v>6390</v>
      </c>
      <c r="DZ2" s="9" t="s">
        <v>6391</v>
      </c>
      <c r="EA2" s="9" t="s">
        <v>6392</v>
      </c>
      <c r="EC2" s="9" t="s">
        <v>6393</v>
      </c>
      <c r="ED2" s="9" t="s">
        <v>6381</v>
      </c>
      <c r="EE2" s="9" t="s">
        <v>6382</v>
      </c>
      <c r="EF2" s="9" t="s">
        <v>6383</v>
      </c>
      <c r="EG2" s="9" t="s">
        <v>6384</v>
      </c>
      <c r="EH2" s="9" t="s">
        <v>6385</v>
      </c>
      <c r="EI2" s="9" t="s">
        <v>6386</v>
      </c>
      <c r="EJ2" s="9" t="s">
        <v>6387</v>
      </c>
      <c r="EK2" s="9" t="s">
        <v>6388</v>
      </c>
      <c r="EL2" s="9" t="s">
        <v>6389</v>
      </c>
      <c r="EM2" s="9" t="s">
        <v>6390</v>
      </c>
      <c r="EN2" s="9" t="s">
        <v>6391</v>
      </c>
      <c r="EO2" s="9" t="s">
        <v>6392</v>
      </c>
      <c r="EQ2" s="9" t="s">
        <v>6393</v>
      </c>
      <c r="ER2" s="9" t="s">
        <v>6381</v>
      </c>
      <c r="ES2" s="9" t="s">
        <v>6382</v>
      </c>
      <c r="ET2" s="9" t="s">
        <v>6383</v>
      </c>
      <c r="EU2" s="9" t="s">
        <v>6384</v>
      </c>
      <c r="EV2" s="9" t="s">
        <v>6385</v>
      </c>
      <c r="EW2" s="9" t="s">
        <v>6386</v>
      </c>
      <c r="EX2" s="9" t="s">
        <v>6387</v>
      </c>
      <c r="EY2" s="9" t="s">
        <v>6388</v>
      </c>
      <c r="EZ2" s="9" t="s">
        <v>6389</v>
      </c>
      <c r="FA2" s="9" t="s">
        <v>6390</v>
      </c>
      <c r="FB2" s="9" t="s">
        <v>6391</v>
      </c>
      <c r="FC2" s="9" t="s">
        <v>6392</v>
      </c>
      <c r="FE2" s="9" t="s">
        <v>6393</v>
      </c>
      <c r="FF2" s="9" t="s">
        <v>6381</v>
      </c>
      <c r="FG2" s="9" t="s">
        <v>6382</v>
      </c>
      <c r="FH2" s="9" t="s">
        <v>6383</v>
      </c>
      <c r="FI2" s="9" t="s">
        <v>6384</v>
      </c>
      <c r="FJ2" s="9" t="s">
        <v>6385</v>
      </c>
      <c r="FK2" s="9" t="s">
        <v>6386</v>
      </c>
      <c r="FL2" s="9" t="s">
        <v>6387</v>
      </c>
      <c r="FM2" s="9" t="s">
        <v>6388</v>
      </c>
      <c r="FN2" s="9" t="s">
        <v>6389</v>
      </c>
      <c r="FO2" s="9" t="s">
        <v>6390</v>
      </c>
      <c r="FP2" s="9" t="s">
        <v>6391</v>
      </c>
      <c r="FQ2" s="9" t="s">
        <v>6392</v>
      </c>
      <c r="FS2" s="9" t="s">
        <v>6393</v>
      </c>
      <c r="FT2" s="9" t="s">
        <v>6381</v>
      </c>
      <c r="FU2" s="9" t="s">
        <v>6382</v>
      </c>
      <c r="FV2" s="9" t="s">
        <v>6383</v>
      </c>
      <c r="FW2" s="9" t="s">
        <v>6384</v>
      </c>
      <c r="FX2" s="9" t="s">
        <v>6385</v>
      </c>
      <c r="FY2" s="9" t="s">
        <v>6386</v>
      </c>
      <c r="FZ2" s="9" t="s">
        <v>6387</v>
      </c>
      <c r="GA2" s="9" t="s">
        <v>6388</v>
      </c>
      <c r="GB2" s="9" t="s">
        <v>6389</v>
      </c>
      <c r="GC2" s="9" t="s">
        <v>6390</v>
      </c>
      <c r="GD2" s="9" t="s">
        <v>6391</v>
      </c>
      <c r="GE2" s="9" t="s">
        <v>6392</v>
      </c>
    </row>
    <row r="3" spans="1:187" ht="15" customHeight="1" x14ac:dyDescent="0.25">
      <c r="A3" s="4" t="str">
        <f>'Gene Table'!C3&amp;":"&amp;'Gene Table'!D3</f>
        <v>AKT1:c.49G&gt;A</v>
      </c>
      <c r="B3" s="4">
        <f>IF('Gene Table'!$G$5="NO",IF(ISNUMBER(MATCH('Gene Table'!E3,'Array Content'!$M$2:$M$941,0)),VLOOKUP('Gene Table'!E3,'Array Content'!$M$2:$O$941,2,FALSE),35),IF('Gene Table'!$G$5="YES",IF(ISNUMBER(MATCH('Gene Table'!E3,'Array Content'!$M$2:$M$941,0)),VLOOKUP('Gene Table'!E3,'Array Content'!$M$2:$O$941,3,FALSE),35),"OOPS"))</f>
        <v>35</v>
      </c>
      <c r="C3" s="4" t="s">
        <v>49</v>
      </c>
      <c r="D3" s="4">
        <f>IF('Control Sample Data'!D2="","",IF(SUM('Control Sample Data'!D$2:D$97)&gt;10,IF(AND(ISNUMBER('Control Sample Data'!D2),'Control Sample Data'!D2&lt;$B3, 'Control Sample Data'!D2&gt;0),'Control Sample Data'!D2,$B3),""))</f>
        <v>34.619999999999997</v>
      </c>
      <c r="E3" s="4">
        <f>IF('Control Sample Data'!E2="","",IF(SUM('Control Sample Data'!E$2:E$97)&gt;10,IF(AND(ISNUMBER('Control Sample Data'!E2),'Control Sample Data'!E2&lt;$B3, 'Control Sample Data'!E2&gt;0),'Control Sample Data'!E2,$B3),""))</f>
        <v>34.83</v>
      </c>
      <c r="F3" s="4" t="str">
        <f>IF('Control Sample Data'!F2="","",IF(SUM('Control Sample Data'!F$2:F$97)&gt;10,IF(AND(ISNUMBER('Control Sample Data'!F2),'Control Sample Data'!F2&lt;$B3, 'Control Sample Data'!F2&gt;0),'Control Sample Data'!F2,$B3),""))</f>
        <v/>
      </c>
      <c r="G3" s="4" t="str">
        <f>IF('Control Sample Data'!G2="","",IF(SUM('Control Sample Data'!G$2:G$97)&gt;10,IF(AND(ISNUMBER('Control Sample Data'!G2),'Control Sample Data'!G2&lt;$B3, 'Control Sample Data'!G2&gt;0),'Control Sample Data'!G2,$B3),""))</f>
        <v/>
      </c>
      <c r="H3" s="4" t="str">
        <f>IF('Control Sample Data'!H2="","",IF(SUM('Control Sample Data'!H$2:H$97)&gt;10,IF(AND(ISNUMBER('Control Sample Data'!H2),'Control Sample Data'!H2&lt;$B3, 'Control Sample Data'!H2&gt;0),'Control Sample Data'!H2,$B3),""))</f>
        <v/>
      </c>
      <c r="I3" s="4" t="str">
        <f>IF('Control Sample Data'!I2="","",IF(SUM('Control Sample Data'!I$2:I$97)&gt;10,IF(AND(ISNUMBER('Control Sample Data'!I2),'Control Sample Data'!I2&lt;$B3, 'Control Sample Data'!I2&gt;0),'Control Sample Data'!I2,$B3),""))</f>
        <v/>
      </c>
      <c r="J3" s="4" t="str">
        <f>IF('Control Sample Data'!J2="","",IF(SUM('Control Sample Data'!J$2:J$97)&gt;10,IF(AND(ISNUMBER('Control Sample Data'!J2),'Control Sample Data'!J2&lt;$B3, 'Control Sample Data'!J2&gt;0),'Control Sample Data'!J2,$B3),""))</f>
        <v/>
      </c>
      <c r="K3" s="4" t="str">
        <f>IF('Control Sample Data'!K2="","",IF(SUM('Control Sample Data'!K$2:K$97)&gt;10,IF(AND(ISNUMBER('Control Sample Data'!K2),'Control Sample Data'!K2&lt;$B3, 'Control Sample Data'!K2&gt;0),'Control Sample Data'!K2,$B3),""))</f>
        <v/>
      </c>
      <c r="L3" s="4" t="str">
        <f>IF('Control Sample Data'!L2="","",IF(SUM('Control Sample Data'!L$2:L$97)&gt;10,IF(AND(ISNUMBER('Control Sample Data'!L2),'Control Sample Data'!L2&lt;$B3, 'Control Sample Data'!L2&gt;0),'Control Sample Data'!L2,$B3),""))</f>
        <v/>
      </c>
      <c r="M3" s="4" t="str">
        <f>IF('Control Sample Data'!M2="","",IF(SUM('Control Sample Data'!M$2:M$97)&gt;10,IF(AND(ISNUMBER('Control Sample Data'!M2),'Control Sample Data'!M2&lt;$B3, 'Control Sample Data'!M2&gt;0),'Control Sample Data'!M2,$B3),""))</f>
        <v/>
      </c>
      <c r="N3" s="4" t="str">
        <f>IF('Control Sample Data'!N2="","",IF(SUM('Control Sample Data'!N$2:N$97)&gt;10,IF(AND(ISNUMBER('Control Sample Data'!N2),'Control Sample Data'!N2&lt;$B3, 'Control Sample Data'!N2&gt;0),'Control Sample Data'!N2,$B3),""))</f>
        <v/>
      </c>
      <c r="O3" s="4" t="str">
        <f>IF('Control Sample Data'!O2="","",IF(SUM('Control Sample Data'!O$2:O$97)&gt;10,IF(AND(ISNUMBER('Control Sample Data'!O2),'Control Sample Data'!O2&lt;$B3, 'Control Sample Data'!O2&gt;0),'Control Sample Data'!O2,$B3),""))</f>
        <v/>
      </c>
      <c r="Q3" s="4" t="s">
        <v>49</v>
      </c>
      <c r="R3" s="4">
        <f>IF('Test Sample Data'!D2="","",IF(SUM('Test Sample Data'!D$2:D$97)&gt;10,IF(AND(ISNUMBER('Test Sample Data'!D2),'Test Sample Data'!D2&lt;$B3, 'Test Sample Data'!D2&gt;0),'Test Sample Data'!D2,$B3),""))</f>
        <v>35</v>
      </c>
      <c r="S3" s="4">
        <f>IF('Test Sample Data'!E2="","",IF(SUM('Test Sample Data'!E$2:E$97)&gt;10,IF(AND(ISNUMBER('Test Sample Data'!E2),'Test Sample Data'!E2&lt;$B3, 'Test Sample Data'!E2&gt;0),'Test Sample Data'!E2,$B3),""))</f>
        <v>35</v>
      </c>
      <c r="T3" s="4">
        <f>IF('Test Sample Data'!F2="","",IF(SUM('Test Sample Data'!F$2:F$97)&gt;10,IF(AND(ISNUMBER('Test Sample Data'!F2),'Test Sample Data'!F2&lt;$B3, 'Test Sample Data'!F2&gt;0),'Test Sample Data'!F2,$B3),""))</f>
        <v>35</v>
      </c>
      <c r="U3" s="4">
        <f>IF('Test Sample Data'!G2="","",IF(SUM('Test Sample Data'!G$2:G$97)&gt;10,IF(AND(ISNUMBER('Test Sample Data'!G2),'Test Sample Data'!G2&lt;$B3, 'Test Sample Data'!G2&gt;0),'Test Sample Data'!G2,$B3),""))</f>
        <v>35</v>
      </c>
      <c r="V3" s="4">
        <f>IF('Test Sample Data'!H2="","",IF(SUM('Test Sample Data'!H$2:H$97)&gt;10,IF(AND(ISNUMBER('Test Sample Data'!H2),'Test Sample Data'!H2&lt;$B3, 'Test Sample Data'!H2&gt;0),'Test Sample Data'!H2,$B3),""))</f>
        <v>35</v>
      </c>
      <c r="W3" s="4">
        <f>IF('Test Sample Data'!I2="","",IF(SUM('Test Sample Data'!I$2:I$97)&gt;10,IF(AND(ISNUMBER('Test Sample Data'!I2),'Test Sample Data'!I2&lt;$B3, 'Test Sample Data'!I2&gt;0),'Test Sample Data'!I2,$B3),""))</f>
        <v>35</v>
      </c>
      <c r="X3" s="4">
        <f>IF('Test Sample Data'!J2="","",IF(SUM('Test Sample Data'!J$2:J$97)&gt;10,IF(AND(ISNUMBER('Test Sample Data'!J2),'Test Sample Data'!J2&lt;$B3, 'Test Sample Data'!J2&gt;0),'Test Sample Data'!J2,$B3),""))</f>
        <v>35</v>
      </c>
      <c r="Y3" s="4">
        <f>IF('Test Sample Data'!K2="","",IF(SUM('Test Sample Data'!K$2:K$97)&gt;10,IF(AND(ISNUMBER('Test Sample Data'!K2),'Test Sample Data'!K2&lt;$B3, 'Test Sample Data'!K2&gt;0),'Test Sample Data'!K2,$B3),""))</f>
        <v>35</v>
      </c>
      <c r="Z3" s="4" t="str">
        <f>IF('Test Sample Data'!L2="","",IF(SUM('Test Sample Data'!L$2:L$97)&gt;10,IF(AND(ISNUMBER('Test Sample Data'!L2),'Test Sample Data'!L2&lt;$B3, 'Test Sample Data'!L2&gt;0),'Test Sample Data'!L2,$B3),""))</f>
        <v/>
      </c>
      <c r="AA3" s="4" t="str">
        <f>IF('Test Sample Data'!M2="","",IF(SUM('Test Sample Data'!M$2:M$97)&gt;10,IF(AND(ISNUMBER('Test Sample Data'!M2),'Test Sample Data'!M2&lt;$B3, 'Test Sample Data'!M2&gt;0),'Test Sample Data'!M2,$B3),""))</f>
        <v/>
      </c>
      <c r="AB3" s="4" t="str">
        <f>IF('Test Sample Data'!N2="","",IF(SUM('Test Sample Data'!N$2:N$97)&gt;10,IF(AND(ISNUMBER('Test Sample Data'!N2),'Test Sample Data'!N2&lt;$B3, 'Test Sample Data'!N2&gt;0),'Test Sample Data'!N2,$B3),""))</f>
        <v/>
      </c>
      <c r="AC3" s="4" t="str">
        <f>IF('Test Sample Data'!O2="","",IF(SUM('Test Sample Data'!O$2:O$97)&gt;10,IF(AND(ISNUMBER('Test Sample Data'!O2),'Test Sample Data'!O2&lt;$B3, 'Test Sample Data'!O2&gt;0),'Test Sample Data'!O2,$B3),""))</f>
        <v/>
      </c>
      <c r="AE3" s="4" t="s">
        <v>49</v>
      </c>
      <c r="AF3" s="4">
        <f>IF(ISNUMBER(D3),IF(MID('Gene Table'!$D$1,5,1)="8",D3-ED$100,D3-VLOOKUP(LEFT($A3,FIND(":",$A3,1))&amp;"copy number",$A$3:$AC$98,4,FALSE)),"")</f>
        <v>8.6199999999999974</v>
      </c>
      <c r="AG3" s="4">
        <f>IF(ISNUMBER(E3),IF(MID('Gene Table'!$D$1,5,1)="8",E3-EE$100,E3-VLOOKUP(LEFT($A3,FIND(":",$A3,1))&amp;"copy number",$A$3:$AC$98,5,FALSE)),"")</f>
        <v>7.9499999999999993</v>
      </c>
      <c r="AH3" s="4" t="str">
        <f>IF(ISNUMBER(F3),IF(MID('Gene Table'!$D$1,5,1)="8",F3-EF$100,F3-VLOOKUP(LEFT($A3,FIND(":",$A3,1))&amp;"copy number",$A$3:$AC$98,6,FALSE)),"")</f>
        <v/>
      </c>
      <c r="AI3" s="4" t="str">
        <f>IF(ISNUMBER(G3),IF(MID('Gene Table'!$D$1,5,1)="8",G3-EG$100,G3-VLOOKUP(LEFT($A3,FIND(":",$A3,1))&amp;"copy number",$A$3:$AC$98,7,FALSE)),"")</f>
        <v/>
      </c>
      <c r="AJ3" s="4" t="str">
        <f>IF(ISNUMBER(H3),IF(MID('Gene Table'!$D$1,5,1)="8",H3-EH$100,H3-VLOOKUP(LEFT($A3,FIND(":",$A3,1))&amp;"copy number",$A$3:$AC$98,8,FALSE)),"")</f>
        <v/>
      </c>
      <c r="AK3" s="4" t="str">
        <f>IF(ISNUMBER(I3),IF(MID('Gene Table'!$D$1,5,1)="8",I3-EI$100,I3-VLOOKUP(LEFT($A3,FIND(":",$A3,1))&amp;"copy number",$A$3:$AC$98,9,FALSE)),"")</f>
        <v/>
      </c>
      <c r="AL3" s="4" t="str">
        <f>IF(ISNUMBER(J3),IF(MID('Gene Table'!$D$1,5,1)="8",J3-EJ$100,J3-VLOOKUP(LEFT($A3,FIND(":",$A3,1))&amp;"copy number",$A$3:$AC$98,10,FALSE)),"")</f>
        <v/>
      </c>
      <c r="AM3" s="4" t="str">
        <f>IF(ISNUMBER(K3),IF(MID('Gene Table'!$D$1,5,1)="8",K3-EK$100,K3-VLOOKUP(LEFT($A3,FIND(":",$A3,1))&amp;"copy number",$A$3:$AC$98,11,FALSE)),"")</f>
        <v/>
      </c>
      <c r="AN3" s="4" t="str">
        <f>IF(ISNUMBER(L3),IF(MID('Gene Table'!$D$1,5,1)="8",L3-EL$100,L3-VLOOKUP(LEFT($A3,FIND(":",$A3,1))&amp;"copy number",$A$3:$AC$98,12,FALSE)),"")</f>
        <v/>
      </c>
      <c r="AO3" s="4" t="str">
        <f>IF(ISNUMBER(M3),IF(MID('Gene Table'!$D$1,5,1)="8",M3-EM$100,M3-VLOOKUP(LEFT($A3,FIND(":",$A3,1))&amp;"copy number",$A$3:$AC$98,13,FALSE)),"")</f>
        <v/>
      </c>
      <c r="AP3" s="4" t="str">
        <f>IF(ISNUMBER(N3),IF(MID('Gene Table'!$D$1,5,1)="8",N3-EN$100,N3-VLOOKUP(LEFT($A3,FIND(":",$A3,1))&amp;"copy number",$A$3:$AC$98,14,FALSE)),"")</f>
        <v/>
      </c>
      <c r="AQ3" s="4" t="str">
        <f>IF(ISNUMBER(O3),IF(MID('Gene Table'!$D$1,5,1)="8",O3-EO$100,O3-VLOOKUP(LEFT($A3,FIND(":",$A3,1))&amp;"copy number",$A$3:$AC$98,15,FALSE)),"")</f>
        <v/>
      </c>
      <c r="AR3" s="4">
        <f>IFERROR(ROUND(3*STDEV(AF3:AQ3),2),0)</f>
        <v>1.42</v>
      </c>
      <c r="AS3" s="4">
        <f>ROUND(AVERAGE(AF3:AQ3),2)</f>
        <v>8.2899999999999991</v>
      </c>
      <c r="AU3" s="4" t="s">
        <v>49</v>
      </c>
      <c r="AV3" s="4">
        <f>IF(ISNUMBER(R3),IF(MID('Gene Table'!$D$1,5,1)="8",D3-ER$100,R3-VLOOKUP(LEFT($A3,FIND(":",$A3,1))&amp;"copy number",$A$3:$AC$98,18,FALSE)),"")</f>
        <v>7.4400000000000013</v>
      </c>
      <c r="AW3" s="4">
        <f>IF(ISNUMBER(S3),IF(MID('Gene Table'!$D$1,5,1)="8",E3-ES$100,S3-VLOOKUP(LEFT($A3,FIND(":",$A3,1))&amp;"copy number",$A$3:$AC$98,19,FALSE)),"")</f>
        <v>7.5500000000000007</v>
      </c>
      <c r="AX3" s="4">
        <f>IF(ISNUMBER(T3),IF(MID('Gene Table'!$D$1,5,1)="8",F3-ET$100,T3-VLOOKUP(LEFT($A3,FIND(":",$A3,1))&amp;"copy number",$A$3:$AC$98,20,FALSE)),"")</f>
        <v>7.25</v>
      </c>
      <c r="AY3" s="4">
        <f>IF(ISNUMBER(U3),IF(MID('Gene Table'!$D$1,5,1)="8",G3-EU$100,U3-VLOOKUP(LEFT($A3,FIND(":",$A3,1))&amp;"copy number",$A$3:$AC$98,21,FALSE)),"")</f>
        <v>9</v>
      </c>
      <c r="AZ3" s="4">
        <f>IF(ISNUMBER(V3),IF(MID('Gene Table'!$D$1,5,1)="8",H3-EV$100,V3-VLOOKUP(LEFT($A3,FIND(":",$A3,1))&amp;"copy number",$A$3:$AC$98,22,FALSE)),"")</f>
        <v>9</v>
      </c>
      <c r="BA3" s="4">
        <f>IF(ISNUMBER(W3),IF(MID('Gene Table'!$D$1,5,1)="8",I3-EW$100,W3-VLOOKUP(LEFT($A3,FIND(":",$A3,1))&amp;"copy number",$A$3:$AC$98,23,FALSE)),"")</f>
        <v>9</v>
      </c>
      <c r="BB3" s="4">
        <f>IF(ISNUMBER(X3),IF(MID('Gene Table'!$D$1,5,1)="8",J3-EX$100,X3-VLOOKUP(LEFT($A3,FIND(":",$A3,1))&amp;"copy number",$A$3:$AC$98,24,FALSE)),"")</f>
        <v>9</v>
      </c>
      <c r="BC3" s="4">
        <f>IF(ISNUMBER(Y3),IF(MID('Gene Table'!$D$1,5,1)="8",K3-EY$100,Y3-VLOOKUP(LEFT($A3,FIND(":",$A3,1))&amp;"copy number",$A$3:$AC$98,25,FALSE)),"")</f>
        <v>9</v>
      </c>
      <c r="BD3" s="4" t="str">
        <f>IF(ISNUMBER(Z3),IF(MID('Gene Table'!$D$1,5,1)="8",L3-EZ$100,Z3-VLOOKUP(LEFT($A3,FIND(":",$A3,1))&amp;"copy number",$A$3:$AC$98,26,FALSE)),"")</f>
        <v/>
      </c>
      <c r="BE3" s="4" t="str">
        <f>IF(ISNUMBER(AA3),IF(MID('Gene Table'!$D$1,5,1)="8",M3-FA$100,AA3-VLOOKUP(LEFT($A3,FIND(":",$A3,1))&amp;"copy number",$A$3:$AC$98,27,FALSE)),"")</f>
        <v/>
      </c>
      <c r="BF3" s="4" t="str">
        <f>IF(ISNUMBER(AB3),IF(MID('Gene Table'!$D$1,5,1)="8",N3-FB$100,AB3-VLOOKUP(LEFT($A3,FIND(":",$A3,1))&amp;"copy number",$A$3:$AC$98,28,FALSE)),"")</f>
        <v/>
      </c>
      <c r="BG3" s="4" t="str">
        <f>IF(ISNUMBER(AC3),IF(MID('Gene Table'!$D$1,5,1)="8",O3-FC$100,AC3-VLOOKUP(LEFT($A3,FIND(":",$A3,1))&amp;"copy number",$A$3:$AC$98,29,FALSE)),"")</f>
        <v/>
      </c>
      <c r="BI3" s="4" t="s">
        <v>49</v>
      </c>
      <c r="BJ3" s="4">
        <f t="shared" ref="BJ3:BU3" si="0">IF(ISNUMBER(R3),IF(R3&gt;=MEDIAN($R3:$AC3),AV3,""),"")</f>
        <v>7.4400000000000013</v>
      </c>
      <c r="BK3" s="4">
        <f t="shared" si="0"/>
        <v>7.5500000000000007</v>
      </c>
      <c r="BL3" s="4">
        <f t="shared" si="0"/>
        <v>7.25</v>
      </c>
      <c r="BM3" s="4">
        <f t="shared" si="0"/>
        <v>9</v>
      </c>
      <c r="BN3" s="4">
        <f t="shared" si="0"/>
        <v>9</v>
      </c>
      <c r="BO3" s="4">
        <f t="shared" si="0"/>
        <v>9</v>
      </c>
      <c r="BP3" s="4">
        <f t="shared" si="0"/>
        <v>9</v>
      </c>
      <c r="BQ3" s="4">
        <f t="shared" si="0"/>
        <v>9</v>
      </c>
      <c r="BR3" s="4" t="str">
        <f t="shared" si="0"/>
        <v/>
      </c>
      <c r="BS3" s="4" t="str">
        <f t="shared" si="0"/>
        <v/>
      </c>
      <c r="BT3" s="4" t="str">
        <f t="shared" si="0"/>
        <v/>
      </c>
      <c r="BU3" s="4" t="str">
        <f t="shared" si="0"/>
        <v/>
      </c>
      <c r="BV3" s="4">
        <f>IFERROR(ROUND(3*STDEV(BJ3:BU3),2),0)</f>
        <v>2.48</v>
      </c>
      <c r="BW3" s="4">
        <f>ROUND(AVERAGE(BJ3:BU3),2)</f>
        <v>8.41</v>
      </c>
      <c r="BY3" s="4" t="s">
        <v>49</v>
      </c>
      <c r="BZ3" s="4">
        <f>IF(ISNUMBER(AV3),AV3-$BW3,"")</f>
        <v>-0.96999999999999886</v>
      </c>
      <c r="CA3" s="4">
        <f t="shared" ref="CA3:CK3" si="1">IF(ISNUMBER(AW3),AW3-$BW3,"")</f>
        <v>-0.85999999999999943</v>
      </c>
      <c r="CB3" s="4">
        <f t="shared" si="1"/>
        <v>-1.1600000000000001</v>
      </c>
      <c r="CC3" s="4">
        <f t="shared" si="1"/>
        <v>0.58999999999999986</v>
      </c>
      <c r="CD3" s="4">
        <f t="shared" si="1"/>
        <v>0.58999999999999986</v>
      </c>
      <c r="CE3" s="4">
        <f t="shared" si="1"/>
        <v>0.58999999999999986</v>
      </c>
      <c r="CF3" s="4">
        <f t="shared" si="1"/>
        <v>0.58999999999999986</v>
      </c>
      <c r="CG3" s="4">
        <f t="shared" si="1"/>
        <v>0.58999999999999986</v>
      </c>
      <c r="CH3" s="4" t="str">
        <f t="shared" si="1"/>
        <v/>
      </c>
      <c r="CI3" s="4" t="str">
        <f t="shared" si="1"/>
        <v/>
      </c>
      <c r="CJ3" s="4" t="str">
        <f t="shared" si="1"/>
        <v/>
      </c>
      <c r="CK3" s="4" t="str">
        <f t="shared" si="1"/>
        <v/>
      </c>
      <c r="CM3" s="4" t="s">
        <v>49</v>
      </c>
      <c r="CN3" s="4" t="str">
        <f>IF(ISNUMBER(BZ3), IF($BV3&gt;VLOOKUP('Gene Table'!$G$2,'Array Content'!$A$2:$B$3,2,FALSE),IF(BZ3&lt;-$BV3,"mutant","WT"),IF(BZ3&lt;-VLOOKUP('Gene Table'!$G$2,'Array Content'!$A$2:$B$3,2,FALSE),"Mutant","WT")),"")</f>
        <v>WT</v>
      </c>
      <c r="CO3" s="4" t="str">
        <f>IF(ISNUMBER(CA3), IF($BV3&gt;VLOOKUP('Gene Table'!$G$2,'Array Content'!$A$2:$B$3,2,FALSE),IF(CA3&lt;-$BV3,"mutant","WT"),IF(CA3&lt;-VLOOKUP('Gene Table'!$G$2,'Array Content'!$A$2:$B$3,2,FALSE),"Mutant","WT")),"")</f>
        <v>WT</v>
      </c>
      <c r="CP3" s="4" t="str">
        <f>IF(ISNUMBER(CB3), IF($BV3&gt;VLOOKUP('Gene Table'!$G$2,'Array Content'!$A$2:$B$3,2,FALSE),IF(CB3&lt;-$BV3,"mutant","WT"),IF(CB3&lt;-VLOOKUP('Gene Table'!$G$2,'Array Content'!$A$2:$B$3,2,FALSE),"Mutant","WT")),"")</f>
        <v>WT</v>
      </c>
      <c r="CQ3" s="4" t="str">
        <f>IF(ISNUMBER(CC3), IF($BV3&gt;VLOOKUP('Gene Table'!$G$2,'Array Content'!$A$2:$B$3,2,FALSE),IF(CC3&lt;-$BV3,"mutant","WT"),IF(CC3&lt;-VLOOKUP('Gene Table'!$G$2,'Array Content'!$A$2:$B$3,2,FALSE),"Mutant","WT")),"")</f>
        <v>WT</v>
      </c>
      <c r="CR3" s="4" t="str">
        <f>IF(ISNUMBER(CD3), IF($BV3&gt;VLOOKUP('Gene Table'!$G$2,'Array Content'!$A$2:$B$3,2,FALSE),IF(CD3&lt;-$BV3,"mutant","WT"),IF(CD3&lt;-VLOOKUP('Gene Table'!$G$2,'Array Content'!$A$2:$B$3,2,FALSE),"Mutant","WT")),"")</f>
        <v>WT</v>
      </c>
      <c r="CS3" s="4" t="str">
        <f>IF(ISNUMBER(CE3), IF($BV3&gt;VLOOKUP('Gene Table'!$G$2,'Array Content'!$A$2:$B$3,2,FALSE),IF(CE3&lt;-$BV3,"mutant","WT"),IF(CE3&lt;-VLOOKUP('Gene Table'!$G$2,'Array Content'!$A$2:$B$3,2,FALSE),"Mutant","WT")),"")</f>
        <v>WT</v>
      </c>
      <c r="CT3" s="4" t="str">
        <f>IF(ISNUMBER(CF3), IF($BV3&gt;VLOOKUP('Gene Table'!$G$2,'Array Content'!$A$2:$B$3,2,FALSE),IF(CF3&lt;-$BV3,"mutant","WT"),IF(CF3&lt;-VLOOKUP('Gene Table'!$G$2,'Array Content'!$A$2:$B$3,2,FALSE),"Mutant","WT")),"")</f>
        <v>WT</v>
      </c>
      <c r="CU3" s="4" t="str">
        <f>IF(ISNUMBER(CG3), IF($BV3&gt;VLOOKUP('Gene Table'!$G$2,'Array Content'!$A$2:$B$3,2,FALSE),IF(CG3&lt;-$BV3,"mutant","WT"),IF(CG3&lt;-VLOOKUP('Gene Table'!$G$2,'Array Content'!$A$2:$B$3,2,FALSE),"Mutant","WT")),"")</f>
        <v>WT</v>
      </c>
      <c r="CV3" s="4" t="str">
        <f>IF(ISNUMBER(CH3), IF($BV3&gt;VLOOKUP('Gene Table'!$G$2,'Array Content'!$A$2:$B$3,2,FALSE),IF(CH3&lt;-$BV3,"mutant","WT"),IF(CH3&lt;-VLOOKUP('Gene Table'!$G$2,'Array Content'!$A$2:$B$3,2,FALSE),"Mutant","WT")),"")</f>
        <v/>
      </c>
      <c r="CW3" s="4" t="str">
        <f>IF(ISNUMBER(CI3), IF($BV3&gt;VLOOKUP('Gene Table'!$G$2,'Array Content'!$A$2:$B$3,2,FALSE),IF(CI3&lt;-$BV3,"mutant","WT"),IF(CI3&lt;-VLOOKUP('Gene Table'!$G$2,'Array Content'!$A$2:$B$3,2,FALSE),"Mutant","WT")),"")</f>
        <v/>
      </c>
      <c r="CX3" s="4" t="str">
        <f>IF(ISNUMBER(CJ3), IF($BV3&gt;VLOOKUP('Gene Table'!$G$2,'Array Content'!$A$2:$B$3,2,FALSE),IF(CJ3&lt;-$BV3,"mutant","WT"),IF(CJ3&lt;-VLOOKUP('Gene Table'!$G$2,'Array Content'!$A$2:$B$3,2,FALSE),"Mutant","WT")),"")</f>
        <v/>
      </c>
      <c r="CY3" s="4" t="str">
        <f>IF(ISNUMBER(CK3), IF($BV3&gt;VLOOKUP('Gene Table'!$G$2,'Array Content'!$A$2:$B$3,2,FALSE),IF(CK3&lt;-$BV3,"mutant","WT"),IF(CK3&lt;-VLOOKUP('Gene Table'!$G$2,'Array Content'!$A$2:$B$3,2,FALSE),"Mutant","WT")),"")</f>
        <v/>
      </c>
      <c r="DA3" s="4" t="s">
        <v>49</v>
      </c>
      <c r="DB3" s="4">
        <f>IF(ISNUMBER(AV3),AV3-$AS3,"")</f>
        <v>-0.84999999999999787</v>
      </c>
      <c r="DC3" s="4">
        <f t="shared" ref="DC3:DM3" si="2">IF(ISNUMBER(AW3),AW3-$AS3,"")</f>
        <v>-0.73999999999999844</v>
      </c>
      <c r="DD3" s="4">
        <f t="shared" si="2"/>
        <v>-1.0399999999999991</v>
      </c>
      <c r="DE3" s="4">
        <f t="shared" si="2"/>
        <v>0.71000000000000085</v>
      </c>
      <c r="DF3" s="4">
        <f t="shared" si="2"/>
        <v>0.71000000000000085</v>
      </c>
      <c r="DG3" s="4">
        <f t="shared" si="2"/>
        <v>0.71000000000000085</v>
      </c>
      <c r="DH3" s="4">
        <f t="shared" si="2"/>
        <v>0.71000000000000085</v>
      </c>
      <c r="DI3" s="4">
        <f t="shared" si="2"/>
        <v>0.71000000000000085</v>
      </c>
      <c r="DJ3" s="4" t="str">
        <f t="shared" si="2"/>
        <v/>
      </c>
      <c r="DK3" s="4" t="str">
        <f t="shared" si="2"/>
        <v/>
      </c>
      <c r="DL3" s="4" t="str">
        <f t="shared" si="2"/>
        <v/>
      </c>
      <c r="DM3" s="4" t="str">
        <f t="shared" si="2"/>
        <v/>
      </c>
      <c r="DO3" s="4" t="s">
        <v>49</v>
      </c>
      <c r="DP3" s="4" t="str">
        <f>IF(ISNUMBER(DB3), IF($AR3&gt;VLOOKUP('Gene Table'!$G$2,'Array Content'!$A$2:$B$3,2,FALSE),IF(DB3&lt;-$AR3,"mutant","WT"),IF(DB3&lt;-VLOOKUP('Gene Table'!$G$2,'Array Content'!$A$2:$B$3,2,FALSE),"Mutant","WT")),"")</f>
        <v>WT</v>
      </c>
      <c r="DQ3" s="4" t="str">
        <f>IF(ISNUMBER(DC3), IF($AR3&gt;VLOOKUP('Gene Table'!$G$2,'Array Content'!$A$2:$B$3,2,FALSE),IF(DC3&lt;-$AR3,"mutant","WT"),IF(DC3&lt;-VLOOKUP('Gene Table'!$G$2,'Array Content'!$A$2:$B$3,2,FALSE),"Mutant","WT")),"")</f>
        <v>WT</v>
      </c>
      <c r="DR3" s="4" t="str">
        <f>IF(ISNUMBER(DD3), IF($AR3&gt;VLOOKUP('Gene Table'!$G$2,'Array Content'!$A$2:$B$3,2,FALSE),IF(DD3&lt;-$AR3,"mutant","WT"),IF(DD3&lt;-VLOOKUP('Gene Table'!$G$2,'Array Content'!$A$2:$B$3,2,FALSE),"Mutant","WT")),"")</f>
        <v>WT</v>
      </c>
      <c r="DS3" s="4" t="str">
        <f>IF(ISNUMBER(DE3), IF($AR3&gt;VLOOKUP('Gene Table'!$G$2,'Array Content'!$A$2:$B$3,2,FALSE),IF(DE3&lt;-$AR3,"mutant","WT"),IF(DE3&lt;-VLOOKUP('Gene Table'!$G$2,'Array Content'!$A$2:$B$3,2,FALSE),"Mutant","WT")),"")</f>
        <v>WT</v>
      </c>
      <c r="DT3" s="4" t="str">
        <f>IF(ISNUMBER(DF3), IF($AR3&gt;VLOOKUP('Gene Table'!$G$2,'Array Content'!$A$2:$B$3,2,FALSE),IF(DF3&lt;-$AR3,"mutant","WT"),IF(DF3&lt;-VLOOKUP('Gene Table'!$G$2,'Array Content'!$A$2:$B$3,2,FALSE),"Mutant","WT")),"")</f>
        <v>WT</v>
      </c>
      <c r="DU3" s="4" t="str">
        <f>IF(ISNUMBER(DG3), IF($AR3&gt;VLOOKUP('Gene Table'!$G$2,'Array Content'!$A$2:$B$3,2,FALSE),IF(DG3&lt;-$AR3,"mutant","WT"),IF(DG3&lt;-VLOOKUP('Gene Table'!$G$2,'Array Content'!$A$2:$B$3,2,FALSE),"Mutant","WT")),"")</f>
        <v>WT</v>
      </c>
      <c r="DV3" s="4" t="str">
        <f>IF(ISNUMBER(DH3), IF($AR3&gt;VLOOKUP('Gene Table'!$G$2,'Array Content'!$A$2:$B$3,2,FALSE),IF(DH3&lt;-$AR3,"mutant","WT"),IF(DH3&lt;-VLOOKUP('Gene Table'!$G$2,'Array Content'!$A$2:$B$3,2,FALSE),"Mutant","WT")),"")</f>
        <v>WT</v>
      </c>
      <c r="DW3" s="4" t="str">
        <f>IF(ISNUMBER(DI3), IF($AR3&gt;VLOOKUP('Gene Table'!$G$2,'Array Content'!$A$2:$B$3,2,FALSE),IF(DI3&lt;-$AR3,"mutant","WT"),IF(DI3&lt;-VLOOKUP('Gene Table'!$G$2,'Array Content'!$A$2:$B$3,2,FALSE),"Mutant","WT")),"")</f>
        <v>WT</v>
      </c>
      <c r="DX3" s="4" t="str">
        <f>IF(ISNUMBER(DJ3), IF($AR3&gt;VLOOKUP('Gene Table'!$G$2,'Array Content'!$A$2:$B$3,2,FALSE),IF(DJ3&lt;-$AR3,"mutant","WT"),IF(DJ3&lt;-VLOOKUP('Gene Table'!$G$2,'Array Content'!$A$2:$B$3,2,FALSE),"Mutant","WT")),"")</f>
        <v/>
      </c>
      <c r="DY3" s="4" t="str">
        <f>IF(ISNUMBER(DK3), IF($AR3&gt;VLOOKUP('Gene Table'!$G$2,'Array Content'!$A$2:$B$3,2,FALSE),IF(DK3&lt;-$AR3,"mutant","WT"),IF(DK3&lt;-VLOOKUP('Gene Table'!$G$2,'Array Content'!$A$2:$B$3,2,FALSE),"Mutant","WT")),"")</f>
        <v/>
      </c>
      <c r="DZ3" s="4" t="str">
        <f>IF(ISNUMBER(DL3), IF($AR3&gt;VLOOKUP('Gene Table'!$G$2,'Array Content'!$A$2:$B$3,2,FALSE),IF(DL3&lt;-$AR3,"mutant","WT"),IF(DL3&lt;-VLOOKUP('Gene Table'!$G$2,'Array Content'!$A$2:$B$3,2,FALSE),"Mutant","WT")),"")</f>
        <v/>
      </c>
      <c r="EA3" s="4" t="str">
        <f>IF(ISNUMBER(DM3), IF($AR3&gt;VLOOKUP('Gene Table'!$G$2,'Array Content'!$A$2:$B$3,2,FALSE),IF(DM3&lt;-$AR3,"mutant","WT"),IF(DM3&lt;-VLOOKUP('Gene Table'!$G$2,'Array Content'!$A$2:$B$3,2,FALSE),"Mutant","WT")),"")</f>
        <v/>
      </c>
      <c r="EC3" s="4" t="s">
        <v>49</v>
      </c>
      <c r="ED3" s="4" t="str">
        <f>IF('Gene Table'!$D3="copy number",D3,"")</f>
        <v/>
      </c>
      <c r="EE3" s="4" t="str">
        <f>IF('Gene Table'!$D3="copy number",E3,"")</f>
        <v/>
      </c>
      <c r="EF3" s="4" t="str">
        <f>IF('Gene Table'!$D3="copy number",F3,"")</f>
        <v/>
      </c>
      <c r="EG3" s="4" t="str">
        <f>IF('Gene Table'!$D3="copy number",G3,"")</f>
        <v/>
      </c>
      <c r="EH3" s="4" t="str">
        <f>IF('Gene Table'!$D3="copy number",H3,"")</f>
        <v/>
      </c>
      <c r="EI3" s="4" t="str">
        <f>IF('Gene Table'!$D3="copy number",I3,"")</f>
        <v/>
      </c>
      <c r="EJ3" s="4" t="str">
        <f>IF('Gene Table'!$D3="copy number",J3,"")</f>
        <v/>
      </c>
      <c r="EK3" s="4" t="str">
        <f>IF('Gene Table'!$D3="copy number",K3,"")</f>
        <v/>
      </c>
      <c r="EL3" s="4" t="str">
        <f>IF('Gene Table'!$D3="copy number",L3,"")</f>
        <v/>
      </c>
      <c r="EM3" s="4" t="str">
        <f>IF('Gene Table'!$D3="copy number",M3,"")</f>
        <v/>
      </c>
      <c r="EN3" s="4" t="str">
        <f>IF('Gene Table'!$D3="copy number",N3,"")</f>
        <v/>
      </c>
      <c r="EO3" s="4" t="str">
        <f>IF('Gene Table'!$D3="copy number",O3,"")</f>
        <v/>
      </c>
      <c r="EQ3" s="4" t="s">
        <v>49</v>
      </c>
      <c r="ER3" s="4" t="str">
        <f>IF('Gene Table'!$D3="copy number",R3,"")</f>
        <v/>
      </c>
      <c r="ES3" s="4" t="str">
        <f>IF('Gene Table'!$D3="copy number",S3,"")</f>
        <v/>
      </c>
      <c r="ET3" s="4" t="str">
        <f>IF('Gene Table'!$D3="copy number",T3,"")</f>
        <v/>
      </c>
      <c r="EU3" s="4" t="str">
        <f>IF('Gene Table'!$D3="copy number",U3,"")</f>
        <v/>
      </c>
      <c r="EV3" s="4" t="str">
        <f>IF('Gene Table'!$D3="copy number",V3,"")</f>
        <v/>
      </c>
      <c r="EW3" s="4" t="str">
        <f>IF('Gene Table'!$D3="copy number",W3,"")</f>
        <v/>
      </c>
      <c r="EX3" s="4" t="str">
        <f>IF('Gene Table'!$D3="copy number",X3,"")</f>
        <v/>
      </c>
      <c r="EY3" s="4" t="str">
        <f>IF('Gene Table'!$D3="copy number",Y3,"")</f>
        <v/>
      </c>
      <c r="EZ3" s="4" t="str">
        <f>IF('Gene Table'!$D3="copy number",Z3,"")</f>
        <v/>
      </c>
      <c r="FA3" s="4" t="str">
        <f>IF('Gene Table'!$D3="copy number",AA3,"")</f>
        <v/>
      </c>
      <c r="FB3" s="4" t="str">
        <f>IF('Gene Table'!$D3="copy number",AB3,"")</f>
        <v/>
      </c>
      <c r="FC3" s="4" t="str">
        <f>IF('Gene Table'!$D3="copy number",AC3,"")</f>
        <v/>
      </c>
      <c r="FE3" s="4" t="s">
        <v>49</v>
      </c>
      <c r="FF3" s="4" t="str">
        <f>IF('Gene Table'!$C3="SMPC",D3,"")</f>
        <v/>
      </c>
      <c r="FG3" s="4" t="str">
        <f>IF('Gene Table'!$C3="SMPC",E3,"")</f>
        <v/>
      </c>
      <c r="FH3" s="4" t="str">
        <f>IF('Gene Table'!$C3="SMPC",F3,"")</f>
        <v/>
      </c>
      <c r="FI3" s="4" t="str">
        <f>IF('Gene Table'!$C3="SMPC",G3,"")</f>
        <v/>
      </c>
      <c r="FJ3" s="4" t="str">
        <f>IF('Gene Table'!$C3="SMPC",H3,"")</f>
        <v/>
      </c>
      <c r="FK3" s="4" t="str">
        <f>IF('Gene Table'!$C3="SMPC",I3,"")</f>
        <v/>
      </c>
      <c r="FL3" s="4" t="str">
        <f>IF('Gene Table'!$C3="SMPC",J3,"")</f>
        <v/>
      </c>
      <c r="FM3" s="4" t="str">
        <f>IF('Gene Table'!$C3="SMPC",K3,"")</f>
        <v/>
      </c>
      <c r="FN3" s="4" t="str">
        <f>IF('Gene Table'!$C3="SMPC",L3,"")</f>
        <v/>
      </c>
      <c r="FO3" s="4" t="str">
        <f>IF('Gene Table'!$C3="SMPC",M3,"")</f>
        <v/>
      </c>
      <c r="FP3" s="4" t="str">
        <f>IF('Gene Table'!$C3="SMPC",N3,"")</f>
        <v/>
      </c>
      <c r="FQ3" s="4" t="str">
        <f>IF('Gene Table'!$C3="SMPC",O3,"")</f>
        <v/>
      </c>
      <c r="FS3" s="4" t="s">
        <v>49</v>
      </c>
      <c r="FT3" s="4" t="str">
        <f>IF('Gene Table'!$C3="SMPC",R3,"")</f>
        <v/>
      </c>
      <c r="FU3" s="4" t="str">
        <f>IF('Gene Table'!$C3="SMPC",S3,"")</f>
        <v/>
      </c>
      <c r="FV3" s="4" t="str">
        <f>IF('Gene Table'!$C3="SMPC",T3,"")</f>
        <v/>
      </c>
      <c r="FW3" s="4" t="str">
        <f>IF('Gene Table'!$C3="SMPC",U3,"")</f>
        <v/>
      </c>
      <c r="FX3" s="4" t="str">
        <f>IF('Gene Table'!$C3="SMPC",V3,"")</f>
        <v/>
      </c>
      <c r="FY3" s="4" t="str">
        <f>IF('Gene Table'!$C3="SMPC",W3,"")</f>
        <v/>
      </c>
      <c r="FZ3" s="4" t="str">
        <f>IF('Gene Table'!$C3="SMPC",X3,"")</f>
        <v/>
      </c>
      <c r="GA3" s="4" t="str">
        <f>IF('Gene Table'!$C3="SMPC",Y3,"")</f>
        <v/>
      </c>
      <c r="GB3" s="4" t="str">
        <f>IF('Gene Table'!$C3="SMPC",Z3,"")</f>
        <v/>
      </c>
      <c r="GC3" s="4" t="str">
        <f>IF('Gene Table'!$C3="SMPC",AA3,"")</f>
        <v/>
      </c>
      <c r="GD3" s="4" t="str">
        <f>IF('Gene Table'!$C3="SMPC",AB3,"")</f>
        <v/>
      </c>
      <c r="GE3" s="4" t="str">
        <f>IF('Gene Table'!$C3="SMPC",AC3,"")</f>
        <v/>
      </c>
    </row>
    <row r="4" spans="1:187" ht="15" customHeight="1" x14ac:dyDescent="0.25">
      <c r="A4" s="4" t="str">
        <f>'Gene Table'!C4&amp;":"&amp;'Gene Table'!D4</f>
        <v>BRAF:c.1391G&gt;T</v>
      </c>
      <c r="B4" s="4">
        <f>IF('Gene Table'!$G$5="NO",IF(ISNUMBER(MATCH('Gene Table'!E4,'Array Content'!$M$2:$M$941,0)),VLOOKUP('Gene Table'!E4,'Array Content'!$M$2:$O$941,2,FALSE),35),IF('Gene Table'!$G$5="YES",IF(ISNUMBER(MATCH('Gene Table'!E4,'Array Content'!$M$2:$M$941,0)),VLOOKUP('Gene Table'!E4,'Array Content'!$M$2:$O$941,3,FALSE),35),"OOPS"))</f>
        <v>35</v>
      </c>
      <c r="C4" s="4" t="s">
        <v>53</v>
      </c>
      <c r="D4" s="4">
        <f>IF('Control Sample Data'!D3="","",IF(SUM('Control Sample Data'!D$2:D$97)&gt;10,IF(AND(ISNUMBER('Control Sample Data'!D3),'Control Sample Data'!D3&lt;$B4, 'Control Sample Data'!D3&gt;0),'Control Sample Data'!D3,$B4),""))</f>
        <v>34.93</v>
      </c>
      <c r="E4" s="4">
        <f>IF('Control Sample Data'!E3="","",IF(SUM('Control Sample Data'!E$2:E$97)&gt;10,IF(AND(ISNUMBER('Control Sample Data'!E3),'Control Sample Data'!E3&lt;$B4, 'Control Sample Data'!E3&gt;0),'Control Sample Data'!E3,$B4),""))</f>
        <v>34.840000000000003</v>
      </c>
      <c r="F4" s="4" t="str">
        <f>IF('Control Sample Data'!F3="","",IF(SUM('Control Sample Data'!F$2:F$97)&gt;10,IF(AND(ISNUMBER('Control Sample Data'!F3),'Control Sample Data'!F3&lt;$B4, 'Control Sample Data'!F3&gt;0),'Control Sample Data'!F3,$B4),""))</f>
        <v/>
      </c>
      <c r="G4" s="4" t="str">
        <f>IF('Control Sample Data'!G3="","",IF(SUM('Control Sample Data'!G$2:G$97)&gt;10,IF(AND(ISNUMBER('Control Sample Data'!G3),'Control Sample Data'!G3&lt;$B4, 'Control Sample Data'!G3&gt;0),'Control Sample Data'!G3,$B4),""))</f>
        <v/>
      </c>
      <c r="H4" s="4" t="str">
        <f>IF('Control Sample Data'!H3="","",IF(SUM('Control Sample Data'!H$2:H$97)&gt;10,IF(AND(ISNUMBER('Control Sample Data'!H3),'Control Sample Data'!H3&lt;$B4, 'Control Sample Data'!H3&gt;0),'Control Sample Data'!H3,$B4),""))</f>
        <v/>
      </c>
      <c r="I4" s="4" t="str">
        <f>IF('Control Sample Data'!I3="","",IF(SUM('Control Sample Data'!I$2:I$97)&gt;10,IF(AND(ISNUMBER('Control Sample Data'!I3),'Control Sample Data'!I3&lt;$B4, 'Control Sample Data'!I3&gt;0),'Control Sample Data'!I3,$B4),""))</f>
        <v/>
      </c>
      <c r="J4" s="4" t="str">
        <f>IF('Control Sample Data'!J3="","",IF(SUM('Control Sample Data'!J$2:J$97)&gt;10,IF(AND(ISNUMBER('Control Sample Data'!J3),'Control Sample Data'!J3&lt;$B4, 'Control Sample Data'!J3&gt;0),'Control Sample Data'!J3,$B4),""))</f>
        <v/>
      </c>
      <c r="K4" s="4" t="str">
        <f>IF('Control Sample Data'!K3="","",IF(SUM('Control Sample Data'!K$2:K$97)&gt;10,IF(AND(ISNUMBER('Control Sample Data'!K3),'Control Sample Data'!K3&lt;$B4, 'Control Sample Data'!K3&gt;0),'Control Sample Data'!K3,$B4),""))</f>
        <v/>
      </c>
      <c r="L4" s="4" t="str">
        <f>IF('Control Sample Data'!L3="","",IF(SUM('Control Sample Data'!L$2:L$97)&gt;10,IF(AND(ISNUMBER('Control Sample Data'!L3),'Control Sample Data'!L3&lt;$B4, 'Control Sample Data'!L3&gt;0),'Control Sample Data'!L3,$B4),""))</f>
        <v/>
      </c>
      <c r="M4" s="4" t="str">
        <f>IF('Control Sample Data'!M3="","",IF(SUM('Control Sample Data'!M$2:M$97)&gt;10,IF(AND(ISNUMBER('Control Sample Data'!M3),'Control Sample Data'!M3&lt;$B4, 'Control Sample Data'!M3&gt;0),'Control Sample Data'!M3,$B4),""))</f>
        <v/>
      </c>
      <c r="N4" s="4" t="str">
        <f>IF('Control Sample Data'!N3="","",IF(SUM('Control Sample Data'!N$2:N$97)&gt;10,IF(AND(ISNUMBER('Control Sample Data'!N3),'Control Sample Data'!N3&lt;$B4, 'Control Sample Data'!N3&gt;0),'Control Sample Data'!N3,$B4),""))</f>
        <v/>
      </c>
      <c r="O4" s="4" t="str">
        <f>IF('Control Sample Data'!O3="","",IF(SUM('Control Sample Data'!O$2:O$97)&gt;10,IF(AND(ISNUMBER('Control Sample Data'!O3),'Control Sample Data'!O3&lt;$B4, 'Control Sample Data'!O3&gt;0),'Control Sample Data'!O3,$B4),""))</f>
        <v/>
      </c>
      <c r="Q4" s="4" t="s">
        <v>53</v>
      </c>
      <c r="R4" s="4">
        <f>IF('Test Sample Data'!D3="","",IF(SUM('Test Sample Data'!D$2:D$97)&gt;10,IF(AND(ISNUMBER('Test Sample Data'!D3),'Test Sample Data'!D3&lt;$B4, 'Test Sample Data'!D3&gt;0),'Test Sample Data'!D3,$B4),""))</f>
        <v>26.82</v>
      </c>
      <c r="S4" s="4">
        <f>IF('Test Sample Data'!E3="","",IF(SUM('Test Sample Data'!E$2:E$97)&gt;10,IF(AND(ISNUMBER('Test Sample Data'!E3),'Test Sample Data'!E3&lt;$B4, 'Test Sample Data'!E3&gt;0),'Test Sample Data'!E3,$B4),""))</f>
        <v>27.5</v>
      </c>
      <c r="T4" s="4">
        <f>IF('Test Sample Data'!F3="","",IF(SUM('Test Sample Data'!F$2:F$97)&gt;10,IF(AND(ISNUMBER('Test Sample Data'!F3),'Test Sample Data'!F3&lt;$B4, 'Test Sample Data'!F3&gt;0),'Test Sample Data'!F3,$B4),""))</f>
        <v>28.810000000000002</v>
      </c>
      <c r="U4" s="4">
        <f>IF('Test Sample Data'!G3="","",IF(SUM('Test Sample Data'!G$2:G$97)&gt;10,IF(AND(ISNUMBER('Test Sample Data'!G3),'Test Sample Data'!G3&lt;$B4, 'Test Sample Data'!G3&gt;0),'Test Sample Data'!G3,$B4),""))</f>
        <v>35</v>
      </c>
      <c r="V4" s="4">
        <f>IF('Test Sample Data'!H3="","",IF(SUM('Test Sample Data'!H$2:H$97)&gt;10,IF(AND(ISNUMBER('Test Sample Data'!H3),'Test Sample Data'!H3&lt;$B4, 'Test Sample Data'!H3&gt;0),'Test Sample Data'!H3,$B4),""))</f>
        <v>35</v>
      </c>
      <c r="W4" s="4">
        <f>IF('Test Sample Data'!I3="","",IF(SUM('Test Sample Data'!I$2:I$97)&gt;10,IF(AND(ISNUMBER('Test Sample Data'!I3),'Test Sample Data'!I3&lt;$B4, 'Test Sample Data'!I3&gt;0),'Test Sample Data'!I3,$B4),""))</f>
        <v>35</v>
      </c>
      <c r="X4" s="4">
        <f>IF('Test Sample Data'!J3="","",IF(SUM('Test Sample Data'!J$2:J$97)&gt;10,IF(AND(ISNUMBER('Test Sample Data'!J3),'Test Sample Data'!J3&lt;$B4, 'Test Sample Data'!J3&gt;0),'Test Sample Data'!J3,$B4),""))</f>
        <v>35</v>
      </c>
      <c r="Y4" s="4">
        <f>IF('Test Sample Data'!K3="","",IF(SUM('Test Sample Data'!K$2:K$97)&gt;10,IF(AND(ISNUMBER('Test Sample Data'!K3),'Test Sample Data'!K3&lt;$B4, 'Test Sample Data'!K3&gt;0),'Test Sample Data'!K3,$B4),""))</f>
        <v>35</v>
      </c>
      <c r="Z4" s="4" t="str">
        <f>IF('Test Sample Data'!L3="","",IF(SUM('Test Sample Data'!L$2:L$97)&gt;10,IF(AND(ISNUMBER('Test Sample Data'!L3),'Test Sample Data'!L3&lt;$B4, 'Test Sample Data'!L3&gt;0),'Test Sample Data'!L3,$B4),""))</f>
        <v/>
      </c>
      <c r="AA4" s="4" t="str">
        <f>IF('Test Sample Data'!M3="","",IF(SUM('Test Sample Data'!M$2:M$97)&gt;10,IF(AND(ISNUMBER('Test Sample Data'!M3),'Test Sample Data'!M3&lt;$B4, 'Test Sample Data'!M3&gt;0),'Test Sample Data'!M3,$B4),""))</f>
        <v/>
      </c>
      <c r="AB4" s="4" t="str">
        <f>IF('Test Sample Data'!N3="","",IF(SUM('Test Sample Data'!N$2:N$97)&gt;10,IF(AND(ISNUMBER('Test Sample Data'!N3),'Test Sample Data'!N3&lt;$B4, 'Test Sample Data'!N3&gt;0),'Test Sample Data'!N3,$B4),""))</f>
        <v/>
      </c>
      <c r="AC4" s="4" t="str">
        <f>IF('Test Sample Data'!O3="","",IF(SUM('Test Sample Data'!O$2:O$97)&gt;10,IF(AND(ISNUMBER('Test Sample Data'!O3),'Test Sample Data'!O3&lt;$B4, 'Test Sample Data'!O3&gt;0),'Test Sample Data'!O3,$B4),""))</f>
        <v/>
      </c>
      <c r="AE4" s="4" t="s">
        <v>53</v>
      </c>
      <c r="AF4" s="4">
        <f>IF(ISNUMBER(D4),IF(MID('Gene Table'!$D$1,5,1)="8",D4-ED$100,D4-VLOOKUP(LEFT($A4,FIND(":",$A4,1))&amp;"copy number",$A$3:$AC$98,4,FALSE)),"")</f>
        <v>8.77</v>
      </c>
      <c r="AG4" s="4">
        <f>IF(ISNUMBER(E4),IF(MID('Gene Table'!$D$1,5,1)="8",E4-EE$100,E4-VLOOKUP(LEFT($A4,FIND(":",$A4,1))&amp;"copy number",$A$3:$AC$98,5,FALSE)),"")</f>
        <v>7.8400000000000034</v>
      </c>
      <c r="AH4" s="4" t="str">
        <f>IF(ISNUMBER(F4),IF(MID('Gene Table'!$D$1,5,1)="8",F4-EF$100,F4-VLOOKUP(LEFT($A4,FIND(":",$A4,1))&amp;"copy number",$A$3:$AC$98,6,FALSE)),"")</f>
        <v/>
      </c>
      <c r="AI4" s="4" t="str">
        <f>IF(ISNUMBER(G4),IF(MID('Gene Table'!$D$1,5,1)="8",G4-EG$100,G4-VLOOKUP(LEFT($A4,FIND(":",$A4,1))&amp;"copy number",$A$3:$AC$98,7,FALSE)),"")</f>
        <v/>
      </c>
      <c r="AJ4" s="4" t="str">
        <f>IF(ISNUMBER(H4),IF(MID('Gene Table'!$D$1,5,1)="8",H4-EH$100,H4-VLOOKUP(LEFT($A4,FIND(":",$A4,1))&amp;"copy number",$A$3:$AC$98,8,FALSE)),"")</f>
        <v/>
      </c>
      <c r="AK4" s="4" t="str">
        <f>IF(ISNUMBER(I4),IF(MID('Gene Table'!$D$1,5,1)="8",I4-EI$100,I4-VLOOKUP(LEFT($A4,FIND(":",$A4,1))&amp;"copy number",$A$3:$AC$98,9,FALSE)),"")</f>
        <v/>
      </c>
      <c r="AL4" s="4" t="str">
        <f>IF(ISNUMBER(J4),IF(MID('Gene Table'!$D$1,5,1)="8",J4-EJ$100,J4-VLOOKUP(LEFT($A4,FIND(":",$A4,1))&amp;"copy number",$A$3:$AC$98,10,FALSE)),"")</f>
        <v/>
      </c>
      <c r="AM4" s="4" t="str">
        <f>IF(ISNUMBER(K4),IF(MID('Gene Table'!$D$1,5,1)="8",K4-EK$100,K4-VLOOKUP(LEFT($A4,FIND(":",$A4,1))&amp;"copy number",$A$3:$AC$98,11,FALSE)),"")</f>
        <v/>
      </c>
      <c r="AN4" s="4" t="str">
        <f>IF(ISNUMBER(L4),IF(MID('Gene Table'!$D$1,5,1)="8",L4-EL$100,L4-VLOOKUP(LEFT($A4,FIND(":",$A4,1))&amp;"copy number",$A$3:$AC$98,12,FALSE)),"")</f>
        <v/>
      </c>
      <c r="AO4" s="4" t="str">
        <f>IF(ISNUMBER(M4),IF(MID('Gene Table'!$D$1,5,1)="8",M4-EM$100,M4-VLOOKUP(LEFT($A4,FIND(":",$A4,1))&amp;"copy number",$A$3:$AC$98,13,FALSE)),"")</f>
        <v/>
      </c>
      <c r="AP4" s="4" t="str">
        <f>IF(ISNUMBER(N4),IF(MID('Gene Table'!$D$1,5,1)="8",N4-EN$100,N4-VLOOKUP(LEFT($A4,FIND(":",$A4,1))&amp;"copy number",$A$3:$AC$98,14,FALSE)),"")</f>
        <v/>
      </c>
      <c r="AQ4" s="4" t="str">
        <f>IF(ISNUMBER(O4),IF(MID('Gene Table'!$D$1,5,1)="8",O4-EO$100,O4-VLOOKUP(LEFT($A4,FIND(":",$A4,1))&amp;"copy number",$A$3:$AC$98,15,FALSE)),"")</f>
        <v/>
      </c>
      <c r="AR4" s="4">
        <f t="shared" ref="AR4:AR67" si="3">IFERROR(ROUND(3*STDEV(AF4:AQ4),2),0)</f>
        <v>1.97</v>
      </c>
      <c r="AS4" s="4">
        <f t="shared" ref="AS4:AS67" si="4">ROUND(AVERAGE(AF4:AQ4),2)</f>
        <v>8.31</v>
      </c>
      <c r="AU4" s="4" t="s">
        <v>53</v>
      </c>
      <c r="AV4" s="4">
        <f>IF(ISNUMBER(R4),IF(MID('Gene Table'!$D$1,5,1)="8",D4-ER$100,R4-VLOOKUP(LEFT($A4,FIND(":",$A4,1))&amp;"copy number",$A$3:$AC$98,18,FALSE)),"")</f>
        <v>-0.10000000000000142</v>
      </c>
      <c r="AW4" s="4">
        <f>IF(ISNUMBER(S4),IF(MID('Gene Table'!$D$1,5,1)="8",E4-ES$100,S4-VLOOKUP(LEFT($A4,FIND(":",$A4,1))&amp;"copy number",$A$3:$AC$98,19,FALSE)),"")</f>
        <v>0.28999999999999915</v>
      </c>
      <c r="AX4" s="4">
        <f>IF(ISNUMBER(T4),IF(MID('Gene Table'!$D$1,5,1)="8",F4-ET$100,T4-VLOOKUP(LEFT($A4,FIND(":",$A4,1))&amp;"copy number",$A$3:$AC$98,20,FALSE)),"")</f>
        <v>1.870000000000001</v>
      </c>
      <c r="AY4" s="4">
        <f>IF(ISNUMBER(U4),IF(MID('Gene Table'!$D$1,5,1)="8",G4-EU$100,U4-VLOOKUP(LEFT($A4,FIND(":",$A4,1))&amp;"copy number",$A$3:$AC$98,21,FALSE)),"")</f>
        <v>9</v>
      </c>
      <c r="AZ4" s="4">
        <f>IF(ISNUMBER(V4),IF(MID('Gene Table'!$D$1,5,1)="8",H4-EV$100,V4-VLOOKUP(LEFT($A4,FIND(":",$A4,1))&amp;"copy number",$A$3:$AC$98,22,FALSE)),"")</f>
        <v>9</v>
      </c>
      <c r="BA4" s="4">
        <f>IF(ISNUMBER(W4),IF(MID('Gene Table'!$D$1,5,1)="8",I4-EW$100,W4-VLOOKUP(LEFT($A4,FIND(":",$A4,1))&amp;"copy number",$A$3:$AC$98,23,FALSE)),"")</f>
        <v>9</v>
      </c>
      <c r="BB4" s="4">
        <f>IF(ISNUMBER(X4),IF(MID('Gene Table'!$D$1,5,1)="8",J4-EX$100,X4-VLOOKUP(LEFT($A4,FIND(":",$A4,1))&amp;"copy number",$A$3:$AC$98,24,FALSE)),"")</f>
        <v>9</v>
      </c>
      <c r="BC4" s="4">
        <f>IF(ISNUMBER(Y4),IF(MID('Gene Table'!$D$1,5,1)="8",K4-EY$100,Y4-VLOOKUP(LEFT($A4,FIND(":",$A4,1))&amp;"copy number",$A$3:$AC$98,25,FALSE)),"")</f>
        <v>9</v>
      </c>
      <c r="BD4" s="4" t="str">
        <f>IF(ISNUMBER(Z4),IF(MID('Gene Table'!$D$1,5,1)="8",L4-EZ$100,Z4-VLOOKUP(LEFT($A4,FIND(":",$A4,1))&amp;"copy number",$A$3:$AC$98,26,FALSE)),"")</f>
        <v/>
      </c>
      <c r="BE4" s="4" t="str">
        <f>IF(ISNUMBER(AA4),IF(MID('Gene Table'!$D$1,5,1)="8",M4-FA$100,AA4-VLOOKUP(LEFT($A4,FIND(":",$A4,1))&amp;"copy number",$A$3:$AC$98,27,FALSE)),"")</f>
        <v/>
      </c>
      <c r="BF4" s="4" t="str">
        <f>IF(ISNUMBER(AB4),IF(MID('Gene Table'!$D$1,5,1)="8",N4-FB$100,AB4-VLOOKUP(LEFT($A4,FIND(":",$A4,1))&amp;"copy number",$A$3:$AC$98,28,FALSE)),"")</f>
        <v/>
      </c>
      <c r="BG4" s="4" t="str">
        <f>IF(ISNUMBER(AC4),IF(MID('Gene Table'!$D$1,5,1)="8",O4-FC$100,AC4-VLOOKUP(LEFT($A4,FIND(":",$A4,1))&amp;"copy number",$A$3:$AC$98,29,FALSE)),"")</f>
        <v/>
      </c>
      <c r="BI4" s="4" t="s">
        <v>53</v>
      </c>
      <c r="BJ4" s="4" t="str">
        <f t="shared" ref="BJ4:BJ67" si="5">IF(ISNUMBER(R4),IF(R4&gt;=MEDIAN($R4:$AC4),AV4,""),"")</f>
        <v/>
      </c>
      <c r="BK4" s="4" t="str">
        <f t="shared" ref="BK4:BK67" si="6">IF(ISNUMBER(S4),IF(S4&gt;=MEDIAN($R4:$AC4),AW4,""),"")</f>
        <v/>
      </c>
      <c r="BL4" s="4" t="str">
        <f t="shared" ref="BL4:BL67" si="7">IF(ISNUMBER(T4),IF(T4&gt;=MEDIAN($R4:$AC4),AX4,""),"")</f>
        <v/>
      </c>
      <c r="BM4" s="4">
        <f t="shared" ref="BM4:BM67" si="8">IF(ISNUMBER(U4),IF(U4&gt;=MEDIAN($R4:$AC4),AY4,""),"")</f>
        <v>9</v>
      </c>
      <c r="BN4" s="4">
        <f t="shared" ref="BN4:BN67" si="9">IF(ISNUMBER(V4),IF(V4&gt;=MEDIAN($R4:$AC4),AZ4,""),"")</f>
        <v>9</v>
      </c>
      <c r="BO4" s="4">
        <f t="shared" ref="BO4:BO67" si="10">IF(ISNUMBER(W4),IF(W4&gt;=MEDIAN($R4:$AC4),BA4,""),"")</f>
        <v>9</v>
      </c>
      <c r="BP4" s="4">
        <f t="shared" ref="BP4:BP67" si="11">IF(ISNUMBER(X4),IF(X4&gt;=MEDIAN($R4:$AC4),BB4,""),"")</f>
        <v>9</v>
      </c>
      <c r="BQ4" s="4">
        <f t="shared" ref="BQ4:BQ67" si="12">IF(ISNUMBER(Y4),IF(Y4&gt;=MEDIAN($R4:$AC4),BC4,""),"")</f>
        <v>9</v>
      </c>
      <c r="BR4" s="4" t="str">
        <f t="shared" ref="BR4:BR67" si="13">IF(ISNUMBER(Z4),IF(Z4&gt;=MEDIAN($R4:$AC4),BD4,""),"")</f>
        <v/>
      </c>
      <c r="BS4" s="4" t="str">
        <f t="shared" ref="BS4:BS67" si="14">IF(ISNUMBER(AA4),IF(AA4&gt;=MEDIAN($R4:$AC4),BE4,""),"")</f>
        <v/>
      </c>
      <c r="BT4" s="4" t="str">
        <f t="shared" ref="BT4:BT67" si="15">IF(ISNUMBER(AB4),IF(AB4&gt;=MEDIAN($R4:$AC4),BF4,""),"")</f>
        <v/>
      </c>
      <c r="BU4" s="4" t="str">
        <f t="shared" ref="BU4:BU67" si="16">IF(ISNUMBER(AC4),IF(AC4&gt;=MEDIAN($R4:$AC4),BG4,""),"")</f>
        <v/>
      </c>
      <c r="BV4" s="4">
        <f t="shared" ref="BV4:BV67" si="17">IFERROR(ROUND(3*STDEV(BJ4:BU4),2),0)</f>
        <v>0</v>
      </c>
      <c r="BW4" s="4">
        <f t="shared" ref="BW4:BW67" si="18">ROUND(AVERAGE(BJ4:BU4),2)</f>
        <v>9</v>
      </c>
      <c r="BY4" s="4" t="s">
        <v>53</v>
      </c>
      <c r="BZ4" s="4">
        <f t="shared" ref="BZ4:BZ67" si="19">IF(ISNUMBER(AV4),AV4-$BW4,"")</f>
        <v>-9.1000000000000014</v>
      </c>
      <c r="CA4" s="4">
        <f t="shared" ref="CA4:CA67" si="20">IF(ISNUMBER(AW4),AW4-$BW4,"")</f>
        <v>-8.7100000000000009</v>
      </c>
      <c r="CB4" s="4">
        <f t="shared" ref="CB4:CB67" si="21">IF(ISNUMBER(AX4),AX4-$BW4,"")</f>
        <v>-7.129999999999999</v>
      </c>
      <c r="CC4" s="4">
        <f t="shared" ref="CC4:CC67" si="22">IF(ISNUMBER(AY4),AY4-$BW4,"")</f>
        <v>0</v>
      </c>
      <c r="CD4" s="4">
        <f t="shared" ref="CD4:CD67" si="23">IF(ISNUMBER(AZ4),AZ4-$BW4,"")</f>
        <v>0</v>
      </c>
      <c r="CE4" s="4">
        <f t="shared" ref="CE4:CE67" si="24">IF(ISNUMBER(BA4),BA4-$BW4,"")</f>
        <v>0</v>
      </c>
      <c r="CF4" s="4">
        <f t="shared" ref="CF4:CF67" si="25">IF(ISNUMBER(BB4),BB4-$BW4,"")</f>
        <v>0</v>
      </c>
      <c r="CG4" s="4">
        <f t="shared" ref="CG4:CG67" si="26">IF(ISNUMBER(BC4),BC4-$BW4,"")</f>
        <v>0</v>
      </c>
      <c r="CH4" s="4" t="str">
        <f t="shared" ref="CH4:CH67" si="27">IF(ISNUMBER(BD4),BD4-$BW4,"")</f>
        <v/>
      </c>
      <c r="CI4" s="4" t="str">
        <f t="shared" ref="CI4:CI67" si="28">IF(ISNUMBER(BE4),BE4-$BW4,"")</f>
        <v/>
      </c>
      <c r="CJ4" s="4" t="str">
        <f t="shared" ref="CJ4:CJ67" si="29">IF(ISNUMBER(BF4),BF4-$BW4,"")</f>
        <v/>
      </c>
      <c r="CK4" s="4" t="str">
        <f t="shared" ref="CK4:CK67" si="30">IF(ISNUMBER(BG4),BG4-$BW4,"")</f>
        <v/>
      </c>
      <c r="CM4" s="4" t="s">
        <v>53</v>
      </c>
      <c r="CN4" s="4" t="str">
        <f>IF(ISNUMBER(BZ4), IF($BV4&gt;VLOOKUP('Gene Table'!$G$2,'Array Content'!$A$2:$B$3,2,FALSE),IF(BZ4&lt;-$BV4,"mutant","WT"),IF(BZ4&lt;-VLOOKUP('Gene Table'!$G$2,'Array Content'!$A$2:$B$3,2,FALSE),"Mutant","WT")),"")</f>
        <v>Mutant</v>
      </c>
      <c r="CO4" s="4" t="str">
        <f>IF(ISNUMBER(CA4), IF($BV4&gt;VLOOKUP('Gene Table'!$G$2,'Array Content'!$A$2:$B$3,2,FALSE),IF(CA4&lt;-$BV4,"mutant","WT"),IF(CA4&lt;-VLOOKUP('Gene Table'!$G$2,'Array Content'!$A$2:$B$3,2,FALSE),"Mutant","WT")),"")</f>
        <v>Mutant</v>
      </c>
      <c r="CP4" s="4" t="str">
        <f>IF(ISNUMBER(CB4), IF($BV4&gt;VLOOKUP('Gene Table'!$G$2,'Array Content'!$A$2:$B$3,2,FALSE),IF(CB4&lt;-$BV4,"mutant","WT"),IF(CB4&lt;-VLOOKUP('Gene Table'!$G$2,'Array Content'!$A$2:$B$3,2,FALSE),"Mutant","WT")),"")</f>
        <v>Mutant</v>
      </c>
      <c r="CQ4" s="4" t="str">
        <f>IF(ISNUMBER(CC4), IF($BV4&gt;VLOOKUP('Gene Table'!$G$2,'Array Content'!$A$2:$B$3,2,FALSE),IF(CC4&lt;-$BV4,"mutant","WT"),IF(CC4&lt;-VLOOKUP('Gene Table'!$G$2,'Array Content'!$A$2:$B$3,2,FALSE),"Mutant","WT")),"")</f>
        <v>WT</v>
      </c>
      <c r="CR4" s="4" t="str">
        <f>IF(ISNUMBER(CD4), IF($BV4&gt;VLOOKUP('Gene Table'!$G$2,'Array Content'!$A$2:$B$3,2,FALSE),IF(CD4&lt;-$BV4,"mutant","WT"),IF(CD4&lt;-VLOOKUP('Gene Table'!$G$2,'Array Content'!$A$2:$B$3,2,FALSE),"Mutant","WT")),"")</f>
        <v>WT</v>
      </c>
      <c r="CS4" s="4" t="str">
        <f>IF(ISNUMBER(CE4), IF($BV4&gt;VLOOKUP('Gene Table'!$G$2,'Array Content'!$A$2:$B$3,2,FALSE),IF(CE4&lt;-$BV4,"mutant","WT"),IF(CE4&lt;-VLOOKUP('Gene Table'!$G$2,'Array Content'!$A$2:$B$3,2,FALSE),"Mutant","WT")),"")</f>
        <v>WT</v>
      </c>
      <c r="CT4" s="4" t="str">
        <f>IF(ISNUMBER(CF4), IF($BV4&gt;VLOOKUP('Gene Table'!$G$2,'Array Content'!$A$2:$B$3,2,FALSE),IF(CF4&lt;-$BV4,"mutant","WT"),IF(CF4&lt;-VLOOKUP('Gene Table'!$G$2,'Array Content'!$A$2:$B$3,2,FALSE),"Mutant","WT")),"")</f>
        <v>WT</v>
      </c>
      <c r="CU4" s="4" t="str">
        <f>IF(ISNUMBER(CG4), IF($BV4&gt;VLOOKUP('Gene Table'!$G$2,'Array Content'!$A$2:$B$3,2,FALSE),IF(CG4&lt;-$BV4,"mutant","WT"),IF(CG4&lt;-VLOOKUP('Gene Table'!$G$2,'Array Content'!$A$2:$B$3,2,FALSE),"Mutant","WT")),"")</f>
        <v>WT</v>
      </c>
      <c r="CV4" s="4" t="str">
        <f>IF(ISNUMBER(CH4), IF($BV4&gt;VLOOKUP('Gene Table'!$G$2,'Array Content'!$A$2:$B$3,2,FALSE),IF(CH4&lt;-$BV4,"mutant","WT"),IF(CH4&lt;-VLOOKUP('Gene Table'!$G$2,'Array Content'!$A$2:$B$3,2,FALSE),"Mutant","WT")),"")</f>
        <v/>
      </c>
      <c r="CW4" s="4" t="str">
        <f>IF(ISNUMBER(CI4), IF($BV4&gt;VLOOKUP('Gene Table'!$G$2,'Array Content'!$A$2:$B$3,2,FALSE),IF(CI4&lt;-$BV4,"mutant","WT"),IF(CI4&lt;-VLOOKUP('Gene Table'!$G$2,'Array Content'!$A$2:$B$3,2,FALSE),"Mutant","WT")),"")</f>
        <v/>
      </c>
      <c r="CX4" s="4" t="str">
        <f>IF(ISNUMBER(CJ4), IF($BV4&gt;VLOOKUP('Gene Table'!$G$2,'Array Content'!$A$2:$B$3,2,FALSE),IF(CJ4&lt;-$BV4,"mutant","WT"),IF(CJ4&lt;-VLOOKUP('Gene Table'!$G$2,'Array Content'!$A$2:$B$3,2,FALSE),"Mutant","WT")),"")</f>
        <v/>
      </c>
      <c r="CY4" s="4" t="str">
        <f>IF(ISNUMBER(CK4), IF($BV4&gt;VLOOKUP('Gene Table'!$G$2,'Array Content'!$A$2:$B$3,2,FALSE),IF(CK4&lt;-$BV4,"mutant","WT"),IF(CK4&lt;-VLOOKUP('Gene Table'!$G$2,'Array Content'!$A$2:$B$3,2,FALSE),"Mutant","WT")),"")</f>
        <v/>
      </c>
      <c r="DA4" s="4" t="s">
        <v>53</v>
      </c>
      <c r="DB4" s="4">
        <f t="shared" ref="DB4:DB67" si="31">IF(ISNUMBER(AV4),AV4-$AS4,"")</f>
        <v>-8.4100000000000019</v>
      </c>
      <c r="DC4" s="4">
        <f t="shared" ref="DC4:DC67" si="32">IF(ISNUMBER(AW4),AW4-$AS4,"")</f>
        <v>-8.0200000000000014</v>
      </c>
      <c r="DD4" s="4">
        <f t="shared" ref="DD4:DD67" si="33">IF(ISNUMBER(AX4),AX4-$AS4,"")</f>
        <v>-6.4399999999999995</v>
      </c>
      <c r="DE4" s="4">
        <f t="shared" ref="DE4:DE67" si="34">IF(ISNUMBER(AY4),AY4-$AS4,"")</f>
        <v>0.6899999999999995</v>
      </c>
      <c r="DF4" s="4">
        <f t="shared" ref="DF4:DF67" si="35">IF(ISNUMBER(AZ4),AZ4-$AS4,"")</f>
        <v>0.6899999999999995</v>
      </c>
      <c r="DG4" s="4">
        <f t="shared" ref="DG4:DG67" si="36">IF(ISNUMBER(BA4),BA4-$AS4,"")</f>
        <v>0.6899999999999995</v>
      </c>
      <c r="DH4" s="4">
        <f t="shared" ref="DH4:DH67" si="37">IF(ISNUMBER(BB4),BB4-$AS4,"")</f>
        <v>0.6899999999999995</v>
      </c>
      <c r="DI4" s="4">
        <f t="shared" ref="DI4:DI67" si="38">IF(ISNUMBER(BC4),BC4-$AS4,"")</f>
        <v>0.6899999999999995</v>
      </c>
      <c r="DJ4" s="4" t="str">
        <f t="shared" ref="DJ4:DJ67" si="39">IF(ISNUMBER(BD4),BD4-$AS4,"")</f>
        <v/>
      </c>
      <c r="DK4" s="4" t="str">
        <f t="shared" ref="DK4:DK67" si="40">IF(ISNUMBER(BE4),BE4-$AS4,"")</f>
        <v/>
      </c>
      <c r="DL4" s="4" t="str">
        <f t="shared" ref="DL4:DL67" si="41">IF(ISNUMBER(BF4),BF4-$AS4,"")</f>
        <v/>
      </c>
      <c r="DM4" s="4" t="str">
        <f t="shared" ref="DM4:DM67" si="42">IF(ISNUMBER(BG4),BG4-$AS4,"")</f>
        <v/>
      </c>
      <c r="DO4" s="4" t="s">
        <v>53</v>
      </c>
      <c r="DP4" s="4" t="str">
        <f>IF(ISNUMBER(DB4), IF($AR4&gt;VLOOKUP('Gene Table'!$G$2,'Array Content'!$A$2:$B$3,2,FALSE),IF(DB4&lt;-$AR4,"mutant","WT"),IF(DB4&lt;-VLOOKUP('Gene Table'!$G$2,'Array Content'!$A$2:$B$3,2,FALSE),"Mutant","WT")),"")</f>
        <v>Mutant</v>
      </c>
      <c r="DQ4" s="4" t="str">
        <f>IF(ISNUMBER(DC4), IF($AR4&gt;VLOOKUP('Gene Table'!$G$2,'Array Content'!$A$2:$B$3,2,FALSE),IF(DC4&lt;-$AR4,"mutant","WT"),IF(DC4&lt;-VLOOKUP('Gene Table'!$G$2,'Array Content'!$A$2:$B$3,2,FALSE),"Mutant","WT")),"")</f>
        <v>Mutant</v>
      </c>
      <c r="DR4" s="4" t="str">
        <f>IF(ISNUMBER(DD4), IF($AR4&gt;VLOOKUP('Gene Table'!$G$2,'Array Content'!$A$2:$B$3,2,FALSE),IF(DD4&lt;-$AR4,"mutant","WT"),IF(DD4&lt;-VLOOKUP('Gene Table'!$G$2,'Array Content'!$A$2:$B$3,2,FALSE),"Mutant","WT")),"")</f>
        <v>Mutant</v>
      </c>
      <c r="DS4" s="4" t="str">
        <f>IF(ISNUMBER(DE4), IF($AR4&gt;VLOOKUP('Gene Table'!$G$2,'Array Content'!$A$2:$B$3,2,FALSE),IF(DE4&lt;-$AR4,"mutant","WT"),IF(DE4&lt;-VLOOKUP('Gene Table'!$G$2,'Array Content'!$A$2:$B$3,2,FALSE),"Mutant","WT")),"")</f>
        <v>WT</v>
      </c>
      <c r="DT4" s="4" t="str">
        <f>IF(ISNUMBER(DF4), IF($AR4&gt;VLOOKUP('Gene Table'!$G$2,'Array Content'!$A$2:$B$3,2,FALSE),IF(DF4&lt;-$AR4,"mutant","WT"),IF(DF4&lt;-VLOOKUP('Gene Table'!$G$2,'Array Content'!$A$2:$B$3,2,FALSE),"Mutant","WT")),"")</f>
        <v>WT</v>
      </c>
      <c r="DU4" s="4" t="str">
        <f>IF(ISNUMBER(DG4), IF($AR4&gt;VLOOKUP('Gene Table'!$G$2,'Array Content'!$A$2:$B$3,2,FALSE),IF(DG4&lt;-$AR4,"mutant","WT"),IF(DG4&lt;-VLOOKUP('Gene Table'!$G$2,'Array Content'!$A$2:$B$3,2,FALSE),"Mutant","WT")),"")</f>
        <v>WT</v>
      </c>
      <c r="DV4" s="4" t="str">
        <f>IF(ISNUMBER(DH4), IF($AR4&gt;VLOOKUP('Gene Table'!$G$2,'Array Content'!$A$2:$B$3,2,FALSE),IF(DH4&lt;-$AR4,"mutant","WT"),IF(DH4&lt;-VLOOKUP('Gene Table'!$G$2,'Array Content'!$A$2:$B$3,2,FALSE),"Mutant","WT")),"")</f>
        <v>WT</v>
      </c>
      <c r="DW4" s="4" t="str">
        <f>IF(ISNUMBER(DI4), IF($AR4&gt;VLOOKUP('Gene Table'!$G$2,'Array Content'!$A$2:$B$3,2,FALSE),IF(DI4&lt;-$AR4,"mutant","WT"),IF(DI4&lt;-VLOOKUP('Gene Table'!$G$2,'Array Content'!$A$2:$B$3,2,FALSE),"Mutant","WT")),"")</f>
        <v>WT</v>
      </c>
      <c r="DX4" s="4" t="str">
        <f>IF(ISNUMBER(DJ4), IF($AR4&gt;VLOOKUP('Gene Table'!$G$2,'Array Content'!$A$2:$B$3,2,FALSE),IF(DJ4&lt;-$AR4,"mutant","WT"),IF(DJ4&lt;-VLOOKUP('Gene Table'!$G$2,'Array Content'!$A$2:$B$3,2,FALSE),"Mutant","WT")),"")</f>
        <v/>
      </c>
      <c r="DY4" s="4" t="str">
        <f>IF(ISNUMBER(DK4), IF($AR4&gt;VLOOKUP('Gene Table'!$G$2,'Array Content'!$A$2:$B$3,2,FALSE),IF(DK4&lt;-$AR4,"mutant","WT"),IF(DK4&lt;-VLOOKUP('Gene Table'!$G$2,'Array Content'!$A$2:$B$3,2,FALSE),"Mutant","WT")),"")</f>
        <v/>
      </c>
      <c r="DZ4" s="4" t="str">
        <f>IF(ISNUMBER(DL4), IF($AR4&gt;VLOOKUP('Gene Table'!$G$2,'Array Content'!$A$2:$B$3,2,FALSE),IF(DL4&lt;-$AR4,"mutant","WT"),IF(DL4&lt;-VLOOKUP('Gene Table'!$G$2,'Array Content'!$A$2:$B$3,2,FALSE),"Mutant","WT")),"")</f>
        <v/>
      </c>
      <c r="EA4" s="4" t="str">
        <f>IF(ISNUMBER(DM4), IF($AR4&gt;VLOOKUP('Gene Table'!$G$2,'Array Content'!$A$2:$B$3,2,FALSE),IF(DM4&lt;-$AR4,"mutant","WT"),IF(DM4&lt;-VLOOKUP('Gene Table'!$G$2,'Array Content'!$A$2:$B$3,2,FALSE),"Mutant","WT")),"")</f>
        <v/>
      </c>
      <c r="EC4" s="4" t="s">
        <v>53</v>
      </c>
      <c r="ED4" s="4" t="str">
        <f>IF('Gene Table'!$D4="copy number",D4,"")</f>
        <v/>
      </c>
      <c r="EE4" s="4" t="str">
        <f>IF('Gene Table'!$D4="copy number",E4,"")</f>
        <v/>
      </c>
      <c r="EF4" s="4" t="str">
        <f>IF('Gene Table'!$D4="copy number",F4,"")</f>
        <v/>
      </c>
      <c r="EG4" s="4" t="str">
        <f>IF('Gene Table'!$D4="copy number",G4,"")</f>
        <v/>
      </c>
      <c r="EH4" s="4" t="str">
        <f>IF('Gene Table'!$D4="copy number",H4,"")</f>
        <v/>
      </c>
      <c r="EI4" s="4" t="str">
        <f>IF('Gene Table'!$D4="copy number",I4,"")</f>
        <v/>
      </c>
      <c r="EJ4" s="4" t="str">
        <f>IF('Gene Table'!$D4="copy number",J4,"")</f>
        <v/>
      </c>
      <c r="EK4" s="4" t="str">
        <f>IF('Gene Table'!$D4="copy number",K4,"")</f>
        <v/>
      </c>
      <c r="EL4" s="4" t="str">
        <f>IF('Gene Table'!$D4="copy number",L4,"")</f>
        <v/>
      </c>
      <c r="EM4" s="4" t="str">
        <f>IF('Gene Table'!$D4="copy number",M4,"")</f>
        <v/>
      </c>
      <c r="EN4" s="4" t="str">
        <f>IF('Gene Table'!$D4="copy number",N4,"")</f>
        <v/>
      </c>
      <c r="EO4" s="4" t="str">
        <f>IF('Gene Table'!$D4="copy number",O4,"")</f>
        <v/>
      </c>
      <c r="EQ4" s="4" t="s">
        <v>53</v>
      </c>
      <c r="ER4" s="4" t="str">
        <f>IF('Gene Table'!$D4="copy number",R4,"")</f>
        <v/>
      </c>
      <c r="ES4" s="4" t="str">
        <f>IF('Gene Table'!$D4="copy number",S4,"")</f>
        <v/>
      </c>
      <c r="ET4" s="4" t="str">
        <f>IF('Gene Table'!$D4="copy number",T4,"")</f>
        <v/>
      </c>
      <c r="EU4" s="4" t="str">
        <f>IF('Gene Table'!$D4="copy number",U4,"")</f>
        <v/>
      </c>
      <c r="EV4" s="4" t="str">
        <f>IF('Gene Table'!$D4="copy number",V4,"")</f>
        <v/>
      </c>
      <c r="EW4" s="4" t="str">
        <f>IF('Gene Table'!$D4="copy number",W4,"")</f>
        <v/>
      </c>
      <c r="EX4" s="4" t="str">
        <f>IF('Gene Table'!$D4="copy number",X4,"")</f>
        <v/>
      </c>
      <c r="EY4" s="4" t="str">
        <f>IF('Gene Table'!$D4="copy number",Y4,"")</f>
        <v/>
      </c>
      <c r="EZ4" s="4" t="str">
        <f>IF('Gene Table'!$D4="copy number",Z4,"")</f>
        <v/>
      </c>
      <c r="FA4" s="4" t="str">
        <f>IF('Gene Table'!$D4="copy number",AA4,"")</f>
        <v/>
      </c>
      <c r="FB4" s="4" t="str">
        <f>IF('Gene Table'!$D4="copy number",AB4,"")</f>
        <v/>
      </c>
      <c r="FC4" s="4" t="str">
        <f>IF('Gene Table'!$D4="copy number",AC4,"")</f>
        <v/>
      </c>
      <c r="FE4" s="4" t="s">
        <v>53</v>
      </c>
      <c r="FF4" s="4" t="str">
        <f>IF('Gene Table'!$C4="SMPC",D4,"")</f>
        <v/>
      </c>
      <c r="FG4" s="4" t="str">
        <f>IF('Gene Table'!$C4="SMPC",E4,"")</f>
        <v/>
      </c>
      <c r="FH4" s="4" t="str">
        <f>IF('Gene Table'!$C4="SMPC",F4,"")</f>
        <v/>
      </c>
      <c r="FI4" s="4" t="str">
        <f>IF('Gene Table'!$C4="SMPC",G4,"")</f>
        <v/>
      </c>
      <c r="FJ4" s="4" t="str">
        <f>IF('Gene Table'!$C4="SMPC",H4,"")</f>
        <v/>
      </c>
      <c r="FK4" s="4" t="str">
        <f>IF('Gene Table'!$C4="SMPC",I4,"")</f>
        <v/>
      </c>
      <c r="FL4" s="4" t="str">
        <f>IF('Gene Table'!$C4="SMPC",J4,"")</f>
        <v/>
      </c>
      <c r="FM4" s="4" t="str">
        <f>IF('Gene Table'!$C4="SMPC",K4,"")</f>
        <v/>
      </c>
      <c r="FN4" s="4" t="str">
        <f>IF('Gene Table'!$C4="SMPC",L4,"")</f>
        <v/>
      </c>
      <c r="FO4" s="4" t="str">
        <f>IF('Gene Table'!$C4="SMPC",M4,"")</f>
        <v/>
      </c>
      <c r="FP4" s="4" t="str">
        <f>IF('Gene Table'!$C4="SMPC",N4,"")</f>
        <v/>
      </c>
      <c r="FQ4" s="4" t="str">
        <f>IF('Gene Table'!$C4="SMPC",O4,"")</f>
        <v/>
      </c>
      <c r="FS4" s="4" t="s">
        <v>53</v>
      </c>
      <c r="FT4" s="4" t="str">
        <f>IF('Gene Table'!$C4="SMPC",R4,"")</f>
        <v/>
      </c>
      <c r="FU4" s="4" t="str">
        <f>IF('Gene Table'!$C4="SMPC",S4,"")</f>
        <v/>
      </c>
      <c r="FV4" s="4" t="str">
        <f>IF('Gene Table'!$C4="SMPC",T4,"")</f>
        <v/>
      </c>
      <c r="FW4" s="4" t="str">
        <f>IF('Gene Table'!$C4="SMPC",U4,"")</f>
        <v/>
      </c>
      <c r="FX4" s="4" t="str">
        <f>IF('Gene Table'!$C4="SMPC",V4,"")</f>
        <v/>
      </c>
      <c r="FY4" s="4" t="str">
        <f>IF('Gene Table'!$C4="SMPC",W4,"")</f>
        <v/>
      </c>
      <c r="FZ4" s="4" t="str">
        <f>IF('Gene Table'!$C4="SMPC",X4,"")</f>
        <v/>
      </c>
      <c r="GA4" s="4" t="str">
        <f>IF('Gene Table'!$C4="SMPC",Y4,"")</f>
        <v/>
      </c>
      <c r="GB4" s="4" t="str">
        <f>IF('Gene Table'!$C4="SMPC",Z4,"")</f>
        <v/>
      </c>
      <c r="GC4" s="4" t="str">
        <f>IF('Gene Table'!$C4="SMPC",AA4,"")</f>
        <v/>
      </c>
      <c r="GD4" s="4" t="str">
        <f>IF('Gene Table'!$C4="SMPC",AB4,"")</f>
        <v/>
      </c>
      <c r="GE4" s="4" t="str">
        <f>IF('Gene Table'!$C4="SMPC",AC4,"")</f>
        <v/>
      </c>
    </row>
    <row r="5" spans="1:187" ht="15" customHeight="1" x14ac:dyDescent="0.25">
      <c r="A5" s="4" t="str">
        <f>'Gene Table'!C5&amp;":"&amp;'Gene Table'!D5</f>
        <v>BRAF:c.1397G&gt;T</v>
      </c>
      <c r="B5" s="4">
        <f>IF('Gene Table'!$G$5="NO",IF(ISNUMBER(MATCH('Gene Table'!E5,'Array Content'!$M$2:$M$941,0)),VLOOKUP('Gene Table'!E5,'Array Content'!$M$2:$O$941,2,FALSE),35),IF('Gene Table'!$G$5="YES",IF(ISNUMBER(MATCH('Gene Table'!E5,'Array Content'!$M$2:$M$941,0)),VLOOKUP('Gene Table'!E5,'Array Content'!$M$2:$O$941,3,FALSE),35),"OOPS"))</f>
        <v>35</v>
      </c>
      <c r="C5" s="4" t="s">
        <v>57</v>
      </c>
      <c r="D5" s="4">
        <f>IF('Control Sample Data'!D4="","",IF(SUM('Control Sample Data'!D$2:D$97)&gt;10,IF(AND(ISNUMBER('Control Sample Data'!D4),'Control Sample Data'!D4&lt;$B5, 'Control Sample Data'!D4&gt;0),'Control Sample Data'!D4,$B5),""))</f>
        <v>34.5</v>
      </c>
      <c r="E5" s="4">
        <f>IF('Control Sample Data'!E4="","",IF(SUM('Control Sample Data'!E$2:E$97)&gt;10,IF(AND(ISNUMBER('Control Sample Data'!E4),'Control Sample Data'!E4&lt;$B5, 'Control Sample Data'!E4&gt;0),'Control Sample Data'!E4,$B5),""))</f>
        <v>34.58</v>
      </c>
      <c r="F5" s="4" t="str">
        <f>IF('Control Sample Data'!F4="","",IF(SUM('Control Sample Data'!F$2:F$97)&gt;10,IF(AND(ISNUMBER('Control Sample Data'!F4),'Control Sample Data'!F4&lt;$B5, 'Control Sample Data'!F4&gt;0),'Control Sample Data'!F4,$B5),""))</f>
        <v/>
      </c>
      <c r="G5" s="4" t="str">
        <f>IF('Control Sample Data'!G4="","",IF(SUM('Control Sample Data'!G$2:G$97)&gt;10,IF(AND(ISNUMBER('Control Sample Data'!G4),'Control Sample Data'!G4&lt;$B5, 'Control Sample Data'!G4&gt;0),'Control Sample Data'!G4,$B5),""))</f>
        <v/>
      </c>
      <c r="H5" s="4" t="str">
        <f>IF('Control Sample Data'!H4="","",IF(SUM('Control Sample Data'!H$2:H$97)&gt;10,IF(AND(ISNUMBER('Control Sample Data'!H4),'Control Sample Data'!H4&lt;$B5, 'Control Sample Data'!H4&gt;0),'Control Sample Data'!H4,$B5),""))</f>
        <v/>
      </c>
      <c r="I5" s="4" t="str">
        <f>IF('Control Sample Data'!I4="","",IF(SUM('Control Sample Data'!I$2:I$97)&gt;10,IF(AND(ISNUMBER('Control Sample Data'!I4),'Control Sample Data'!I4&lt;$B5, 'Control Sample Data'!I4&gt;0),'Control Sample Data'!I4,$B5),""))</f>
        <v/>
      </c>
      <c r="J5" s="4" t="str">
        <f>IF('Control Sample Data'!J4="","",IF(SUM('Control Sample Data'!J$2:J$97)&gt;10,IF(AND(ISNUMBER('Control Sample Data'!J4),'Control Sample Data'!J4&lt;$B5, 'Control Sample Data'!J4&gt;0),'Control Sample Data'!J4,$B5),""))</f>
        <v/>
      </c>
      <c r="K5" s="4" t="str">
        <f>IF('Control Sample Data'!K4="","",IF(SUM('Control Sample Data'!K$2:K$97)&gt;10,IF(AND(ISNUMBER('Control Sample Data'!K4),'Control Sample Data'!K4&lt;$B5, 'Control Sample Data'!K4&gt;0),'Control Sample Data'!K4,$B5),""))</f>
        <v/>
      </c>
      <c r="L5" s="4" t="str">
        <f>IF('Control Sample Data'!L4="","",IF(SUM('Control Sample Data'!L$2:L$97)&gt;10,IF(AND(ISNUMBER('Control Sample Data'!L4),'Control Sample Data'!L4&lt;$B5, 'Control Sample Data'!L4&gt;0),'Control Sample Data'!L4,$B5),""))</f>
        <v/>
      </c>
      <c r="M5" s="4" t="str">
        <f>IF('Control Sample Data'!M4="","",IF(SUM('Control Sample Data'!M$2:M$97)&gt;10,IF(AND(ISNUMBER('Control Sample Data'!M4),'Control Sample Data'!M4&lt;$B5, 'Control Sample Data'!M4&gt;0),'Control Sample Data'!M4,$B5),""))</f>
        <v/>
      </c>
      <c r="N5" s="4" t="str">
        <f>IF('Control Sample Data'!N4="","",IF(SUM('Control Sample Data'!N$2:N$97)&gt;10,IF(AND(ISNUMBER('Control Sample Data'!N4),'Control Sample Data'!N4&lt;$B5, 'Control Sample Data'!N4&gt;0),'Control Sample Data'!N4,$B5),""))</f>
        <v/>
      </c>
      <c r="O5" s="4" t="str">
        <f>IF('Control Sample Data'!O4="","",IF(SUM('Control Sample Data'!O$2:O$97)&gt;10,IF(AND(ISNUMBER('Control Sample Data'!O4),'Control Sample Data'!O4&lt;$B5, 'Control Sample Data'!O4&gt;0),'Control Sample Data'!O4,$B5),""))</f>
        <v/>
      </c>
      <c r="Q5" s="4" t="s">
        <v>57</v>
      </c>
      <c r="R5" s="4">
        <f>IF('Test Sample Data'!D4="","",IF(SUM('Test Sample Data'!D$2:D$97)&gt;10,IF(AND(ISNUMBER('Test Sample Data'!D4),'Test Sample Data'!D4&lt;$B5, 'Test Sample Data'!D4&gt;0),'Test Sample Data'!D4,$B5),""))</f>
        <v>35</v>
      </c>
      <c r="S5" s="4">
        <f>IF('Test Sample Data'!E4="","",IF(SUM('Test Sample Data'!E$2:E$97)&gt;10,IF(AND(ISNUMBER('Test Sample Data'!E4),'Test Sample Data'!E4&lt;$B5, 'Test Sample Data'!E4&gt;0),'Test Sample Data'!E4,$B5),""))</f>
        <v>35</v>
      </c>
      <c r="T5" s="4">
        <f>IF('Test Sample Data'!F4="","",IF(SUM('Test Sample Data'!F$2:F$97)&gt;10,IF(AND(ISNUMBER('Test Sample Data'!F4),'Test Sample Data'!F4&lt;$B5, 'Test Sample Data'!F4&gt;0),'Test Sample Data'!F4,$B5),""))</f>
        <v>35</v>
      </c>
      <c r="U5" s="4">
        <f>IF('Test Sample Data'!G4="","",IF(SUM('Test Sample Data'!G$2:G$97)&gt;10,IF(AND(ISNUMBER('Test Sample Data'!G4),'Test Sample Data'!G4&lt;$B5, 'Test Sample Data'!G4&gt;0),'Test Sample Data'!G4,$B5),""))</f>
        <v>35</v>
      </c>
      <c r="V5" s="4">
        <f>IF('Test Sample Data'!H4="","",IF(SUM('Test Sample Data'!H$2:H$97)&gt;10,IF(AND(ISNUMBER('Test Sample Data'!H4),'Test Sample Data'!H4&lt;$B5, 'Test Sample Data'!H4&gt;0),'Test Sample Data'!H4,$B5),""))</f>
        <v>35</v>
      </c>
      <c r="W5" s="4">
        <f>IF('Test Sample Data'!I4="","",IF(SUM('Test Sample Data'!I$2:I$97)&gt;10,IF(AND(ISNUMBER('Test Sample Data'!I4),'Test Sample Data'!I4&lt;$B5, 'Test Sample Data'!I4&gt;0),'Test Sample Data'!I4,$B5),""))</f>
        <v>35</v>
      </c>
      <c r="X5" s="4">
        <f>IF('Test Sample Data'!J4="","",IF(SUM('Test Sample Data'!J$2:J$97)&gt;10,IF(AND(ISNUMBER('Test Sample Data'!J4),'Test Sample Data'!J4&lt;$B5, 'Test Sample Data'!J4&gt;0),'Test Sample Data'!J4,$B5),""))</f>
        <v>35</v>
      </c>
      <c r="Y5" s="4">
        <f>IF('Test Sample Data'!K4="","",IF(SUM('Test Sample Data'!K$2:K$97)&gt;10,IF(AND(ISNUMBER('Test Sample Data'!K4),'Test Sample Data'!K4&lt;$B5, 'Test Sample Data'!K4&gt;0),'Test Sample Data'!K4,$B5),""))</f>
        <v>35</v>
      </c>
      <c r="Z5" s="4" t="str">
        <f>IF('Test Sample Data'!L4="","",IF(SUM('Test Sample Data'!L$2:L$97)&gt;10,IF(AND(ISNUMBER('Test Sample Data'!L4),'Test Sample Data'!L4&lt;$B5, 'Test Sample Data'!L4&gt;0),'Test Sample Data'!L4,$B5),""))</f>
        <v/>
      </c>
      <c r="AA5" s="4" t="str">
        <f>IF('Test Sample Data'!M4="","",IF(SUM('Test Sample Data'!M$2:M$97)&gt;10,IF(AND(ISNUMBER('Test Sample Data'!M4),'Test Sample Data'!M4&lt;$B5, 'Test Sample Data'!M4&gt;0),'Test Sample Data'!M4,$B5),""))</f>
        <v/>
      </c>
      <c r="AB5" s="4" t="str">
        <f>IF('Test Sample Data'!N4="","",IF(SUM('Test Sample Data'!N$2:N$97)&gt;10,IF(AND(ISNUMBER('Test Sample Data'!N4),'Test Sample Data'!N4&lt;$B5, 'Test Sample Data'!N4&gt;0),'Test Sample Data'!N4,$B5),""))</f>
        <v/>
      </c>
      <c r="AC5" s="4" t="str">
        <f>IF('Test Sample Data'!O4="","",IF(SUM('Test Sample Data'!O$2:O$97)&gt;10,IF(AND(ISNUMBER('Test Sample Data'!O4),'Test Sample Data'!O4&lt;$B5, 'Test Sample Data'!O4&gt;0),'Test Sample Data'!O4,$B5),""))</f>
        <v/>
      </c>
      <c r="AE5" s="4" t="s">
        <v>57</v>
      </c>
      <c r="AF5" s="4">
        <f>IF(ISNUMBER(D5),IF(MID('Gene Table'!$D$1,5,1)="8",D5-ED$100,D5-VLOOKUP(LEFT($A5,FIND(":",$A5,1))&amp;"copy number",$A$3:$AC$98,4,FALSE)),"")</f>
        <v>8.34</v>
      </c>
      <c r="AG5" s="4">
        <f>IF(ISNUMBER(E5),IF(MID('Gene Table'!$D$1,5,1)="8",E5-EE$100,E5-VLOOKUP(LEFT($A5,FIND(":",$A5,1))&amp;"copy number",$A$3:$AC$98,5,FALSE)),"")</f>
        <v>7.5799999999999983</v>
      </c>
      <c r="AH5" s="4" t="str">
        <f>IF(ISNUMBER(F5),IF(MID('Gene Table'!$D$1,5,1)="8",F5-EF$100,F5-VLOOKUP(LEFT($A5,FIND(":",$A5,1))&amp;"copy number",$A$3:$AC$98,6,FALSE)),"")</f>
        <v/>
      </c>
      <c r="AI5" s="4" t="str">
        <f>IF(ISNUMBER(G5),IF(MID('Gene Table'!$D$1,5,1)="8",G5-EG$100,G5-VLOOKUP(LEFT($A5,FIND(":",$A5,1))&amp;"copy number",$A$3:$AC$98,7,FALSE)),"")</f>
        <v/>
      </c>
      <c r="AJ5" s="4" t="str">
        <f>IF(ISNUMBER(H5),IF(MID('Gene Table'!$D$1,5,1)="8",H5-EH$100,H5-VLOOKUP(LEFT($A5,FIND(":",$A5,1))&amp;"copy number",$A$3:$AC$98,8,FALSE)),"")</f>
        <v/>
      </c>
      <c r="AK5" s="4" t="str">
        <f>IF(ISNUMBER(I5),IF(MID('Gene Table'!$D$1,5,1)="8",I5-EI$100,I5-VLOOKUP(LEFT($A5,FIND(":",$A5,1))&amp;"copy number",$A$3:$AC$98,9,FALSE)),"")</f>
        <v/>
      </c>
      <c r="AL5" s="4" t="str">
        <f>IF(ISNUMBER(J5),IF(MID('Gene Table'!$D$1,5,1)="8",J5-EJ$100,J5-VLOOKUP(LEFT($A5,FIND(":",$A5,1))&amp;"copy number",$A$3:$AC$98,10,FALSE)),"")</f>
        <v/>
      </c>
      <c r="AM5" s="4" t="str">
        <f>IF(ISNUMBER(K5),IF(MID('Gene Table'!$D$1,5,1)="8",K5-EK$100,K5-VLOOKUP(LEFT($A5,FIND(":",$A5,1))&amp;"copy number",$A$3:$AC$98,11,FALSE)),"")</f>
        <v/>
      </c>
      <c r="AN5" s="4" t="str">
        <f>IF(ISNUMBER(L5),IF(MID('Gene Table'!$D$1,5,1)="8",L5-EL$100,L5-VLOOKUP(LEFT($A5,FIND(":",$A5,1))&amp;"copy number",$A$3:$AC$98,12,FALSE)),"")</f>
        <v/>
      </c>
      <c r="AO5" s="4" t="str">
        <f>IF(ISNUMBER(M5),IF(MID('Gene Table'!$D$1,5,1)="8",M5-EM$100,M5-VLOOKUP(LEFT($A5,FIND(":",$A5,1))&amp;"copy number",$A$3:$AC$98,13,FALSE)),"")</f>
        <v/>
      </c>
      <c r="AP5" s="4" t="str">
        <f>IF(ISNUMBER(N5),IF(MID('Gene Table'!$D$1,5,1)="8",N5-EN$100,N5-VLOOKUP(LEFT($A5,FIND(":",$A5,1))&amp;"copy number",$A$3:$AC$98,14,FALSE)),"")</f>
        <v/>
      </c>
      <c r="AQ5" s="4" t="str">
        <f>IF(ISNUMBER(O5),IF(MID('Gene Table'!$D$1,5,1)="8",O5-EO$100,O5-VLOOKUP(LEFT($A5,FIND(":",$A5,1))&amp;"copy number",$A$3:$AC$98,15,FALSE)),"")</f>
        <v/>
      </c>
      <c r="AR5" s="4">
        <f t="shared" si="3"/>
        <v>1.61</v>
      </c>
      <c r="AS5" s="4">
        <f t="shared" si="4"/>
        <v>7.96</v>
      </c>
      <c r="AU5" s="4" t="s">
        <v>57</v>
      </c>
      <c r="AV5" s="4">
        <f>IF(ISNUMBER(R5),IF(MID('Gene Table'!$D$1,5,1)="8",D5-ER$100,R5-VLOOKUP(LEFT($A5,FIND(":",$A5,1))&amp;"copy number",$A$3:$AC$98,18,FALSE)),"")</f>
        <v>8.0799999999999983</v>
      </c>
      <c r="AW5" s="4">
        <f>IF(ISNUMBER(S5),IF(MID('Gene Table'!$D$1,5,1)="8",E5-ES$100,S5-VLOOKUP(LEFT($A5,FIND(":",$A5,1))&amp;"copy number",$A$3:$AC$98,19,FALSE)),"")</f>
        <v>7.7899999999999991</v>
      </c>
      <c r="AX5" s="4">
        <f>IF(ISNUMBER(T5),IF(MID('Gene Table'!$D$1,5,1)="8",F5-ET$100,T5-VLOOKUP(LEFT($A5,FIND(":",$A5,1))&amp;"copy number",$A$3:$AC$98,20,FALSE)),"")</f>
        <v>8.0599999999999987</v>
      </c>
      <c r="AY5" s="4">
        <f>IF(ISNUMBER(U5),IF(MID('Gene Table'!$D$1,5,1)="8",G5-EU$100,U5-VLOOKUP(LEFT($A5,FIND(":",$A5,1))&amp;"copy number",$A$3:$AC$98,21,FALSE)),"")</f>
        <v>9</v>
      </c>
      <c r="AZ5" s="4">
        <f>IF(ISNUMBER(V5),IF(MID('Gene Table'!$D$1,5,1)="8",H5-EV$100,V5-VLOOKUP(LEFT($A5,FIND(":",$A5,1))&amp;"copy number",$A$3:$AC$98,22,FALSE)),"")</f>
        <v>9</v>
      </c>
      <c r="BA5" s="4">
        <f>IF(ISNUMBER(W5),IF(MID('Gene Table'!$D$1,5,1)="8",I5-EW$100,W5-VLOOKUP(LEFT($A5,FIND(":",$A5,1))&amp;"copy number",$A$3:$AC$98,23,FALSE)),"")</f>
        <v>9</v>
      </c>
      <c r="BB5" s="4">
        <f>IF(ISNUMBER(X5),IF(MID('Gene Table'!$D$1,5,1)="8",J5-EX$100,X5-VLOOKUP(LEFT($A5,FIND(":",$A5,1))&amp;"copy number",$A$3:$AC$98,24,FALSE)),"")</f>
        <v>9</v>
      </c>
      <c r="BC5" s="4">
        <f>IF(ISNUMBER(Y5),IF(MID('Gene Table'!$D$1,5,1)="8",K5-EY$100,Y5-VLOOKUP(LEFT($A5,FIND(":",$A5,1))&amp;"copy number",$A$3:$AC$98,25,FALSE)),"")</f>
        <v>9</v>
      </c>
      <c r="BD5" s="4" t="str">
        <f>IF(ISNUMBER(Z5),IF(MID('Gene Table'!$D$1,5,1)="8",L5-EZ$100,Z5-VLOOKUP(LEFT($A5,FIND(":",$A5,1))&amp;"copy number",$A$3:$AC$98,26,FALSE)),"")</f>
        <v/>
      </c>
      <c r="BE5" s="4" t="str">
        <f>IF(ISNUMBER(AA5),IF(MID('Gene Table'!$D$1,5,1)="8",M5-FA$100,AA5-VLOOKUP(LEFT($A5,FIND(":",$A5,1))&amp;"copy number",$A$3:$AC$98,27,FALSE)),"")</f>
        <v/>
      </c>
      <c r="BF5" s="4" t="str">
        <f>IF(ISNUMBER(AB5),IF(MID('Gene Table'!$D$1,5,1)="8",N5-FB$100,AB5-VLOOKUP(LEFT($A5,FIND(":",$A5,1))&amp;"copy number",$A$3:$AC$98,28,FALSE)),"")</f>
        <v/>
      </c>
      <c r="BG5" s="4" t="str">
        <f>IF(ISNUMBER(AC5),IF(MID('Gene Table'!$D$1,5,1)="8",O5-FC$100,AC5-VLOOKUP(LEFT($A5,FIND(":",$A5,1))&amp;"copy number",$A$3:$AC$98,29,FALSE)),"")</f>
        <v/>
      </c>
      <c r="BI5" s="4" t="s">
        <v>57</v>
      </c>
      <c r="BJ5" s="4">
        <f t="shared" si="5"/>
        <v>8.0799999999999983</v>
      </c>
      <c r="BK5" s="4">
        <f t="shared" si="6"/>
        <v>7.7899999999999991</v>
      </c>
      <c r="BL5" s="4">
        <f t="shared" si="7"/>
        <v>8.0599999999999987</v>
      </c>
      <c r="BM5" s="4">
        <f t="shared" si="8"/>
        <v>9</v>
      </c>
      <c r="BN5" s="4">
        <f t="shared" si="9"/>
        <v>9</v>
      </c>
      <c r="BO5" s="4">
        <f t="shared" si="10"/>
        <v>9</v>
      </c>
      <c r="BP5" s="4">
        <f t="shared" si="11"/>
        <v>9</v>
      </c>
      <c r="BQ5" s="4">
        <f t="shared" si="12"/>
        <v>9</v>
      </c>
      <c r="BR5" s="4" t="str">
        <f t="shared" si="13"/>
        <v/>
      </c>
      <c r="BS5" s="4" t="str">
        <f t="shared" si="14"/>
        <v/>
      </c>
      <c r="BT5" s="4" t="str">
        <f t="shared" si="15"/>
        <v/>
      </c>
      <c r="BU5" s="4" t="str">
        <f t="shared" si="16"/>
        <v/>
      </c>
      <c r="BV5" s="4">
        <f t="shared" si="17"/>
        <v>1.61</v>
      </c>
      <c r="BW5" s="4">
        <f t="shared" si="18"/>
        <v>8.6199999999999992</v>
      </c>
      <c r="BY5" s="4" t="s">
        <v>57</v>
      </c>
      <c r="BZ5" s="4">
        <f t="shared" si="19"/>
        <v>-0.54000000000000092</v>
      </c>
      <c r="CA5" s="4">
        <f t="shared" si="20"/>
        <v>-0.83000000000000007</v>
      </c>
      <c r="CB5" s="4">
        <f t="shared" si="21"/>
        <v>-0.5600000000000005</v>
      </c>
      <c r="CC5" s="4">
        <f t="shared" si="22"/>
        <v>0.38000000000000078</v>
      </c>
      <c r="CD5" s="4">
        <f t="shared" si="23"/>
        <v>0.38000000000000078</v>
      </c>
      <c r="CE5" s="4">
        <f t="shared" si="24"/>
        <v>0.38000000000000078</v>
      </c>
      <c r="CF5" s="4">
        <f t="shared" si="25"/>
        <v>0.38000000000000078</v>
      </c>
      <c r="CG5" s="4">
        <f t="shared" si="26"/>
        <v>0.38000000000000078</v>
      </c>
      <c r="CH5" s="4" t="str">
        <f t="shared" si="27"/>
        <v/>
      </c>
      <c r="CI5" s="4" t="str">
        <f t="shared" si="28"/>
        <v/>
      </c>
      <c r="CJ5" s="4" t="str">
        <f t="shared" si="29"/>
        <v/>
      </c>
      <c r="CK5" s="4" t="str">
        <f t="shared" si="30"/>
        <v/>
      </c>
      <c r="CM5" s="4" t="s">
        <v>57</v>
      </c>
      <c r="CN5" s="4" t="str">
        <f>IF(ISNUMBER(BZ5), IF($BV5&gt;VLOOKUP('Gene Table'!$G$2,'Array Content'!$A$2:$B$3,2,FALSE),IF(BZ5&lt;-$BV5,"mutant","WT"),IF(BZ5&lt;-VLOOKUP('Gene Table'!$G$2,'Array Content'!$A$2:$B$3,2,FALSE),"Mutant","WT")),"")</f>
        <v>WT</v>
      </c>
      <c r="CO5" s="4" t="str">
        <f>IF(ISNUMBER(CA5), IF($BV5&gt;VLOOKUP('Gene Table'!$G$2,'Array Content'!$A$2:$B$3,2,FALSE),IF(CA5&lt;-$BV5,"mutant","WT"),IF(CA5&lt;-VLOOKUP('Gene Table'!$G$2,'Array Content'!$A$2:$B$3,2,FALSE),"Mutant","WT")),"")</f>
        <v>WT</v>
      </c>
      <c r="CP5" s="4" t="str">
        <f>IF(ISNUMBER(CB5), IF($BV5&gt;VLOOKUP('Gene Table'!$G$2,'Array Content'!$A$2:$B$3,2,FALSE),IF(CB5&lt;-$BV5,"mutant","WT"),IF(CB5&lt;-VLOOKUP('Gene Table'!$G$2,'Array Content'!$A$2:$B$3,2,FALSE),"Mutant","WT")),"")</f>
        <v>WT</v>
      </c>
      <c r="CQ5" s="4" t="str">
        <f>IF(ISNUMBER(CC5), IF($BV5&gt;VLOOKUP('Gene Table'!$G$2,'Array Content'!$A$2:$B$3,2,FALSE),IF(CC5&lt;-$BV5,"mutant","WT"),IF(CC5&lt;-VLOOKUP('Gene Table'!$G$2,'Array Content'!$A$2:$B$3,2,FALSE),"Mutant","WT")),"")</f>
        <v>WT</v>
      </c>
      <c r="CR5" s="4" t="str">
        <f>IF(ISNUMBER(CD5), IF($BV5&gt;VLOOKUP('Gene Table'!$G$2,'Array Content'!$A$2:$B$3,2,FALSE),IF(CD5&lt;-$BV5,"mutant","WT"),IF(CD5&lt;-VLOOKUP('Gene Table'!$G$2,'Array Content'!$A$2:$B$3,2,FALSE),"Mutant","WT")),"")</f>
        <v>WT</v>
      </c>
      <c r="CS5" s="4" t="str">
        <f>IF(ISNUMBER(CE5), IF($BV5&gt;VLOOKUP('Gene Table'!$G$2,'Array Content'!$A$2:$B$3,2,FALSE),IF(CE5&lt;-$BV5,"mutant","WT"),IF(CE5&lt;-VLOOKUP('Gene Table'!$G$2,'Array Content'!$A$2:$B$3,2,FALSE),"Mutant","WT")),"")</f>
        <v>WT</v>
      </c>
      <c r="CT5" s="4" t="str">
        <f>IF(ISNUMBER(CF5), IF($BV5&gt;VLOOKUP('Gene Table'!$G$2,'Array Content'!$A$2:$B$3,2,FALSE),IF(CF5&lt;-$BV5,"mutant","WT"),IF(CF5&lt;-VLOOKUP('Gene Table'!$G$2,'Array Content'!$A$2:$B$3,2,FALSE),"Mutant","WT")),"")</f>
        <v>WT</v>
      </c>
      <c r="CU5" s="4" t="str">
        <f>IF(ISNUMBER(CG5), IF($BV5&gt;VLOOKUP('Gene Table'!$G$2,'Array Content'!$A$2:$B$3,2,FALSE),IF(CG5&lt;-$BV5,"mutant","WT"),IF(CG5&lt;-VLOOKUP('Gene Table'!$G$2,'Array Content'!$A$2:$B$3,2,FALSE),"Mutant","WT")),"")</f>
        <v>WT</v>
      </c>
      <c r="CV5" s="4" t="str">
        <f>IF(ISNUMBER(CH5), IF($BV5&gt;VLOOKUP('Gene Table'!$G$2,'Array Content'!$A$2:$B$3,2,FALSE),IF(CH5&lt;-$BV5,"mutant","WT"),IF(CH5&lt;-VLOOKUP('Gene Table'!$G$2,'Array Content'!$A$2:$B$3,2,FALSE),"Mutant","WT")),"")</f>
        <v/>
      </c>
      <c r="CW5" s="4" t="str">
        <f>IF(ISNUMBER(CI5), IF($BV5&gt;VLOOKUP('Gene Table'!$G$2,'Array Content'!$A$2:$B$3,2,FALSE),IF(CI5&lt;-$BV5,"mutant","WT"),IF(CI5&lt;-VLOOKUP('Gene Table'!$G$2,'Array Content'!$A$2:$B$3,2,FALSE),"Mutant","WT")),"")</f>
        <v/>
      </c>
      <c r="CX5" s="4" t="str">
        <f>IF(ISNUMBER(CJ5), IF($BV5&gt;VLOOKUP('Gene Table'!$G$2,'Array Content'!$A$2:$B$3,2,FALSE),IF(CJ5&lt;-$BV5,"mutant","WT"),IF(CJ5&lt;-VLOOKUP('Gene Table'!$G$2,'Array Content'!$A$2:$B$3,2,FALSE),"Mutant","WT")),"")</f>
        <v/>
      </c>
      <c r="CY5" s="4" t="str">
        <f>IF(ISNUMBER(CK5), IF($BV5&gt;VLOOKUP('Gene Table'!$G$2,'Array Content'!$A$2:$B$3,2,FALSE),IF(CK5&lt;-$BV5,"mutant","WT"),IF(CK5&lt;-VLOOKUP('Gene Table'!$G$2,'Array Content'!$A$2:$B$3,2,FALSE),"Mutant","WT")),"")</f>
        <v/>
      </c>
      <c r="DA5" s="4" t="s">
        <v>57</v>
      </c>
      <c r="DB5" s="4">
        <f t="shared" si="31"/>
        <v>0.11999999999999833</v>
      </c>
      <c r="DC5" s="4">
        <f t="shared" si="32"/>
        <v>-0.17000000000000082</v>
      </c>
      <c r="DD5" s="4">
        <f t="shared" si="33"/>
        <v>9.9999999999998757E-2</v>
      </c>
      <c r="DE5" s="4">
        <f t="shared" si="34"/>
        <v>1.04</v>
      </c>
      <c r="DF5" s="4">
        <f t="shared" si="35"/>
        <v>1.04</v>
      </c>
      <c r="DG5" s="4">
        <f t="shared" si="36"/>
        <v>1.04</v>
      </c>
      <c r="DH5" s="4">
        <f t="shared" si="37"/>
        <v>1.04</v>
      </c>
      <c r="DI5" s="4">
        <f t="shared" si="38"/>
        <v>1.04</v>
      </c>
      <c r="DJ5" s="4" t="str">
        <f t="shared" si="39"/>
        <v/>
      </c>
      <c r="DK5" s="4" t="str">
        <f t="shared" si="40"/>
        <v/>
      </c>
      <c r="DL5" s="4" t="str">
        <f t="shared" si="41"/>
        <v/>
      </c>
      <c r="DM5" s="4" t="str">
        <f t="shared" si="42"/>
        <v/>
      </c>
      <c r="DO5" s="4" t="s">
        <v>57</v>
      </c>
      <c r="DP5" s="4" t="str">
        <f>IF(ISNUMBER(DB5), IF($AR5&gt;VLOOKUP('Gene Table'!$G$2,'Array Content'!$A$2:$B$3,2,FALSE),IF(DB5&lt;-$AR5,"mutant","WT"),IF(DB5&lt;-VLOOKUP('Gene Table'!$G$2,'Array Content'!$A$2:$B$3,2,FALSE),"Mutant","WT")),"")</f>
        <v>WT</v>
      </c>
      <c r="DQ5" s="4" t="str">
        <f>IF(ISNUMBER(DC5), IF($AR5&gt;VLOOKUP('Gene Table'!$G$2,'Array Content'!$A$2:$B$3,2,FALSE),IF(DC5&lt;-$AR5,"mutant","WT"),IF(DC5&lt;-VLOOKUP('Gene Table'!$G$2,'Array Content'!$A$2:$B$3,2,FALSE),"Mutant","WT")),"")</f>
        <v>WT</v>
      </c>
      <c r="DR5" s="4" t="str">
        <f>IF(ISNUMBER(DD5), IF($AR5&gt;VLOOKUP('Gene Table'!$G$2,'Array Content'!$A$2:$B$3,2,FALSE),IF(DD5&lt;-$AR5,"mutant","WT"),IF(DD5&lt;-VLOOKUP('Gene Table'!$G$2,'Array Content'!$A$2:$B$3,2,FALSE),"Mutant","WT")),"")</f>
        <v>WT</v>
      </c>
      <c r="DS5" s="4" t="str">
        <f>IF(ISNUMBER(DE5), IF($AR5&gt;VLOOKUP('Gene Table'!$G$2,'Array Content'!$A$2:$B$3,2,FALSE),IF(DE5&lt;-$AR5,"mutant","WT"),IF(DE5&lt;-VLOOKUP('Gene Table'!$G$2,'Array Content'!$A$2:$B$3,2,FALSE),"Mutant","WT")),"")</f>
        <v>WT</v>
      </c>
      <c r="DT5" s="4" t="str">
        <f>IF(ISNUMBER(DF5), IF($AR5&gt;VLOOKUP('Gene Table'!$G$2,'Array Content'!$A$2:$B$3,2,FALSE),IF(DF5&lt;-$AR5,"mutant","WT"),IF(DF5&lt;-VLOOKUP('Gene Table'!$G$2,'Array Content'!$A$2:$B$3,2,FALSE),"Mutant","WT")),"")</f>
        <v>WT</v>
      </c>
      <c r="DU5" s="4" t="str">
        <f>IF(ISNUMBER(DG5), IF($AR5&gt;VLOOKUP('Gene Table'!$G$2,'Array Content'!$A$2:$B$3,2,FALSE),IF(DG5&lt;-$AR5,"mutant","WT"),IF(DG5&lt;-VLOOKUP('Gene Table'!$G$2,'Array Content'!$A$2:$B$3,2,FALSE),"Mutant","WT")),"")</f>
        <v>WT</v>
      </c>
      <c r="DV5" s="4" t="str">
        <f>IF(ISNUMBER(DH5), IF($AR5&gt;VLOOKUP('Gene Table'!$G$2,'Array Content'!$A$2:$B$3,2,FALSE),IF(DH5&lt;-$AR5,"mutant","WT"),IF(DH5&lt;-VLOOKUP('Gene Table'!$G$2,'Array Content'!$A$2:$B$3,2,FALSE),"Mutant","WT")),"")</f>
        <v>WT</v>
      </c>
      <c r="DW5" s="4" t="str">
        <f>IF(ISNUMBER(DI5), IF($AR5&gt;VLOOKUP('Gene Table'!$G$2,'Array Content'!$A$2:$B$3,2,FALSE),IF(DI5&lt;-$AR5,"mutant","WT"),IF(DI5&lt;-VLOOKUP('Gene Table'!$G$2,'Array Content'!$A$2:$B$3,2,FALSE),"Mutant","WT")),"")</f>
        <v>WT</v>
      </c>
      <c r="DX5" s="4" t="str">
        <f>IF(ISNUMBER(DJ5), IF($AR5&gt;VLOOKUP('Gene Table'!$G$2,'Array Content'!$A$2:$B$3,2,FALSE),IF(DJ5&lt;-$AR5,"mutant","WT"),IF(DJ5&lt;-VLOOKUP('Gene Table'!$G$2,'Array Content'!$A$2:$B$3,2,FALSE),"Mutant","WT")),"")</f>
        <v/>
      </c>
      <c r="DY5" s="4" t="str">
        <f>IF(ISNUMBER(DK5), IF($AR5&gt;VLOOKUP('Gene Table'!$G$2,'Array Content'!$A$2:$B$3,2,FALSE),IF(DK5&lt;-$AR5,"mutant","WT"),IF(DK5&lt;-VLOOKUP('Gene Table'!$G$2,'Array Content'!$A$2:$B$3,2,FALSE),"Mutant","WT")),"")</f>
        <v/>
      </c>
      <c r="DZ5" s="4" t="str">
        <f>IF(ISNUMBER(DL5), IF($AR5&gt;VLOOKUP('Gene Table'!$G$2,'Array Content'!$A$2:$B$3,2,FALSE),IF(DL5&lt;-$AR5,"mutant","WT"),IF(DL5&lt;-VLOOKUP('Gene Table'!$G$2,'Array Content'!$A$2:$B$3,2,FALSE),"Mutant","WT")),"")</f>
        <v/>
      </c>
      <c r="EA5" s="4" t="str">
        <f>IF(ISNUMBER(DM5), IF($AR5&gt;VLOOKUP('Gene Table'!$G$2,'Array Content'!$A$2:$B$3,2,FALSE),IF(DM5&lt;-$AR5,"mutant","WT"),IF(DM5&lt;-VLOOKUP('Gene Table'!$G$2,'Array Content'!$A$2:$B$3,2,FALSE),"Mutant","WT")),"")</f>
        <v/>
      </c>
      <c r="EC5" s="4" t="s">
        <v>57</v>
      </c>
      <c r="ED5" s="4" t="str">
        <f>IF('Gene Table'!$D5="copy number",D5,"")</f>
        <v/>
      </c>
      <c r="EE5" s="4" t="str">
        <f>IF('Gene Table'!$D5="copy number",E5,"")</f>
        <v/>
      </c>
      <c r="EF5" s="4" t="str">
        <f>IF('Gene Table'!$D5="copy number",F5,"")</f>
        <v/>
      </c>
      <c r="EG5" s="4" t="str">
        <f>IF('Gene Table'!$D5="copy number",G5,"")</f>
        <v/>
      </c>
      <c r="EH5" s="4" t="str">
        <f>IF('Gene Table'!$D5="copy number",H5,"")</f>
        <v/>
      </c>
      <c r="EI5" s="4" t="str">
        <f>IF('Gene Table'!$D5="copy number",I5,"")</f>
        <v/>
      </c>
      <c r="EJ5" s="4" t="str">
        <f>IF('Gene Table'!$D5="copy number",J5,"")</f>
        <v/>
      </c>
      <c r="EK5" s="4" t="str">
        <f>IF('Gene Table'!$D5="copy number",K5,"")</f>
        <v/>
      </c>
      <c r="EL5" s="4" t="str">
        <f>IF('Gene Table'!$D5="copy number",L5,"")</f>
        <v/>
      </c>
      <c r="EM5" s="4" t="str">
        <f>IF('Gene Table'!$D5="copy number",M5,"")</f>
        <v/>
      </c>
      <c r="EN5" s="4" t="str">
        <f>IF('Gene Table'!$D5="copy number",N5,"")</f>
        <v/>
      </c>
      <c r="EO5" s="4" t="str">
        <f>IF('Gene Table'!$D5="copy number",O5,"")</f>
        <v/>
      </c>
      <c r="EQ5" s="4" t="s">
        <v>57</v>
      </c>
      <c r="ER5" s="4" t="str">
        <f>IF('Gene Table'!$D5="copy number",R5,"")</f>
        <v/>
      </c>
      <c r="ES5" s="4" t="str">
        <f>IF('Gene Table'!$D5="copy number",S5,"")</f>
        <v/>
      </c>
      <c r="ET5" s="4" t="str">
        <f>IF('Gene Table'!$D5="copy number",T5,"")</f>
        <v/>
      </c>
      <c r="EU5" s="4" t="str">
        <f>IF('Gene Table'!$D5="copy number",U5,"")</f>
        <v/>
      </c>
      <c r="EV5" s="4" t="str">
        <f>IF('Gene Table'!$D5="copy number",V5,"")</f>
        <v/>
      </c>
      <c r="EW5" s="4" t="str">
        <f>IF('Gene Table'!$D5="copy number",W5,"")</f>
        <v/>
      </c>
      <c r="EX5" s="4" t="str">
        <f>IF('Gene Table'!$D5="copy number",X5,"")</f>
        <v/>
      </c>
      <c r="EY5" s="4" t="str">
        <f>IF('Gene Table'!$D5="copy number",Y5,"")</f>
        <v/>
      </c>
      <c r="EZ5" s="4" t="str">
        <f>IF('Gene Table'!$D5="copy number",Z5,"")</f>
        <v/>
      </c>
      <c r="FA5" s="4" t="str">
        <f>IF('Gene Table'!$D5="copy number",AA5,"")</f>
        <v/>
      </c>
      <c r="FB5" s="4" t="str">
        <f>IF('Gene Table'!$D5="copy number",AB5,"")</f>
        <v/>
      </c>
      <c r="FC5" s="4" t="str">
        <f>IF('Gene Table'!$D5="copy number",AC5,"")</f>
        <v/>
      </c>
      <c r="FE5" s="4" t="s">
        <v>57</v>
      </c>
      <c r="FF5" s="4" t="str">
        <f>IF('Gene Table'!$C5="SMPC",D5,"")</f>
        <v/>
      </c>
      <c r="FG5" s="4" t="str">
        <f>IF('Gene Table'!$C5="SMPC",E5,"")</f>
        <v/>
      </c>
      <c r="FH5" s="4" t="str">
        <f>IF('Gene Table'!$C5="SMPC",F5,"")</f>
        <v/>
      </c>
      <c r="FI5" s="4" t="str">
        <f>IF('Gene Table'!$C5="SMPC",G5,"")</f>
        <v/>
      </c>
      <c r="FJ5" s="4" t="str">
        <f>IF('Gene Table'!$C5="SMPC",H5,"")</f>
        <v/>
      </c>
      <c r="FK5" s="4" t="str">
        <f>IF('Gene Table'!$C5="SMPC",I5,"")</f>
        <v/>
      </c>
      <c r="FL5" s="4" t="str">
        <f>IF('Gene Table'!$C5="SMPC",J5,"")</f>
        <v/>
      </c>
      <c r="FM5" s="4" t="str">
        <f>IF('Gene Table'!$C5="SMPC",K5,"")</f>
        <v/>
      </c>
      <c r="FN5" s="4" t="str">
        <f>IF('Gene Table'!$C5="SMPC",L5,"")</f>
        <v/>
      </c>
      <c r="FO5" s="4" t="str">
        <f>IF('Gene Table'!$C5="SMPC",M5,"")</f>
        <v/>
      </c>
      <c r="FP5" s="4" t="str">
        <f>IF('Gene Table'!$C5="SMPC",N5,"")</f>
        <v/>
      </c>
      <c r="FQ5" s="4" t="str">
        <f>IF('Gene Table'!$C5="SMPC",O5,"")</f>
        <v/>
      </c>
      <c r="FS5" s="4" t="s">
        <v>57</v>
      </c>
      <c r="FT5" s="4" t="str">
        <f>IF('Gene Table'!$C5="SMPC",R5,"")</f>
        <v/>
      </c>
      <c r="FU5" s="4" t="str">
        <f>IF('Gene Table'!$C5="SMPC",S5,"")</f>
        <v/>
      </c>
      <c r="FV5" s="4" t="str">
        <f>IF('Gene Table'!$C5="SMPC",T5,"")</f>
        <v/>
      </c>
      <c r="FW5" s="4" t="str">
        <f>IF('Gene Table'!$C5="SMPC",U5,"")</f>
        <v/>
      </c>
      <c r="FX5" s="4" t="str">
        <f>IF('Gene Table'!$C5="SMPC",V5,"")</f>
        <v/>
      </c>
      <c r="FY5" s="4" t="str">
        <f>IF('Gene Table'!$C5="SMPC",W5,"")</f>
        <v/>
      </c>
      <c r="FZ5" s="4" t="str">
        <f>IF('Gene Table'!$C5="SMPC",X5,"")</f>
        <v/>
      </c>
      <c r="GA5" s="4" t="str">
        <f>IF('Gene Table'!$C5="SMPC",Y5,"")</f>
        <v/>
      </c>
      <c r="GB5" s="4" t="str">
        <f>IF('Gene Table'!$C5="SMPC",Z5,"")</f>
        <v/>
      </c>
      <c r="GC5" s="4" t="str">
        <f>IF('Gene Table'!$C5="SMPC",AA5,"")</f>
        <v/>
      </c>
      <c r="GD5" s="4" t="str">
        <f>IF('Gene Table'!$C5="SMPC",AB5,"")</f>
        <v/>
      </c>
      <c r="GE5" s="4" t="str">
        <f>IF('Gene Table'!$C5="SMPC",AC5,"")</f>
        <v/>
      </c>
    </row>
    <row r="6" spans="1:187" ht="15" customHeight="1" x14ac:dyDescent="0.25">
      <c r="A6" s="4" t="str">
        <f>'Gene Table'!C6&amp;":"&amp;'Gene Table'!D6</f>
        <v>BRAF:c.1406G&gt;C</v>
      </c>
      <c r="B6" s="4">
        <f>IF('Gene Table'!$G$5="NO",IF(ISNUMBER(MATCH('Gene Table'!E6,'Array Content'!$M$2:$M$941,0)),VLOOKUP('Gene Table'!E6,'Array Content'!$M$2:$O$941,2,FALSE),35),IF('Gene Table'!$G$5="YES",IF(ISNUMBER(MATCH('Gene Table'!E6,'Array Content'!$M$2:$M$941,0)),VLOOKUP('Gene Table'!E6,'Array Content'!$M$2:$O$941,3,FALSE),35),"OOPS"))</f>
        <v>35</v>
      </c>
      <c r="C6" s="4" t="s">
        <v>60</v>
      </c>
      <c r="D6" s="4">
        <f>IF('Control Sample Data'!D5="","",IF(SUM('Control Sample Data'!D$2:D$97)&gt;10,IF(AND(ISNUMBER('Control Sample Data'!D5),'Control Sample Data'!D5&lt;$B6, 'Control Sample Data'!D5&gt;0),'Control Sample Data'!D5,$B6),""))</f>
        <v>34.450000000000003</v>
      </c>
      <c r="E6" s="4">
        <f>IF('Control Sample Data'!E5="","",IF(SUM('Control Sample Data'!E$2:E$97)&gt;10,IF(AND(ISNUMBER('Control Sample Data'!E5),'Control Sample Data'!E5&lt;$B6, 'Control Sample Data'!E5&gt;0),'Control Sample Data'!E5,$B6),""))</f>
        <v>34.11</v>
      </c>
      <c r="F6" s="4" t="str">
        <f>IF('Control Sample Data'!F5="","",IF(SUM('Control Sample Data'!F$2:F$97)&gt;10,IF(AND(ISNUMBER('Control Sample Data'!F5),'Control Sample Data'!F5&lt;$B6, 'Control Sample Data'!F5&gt;0),'Control Sample Data'!F5,$B6),""))</f>
        <v/>
      </c>
      <c r="G6" s="4" t="str">
        <f>IF('Control Sample Data'!G5="","",IF(SUM('Control Sample Data'!G$2:G$97)&gt;10,IF(AND(ISNUMBER('Control Sample Data'!G5),'Control Sample Data'!G5&lt;$B6, 'Control Sample Data'!G5&gt;0),'Control Sample Data'!G5,$B6),""))</f>
        <v/>
      </c>
      <c r="H6" s="4" t="str">
        <f>IF('Control Sample Data'!H5="","",IF(SUM('Control Sample Data'!H$2:H$97)&gt;10,IF(AND(ISNUMBER('Control Sample Data'!H5),'Control Sample Data'!H5&lt;$B6, 'Control Sample Data'!H5&gt;0),'Control Sample Data'!H5,$B6),""))</f>
        <v/>
      </c>
      <c r="I6" s="4" t="str">
        <f>IF('Control Sample Data'!I5="","",IF(SUM('Control Sample Data'!I$2:I$97)&gt;10,IF(AND(ISNUMBER('Control Sample Data'!I5),'Control Sample Data'!I5&lt;$B6, 'Control Sample Data'!I5&gt;0),'Control Sample Data'!I5,$B6),""))</f>
        <v/>
      </c>
      <c r="J6" s="4" t="str">
        <f>IF('Control Sample Data'!J5="","",IF(SUM('Control Sample Data'!J$2:J$97)&gt;10,IF(AND(ISNUMBER('Control Sample Data'!J5),'Control Sample Data'!J5&lt;$B6, 'Control Sample Data'!J5&gt;0),'Control Sample Data'!J5,$B6),""))</f>
        <v/>
      </c>
      <c r="K6" s="4" t="str">
        <f>IF('Control Sample Data'!K5="","",IF(SUM('Control Sample Data'!K$2:K$97)&gt;10,IF(AND(ISNUMBER('Control Sample Data'!K5),'Control Sample Data'!K5&lt;$B6, 'Control Sample Data'!K5&gt;0),'Control Sample Data'!K5,$B6),""))</f>
        <v/>
      </c>
      <c r="L6" s="4" t="str">
        <f>IF('Control Sample Data'!L5="","",IF(SUM('Control Sample Data'!L$2:L$97)&gt;10,IF(AND(ISNUMBER('Control Sample Data'!L5),'Control Sample Data'!L5&lt;$B6, 'Control Sample Data'!L5&gt;0),'Control Sample Data'!L5,$B6),""))</f>
        <v/>
      </c>
      <c r="M6" s="4" t="str">
        <f>IF('Control Sample Data'!M5="","",IF(SUM('Control Sample Data'!M$2:M$97)&gt;10,IF(AND(ISNUMBER('Control Sample Data'!M5),'Control Sample Data'!M5&lt;$B6, 'Control Sample Data'!M5&gt;0),'Control Sample Data'!M5,$B6),""))</f>
        <v/>
      </c>
      <c r="N6" s="4" t="str">
        <f>IF('Control Sample Data'!N5="","",IF(SUM('Control Sample Data'!N$2:N$97)&gt;10,IF(AND(ISNUMBER('Control Sample Data'!N5),'Control Sample Data'!N5&lt;$B6, 'Control Sample Data'!N5&gt;0),'Control Sample Data'!N5,$B6),""))</f>
        <v/>
      </c>
      <c r="O6" s="4" t="str">
        <f>IF('Control Sample Data'!O5="","",IF(SUM('Control Sample Data'!O$2:O$97)&gt;10,IF(AND(ISNUMBER('Control Sample Data'!O5),'Control Sample Data'!O5&lt;$B6, 'Control Sample Data'!O5&gt;0),'Control Sample Data'!O5,$B6),""))</f>
        <v/>
      </c>
      <c r="Q6" s="4" t="s">
        <v>60</v>
      </c>
      <c r="R6" s="4">
        <f>IF('Test Sample Data'!D5="","",IF(SUM('Test Sample Data'!D$2:D$97)&gt;10,IF(AND(ISNUMBER('Test Sample Data'!D5),'Test Sample Data'!D5&lt;$B6, 'Test Sample Data'!D5&gt;0),'Test Sample Data'!D5,$B6),""))</f>
        <v>35</v>
      </c>
      <c r="S6" s="4">
        <f>IF('Test Sample Data'!E5="","",IF(SUM('Test Sample Data'!E$2:E$97)&gt;10,IF(AND(ISNUMBER('Test Sample Data'!E5),'Test Sample Data'!E5&lt;$B6, 'Test Sample Data'!E5&gt;0),'Test Sample Data'!E5,$B6),""))</f>
        <v>35</v>
      </c>
      <c r="T6" s="4">
        <f>IF('Test Sample Data'!F5="","",IF(SUM('Test Sample Data'!F$2:F$97)&gt;10,IF(AND(ISNUMBER('Test Sample Data'!F5),'Test Sample Data'!F5&lt;$B6, 'Test Sample Data'!F5&gt;0),'Test Sample Data'!F5,$B6),""))</f>
        <v>35</v>
      </c>
      <c r="U6" s="4">
        <f>IF('Test Sample Data'!G5="","",IF(SUM('Test Sample Data'!G$2:G$97)&gt;10,IF(AND(ISNUMBER('Test Sample Data'!G5),'Test Sample Data'!G5&lt;$B6, 'Test Sample Data'!G5&gt;0),'Test Sample Data'!G5,$B6),""))</f>
        <v>35</v>
      </c>
      <c r="V6" s="4">
        <f>IF('Test Sample Data'!H5="","",IF(SUM('Test Sample Data'!H$2:H$97)&gt;10,IF(AND(ISNUMBER('Test Sample Data'!H5),'Test Sample Data'!H5&lt;$B6, 'Test Sample Data'!H5&gt;0),'Test Sample Data'!H5,$B6),""))</f>
        <v>35</v>
      </c>
      <c r="W6" s="4">
        <f>IF('Test Sample Data'!I5="","",IF(SUM('Test Sample Data'!I$2:I$97)&gt;10,IF(AND(ISNUMBER('Test Sample Data'!I5),'Test Sample Data'!I5&lt;$B6, 'Test Sample Data'!I5&gt;0),'Test Sample Data'!I5,$B6),""))</f>
        <v>35</v>
      </c>
      <c r="X6" s="4">
        <f>IF('Test Sample Data'!J5="","",IF(SUM('Test Sample Data'!J$2:J$97)&gt;10,IF(AND(ISNUMBER('Test Sample Data'!J5),'Test Sample Data'!J5&lt;$B6, 'Test Sample Data'!J5&gt;0),'Test Sample Data'!J5,$B6),""))</f>
        <v>35</v>
      </c>
      <c r="Y6" s="4">
        <f>IF('Test Sample Data'!K5="","",IF(SUM('Test Sample Data'!K$2:K$97)&gt;10,IF(AND(ISNUMBER('Test Sample Data'!K5),'Test Sample Data'!K5&lt;$B6, 'Test Sample Data'!K5&gt;0),'Test Sample Data'!K5,$B6),""))</f>
        <v>35</v>
      </c>
      <c r="Z6" s="4" t="str">
        <f>IF('Test Sample Data'!L5="","",IF(SUM('Test Sample Data'!L$2:L$97)&gt;10,IF(AND(ISNUMBER('Test Sample Data'!L5),'Test Sample Data'!L5&lt;$B6, 'Test Sample Data'!L5&gt;0),'Test Sample Data'!L5,$B6),""))</f>
        <v/>
      </c>
      <c r="AA6" s="4" t="str">
        <f>IF('Test Sample Data'!M5="","",IF(SUM('Test Sample Data'!M$2:M$97)&gt;10,IF(AND(ISNUMBER('Test Sample Data'!M5),'Test Sample Data'!M5&lt;$B6, 'Test Sample Data'!M5&gt;0),'Test Sample Data'!M5,$B6),""))</f>
        <v/>
      </c>
      <c r="AB6" s="4" t="str">
        <f>IF('Test Sample Data'!N5="","",IF(SUM('Test Sample Data'!N$2:N$97)&gt;10,IF(AND(ISNUMBER('Test Sample Data'!N5),'Test Sample Data'!N5&lt;$B6, 'Test Sample Data'!N5&gt;0),'Test Sample Data'!N5,$B6),""))</f>
        <v/>
      </c>
      <c r="AC6" s="4" t="str">
        <f>IF('Test Sample Data'!O5="","",IF(SUM('Test Sample Data'!O$2:O$97)&gt;10,IF(AND(ISNUMBER('Test Sample Data'!O5),'Test Sample Data'!O5&lt;$B6, 'Test Sample Data'!O5&gt;0),'Test Sample Data'!O5,$B6),""))</f>
        <v/>
      </c>
      <c r="AE6" s="4" t="s">
        <v>60</v>
      </c>
      <c r="AF6" s="4">
        <f>IF(ISNUMBER(D6),IF(MID('Gene Table'!$D$1,5,1)="8",D6-ED$100,D6-VLOOKUP(LEFT($A6,FIND(":",$A6,1))&amp;"copy number",$A$3:$AC$98,4,FALSE)),"")</f>
        <v>8.2900000000000027</v>
      </c>
      <c r="AG6" s="4">
        <f>IF(ISNUMBER(E6),IF(MID('Gene Table'!$D$1,5,1)="8",E6-EE$100,E6-VLOOKUP(LEFT($A6,FIND(":",$A6,1))&amp;"copy number",$A$3:$AC$98,5,FALSE)),"")</f>
        <v>7.1099999999999994</v>
      </c>
      <c r="AH6" s="4" t="str">
        <f>IF(ISNUMBER(F6),IF(MID('Gene Table'!$D$1,5,1)="8",F6-EF$100,F6-VLOOKUP(LEFT($A6,FIND(":",$A6,1))&amp;"copy number",$A$3:$AC$98,6,FALSE)),"")</f>
        <v/>
      </c>
      <c r="AI6" s="4" t="str">
        <f>IF(ISNUMBER(G6),IF(MID('Gene Table'!$D$1,5,1)="8",G6-EG$100,G6-VLOOKUP(LEFT($A6,FIND(":",$A6,1))&amp;"copy number",$A$3:$AC$98,7,FALSE)),"")</f>
        <v/>
      </c>
      <c r="AJ6" s="4" t="str">
        <f>IF(ISNUMBER(H6),IF(MID('Gene Table'!$D$1,5,1)="8",H6-EH$100,H6-VLOOKUP(LEFT($A6,FIND(":",$A6,1))&amp;"copy number",$A$3:$AC$98,8,FALSE)),"")</f>
        <v/>
      </c>
      <c r="AK6" s="4" t="str">
        <f>IF(ISNUMBER(I6),IF(MID('Gene Table'!$D$1,5,1)="8",I6-EI$100,I6-VLOOKUP(LEFT($A6,FIND(":",$A6,1))&amp;"copy number",$A$3:$AC$98,9,FALSE)),"")</f>
        <v/>
      </c>
      <c r="AL6" s="4" t="str">
        <f>IF(ISNUMBER(J6),IF(MID('Gene Table'!$D$1,5,1)="8",J6-EJ$100,J6-VLOOKUP(LEFT($A6,FIND(":",$A6,1))&amp;"copy number",$A$3:$AC$98,10,FALSE)),"")</f>
        <v/>
      </c>
      <c r="AM6" s="4" t="str">
        <f>IF(ISNUMBER(K6),IF(MID('Gene Table'!$D$1,5,1)="8",K6-EK$100,K6-VLOOKUP(LEFT($A6,FIND(":",$A6,1))&amp;"copy number",$A$3:$AC$98,11,FALSE)),"")</f>
        <v/>
      </c>
      <c r="AN6" s="4" t="str">
        <f>IF(ISNUMBER(L6),IF(MID('Gene Table'!$D$1,5,1)="8",L6-EL$100,L6-VLOOKUP(LEFT($A6,FIND(":",$A6,1))&amp;"copy number",$A$3:$AC$98,12,FALSE)),"")</f>
        <v/>
      </c>
      <c r="AO6" s="4" t="str">
        <f>IF(ISNUMBER(M6),IF(MID('Gene Table'!$D$1,5,1)="8",M6-EM$100,M6-VLOOKUP(LEFT($A6,FIND(":",$A6,1))&amp;"copy number",$A$3:$AC$98,13,FALSE)),"")</f>
        <v/>
      </c>
      <c r="AP6" s="4" t="str">
        <f>IF(ISNUMBER(N6),IF(MID('Gene Table'!$D$1,5,1)="8",N6-EN$100,N6-VLOOKUP(LEFT($A6,FIND(":",$A6,1))&amp;"copy number",$A$3:$AC$98,14,FALSE)),"")</f>
        <v/>
      </c>
      <c r="AQ6" s="4" t="str">
        <f>IF(ISNUMBER(O6),IF(MID('Gene Table'!$D$1,5,1)="8",O6-EO$100,O6-VLOOKUP(LEFT($A6,FIND(":",$A6,1))&amp;"copy number",$A$3:$AC$98,15,FALSE)),"")</f>
        <v/>
      </c>
      <c r="AR6" s="4">
        <f t="shared" si="3"/>
        <v>2.5</v>
      </c>
      <c r="AS6" s="4">
        <f t="shared" si="4"/>
        <v>7.7</v>
      </c>
      <c r="AU6" s="4" t="s">
        <v>60</v>
      </c>
      <c r="AV6" s="4">
        <f>IF(ISNUMBER(R6),IF(MID('Gene Table'!$D$1,5,1)="8",D6-ER$100,R6-VLOOKUP(LEFT($A6,FIND(":",$A6,1))&amp;"copy number",$A$3:$AC$98,18,FALSE)),"")</f>
        <v>8.0799999999999983</v>
      </c>
      <c r="AW6" s="4">
        <f>IF(ISNUMBER(S6),IF(MID('Gene Table'!$D$1,5,1)="8",E6-ES$100,S6-VLOOKUP(LEFT($A6,FIND(":",$A6,1))&amp;"copy number",$A$3:$AC$98,19,FALSE)),"")</f>
        <v>7.7899999999999991</v>
      </c>
      <c r="AX6" s="4">
        <f>IF(ISNUMBER(T6),IF(MID('Gene Table'!$D$1,5,1)="8",F6-ET$100,T6-VLOOKUP(LEFT($A6,FIND(":",$A6,1))&amp;"copy number",$A$3:$AC$98,20,FALSE)),"")</f>
        <v>8.0599999999999987</v>
      </c>
      <c r="AY6" s="4">
        <f>IF(ISNUMBER(U6),IF(MID('Gene Table'!$D$1,5,1)="8",G6-EU$100,U6-VLOOKUP(LEFT($A6,FIND(":",$A6,1))&amp;"copy number",$A$3:$AC$98,21,FALSE)),"")</f>
        <v>9</v>
      </c>
      <c r="AZ6" s="4">
        <f>IF(ISNUMBER(V6),IF(MID('Gene Table'!$D$1,5,1)="8",H6-EV$100,V6-VLOOKUP(LEFT($A6,FIND(":",$A6,1))&amp;"copy number",$A$3:$AC$98,22,FALSE)),"")</f>
        <v>9</v>
      </c>
      <c r="BA6" s="4">
        <f>IF(ISNUMBER(W6),IF(MID('Gene Table'!$D$1,5,1)="8",I6-EW$100,W6-VLOOKUP(LEFT($A6,FIND(":",$A6,1))&amp;"copy number",$A$3:$AC$98,23,FALSE)),"")</f>
        <v>9</v>
      </c>
      <c r="BB6" s="4">
        <f>IF(ISNUMBER(X6),IF(MID('Gene Table'!$D$1,5,1)="8",J6-EX$100,X6-VLOOKUP(LEFT($A6,FIND(":",$A6,1))&amp;"copy number",$A$3:$AC$98,24,FALSE)),"")</f>
        <v>9</v>
      </c>
      <c r="BC6" s="4">
        <f>IF(ISNUMBER(Y6),IF(MID('Gene Table'!$D$1,5,1)="8",K6-EY$100,Y6-VLOOKUP(LEFT($A6,FIND(":",$A6,1))&amp;"copy number",$A$3:$AC$98,25,FALSE)),"")</f>
        <v>9</v>
      </c>
      <c r="BD6" s="4" t="str">
        <f>IF(ISNUMBER(Z6),IF(MID('Gene Table'!$D$1,5,1)="8",L6-EZ$100,Z6-VLOOKUP(LEFT($A6,FIND(":",$A6,1))&amp;"copy number",$A$3:$AC$98,26,FALSE)),"")</f>
        <v/>
      </c>
      <c r="BE6" s="4" t="str">
        <f>IF(ISNUMBER(AA6),IF(MID('Gene Table'!$D$1,5,1)="8",M6-FA$100,AA6-VLOOKUP(LEFT($A6,FIND(":",$A6,1))&amp;"copy number",$A$3:$AC$98,27,FALSE)),"")</f>
        <v/>
      </c>
      <c r="BF6" s="4" t="str">
        <f>IF(ISNUMBER(AB6),IF(MID('Gene Table'!$D$1,5,1)="8",N6-FB$100,AB6-VLOOKUP(LEFT($A6,FIND(":",$A6,1))&amp;"copy number",$A$3:$AC$98,28,FALSE)),"")</f>
        <v/>
      </c>
      <c r="BG6" s="4" t="str">
        <f>IF(ISNUMBER(AC6),IF(MID('Gene Table'!$D$1,5,1)="8",O6-FC$100,AC6-VLOOKUP(LEFT($A6,FIND(":",$A6,1))&amp;"copy number",$A$3:$AC$98,29,FALSE)),"")</f>
        <v/>
      </c>
      <c r="BI6" s="4" t="s">
        <v>60</v>
      </c>
      <c r="BJ6" s="4">
        <f t="shared" si="5"/>
        <v>8.0799999999999983</v>
      </c>
      <c r="BK6" s="4">
        <f t="shared" si="6"/>
        <v>7.7899999999999991</v>
      </c>
      <c r="BL6" s="4">
        <f t="shared" si="7"/>
        <v>8.0599999999999987</v>
      </c>
      <c r="BM6" s="4">
        <f t="shared" si="8"/>
        <v>9</v>
      </c>
      <c r="BN6" s="4">
        <f t="shared" si="9"/>
        <v>9</v>
      </c>
      <c r="BO6" s="4">
        <f t="shared" si="10"/>
        <v>9</v>
      </c>
      <c r="BP6" s="4">
        <f t="shared" si="11"/>
        <v>9</v>
      </c>
      <c r="BQ6" s="4">
        <f t="shared" si="12"/>
        <v>9</v>
      </c>
      <c r="BR6" s="4" t="str">
        <f t="shared" si="13"/>
        <v/>
      </c>
      <c r="BS6" s="4" t="str">
        <f t="shared" si="14"/>
        <v/>
      </c>
      <c r="BT6" s="4" t="str">
        <f t="shared" si="15"/>
        <v/>
      </c>
      <c r="BU6" s="4" t="str">
        <f t="shared" si="16"/>
        <v/>
      </c>
      <c r="BV6" s="4">
        <f t="shared" si="17"/>
        <v>1.61</v>
      </c>
      <c r="BW6" s="4">
        <f t="shared" si="18"/>
        <v>8.6199999999999992</v>
      </c>
      <c r="BY6" s="4" t="s">
        <v>60</v>
      </c>
      <c r="BZ6" s="4">
        <f t="shared" si="19"/>
        <v>-0.54000000000000092</v>
      </c>
      <c r="CA6" s="4">
        <f t="shared" si="20"/>
        <v>-0.83000000000000007</v>
      </c>
      <c r="CB6" s="4">
        <f t="shared" si="21"/>
        <v>-0.5600000000000005</v>
      </c>
      <c r="CC6" s="4">
        <f t="shared" si="22"/>
        <v>0.38000000000000078</v>
      </c>
      <c r="CD6" s="4">
        <f t="shared" si="23"/>
        <v>0.38000000000000078</v>
      </c>
      <c r="CE6" s="4">
        <f t="shared" si="24"/>
        <v>0.38000000000000078</v>
      </c>
      <c r="CF6" s="4">
        <f t="shared" si="25"/>
        <v>0.38000000000000078</v>
      </c>
      <c r="CG6" s="4">
        <f t="shared" si="26"/>
        <v>0.38000000000000078</v>
      </c>
      <c r="CH6" s="4" t="str">
        <f t="shared" si="27"/>
        <v/>
      </c>
      <c r="CI6" s="4" t="str">
        <f t="shared" si="28"/>
        <v/>
      </c>
      <c r="CJ6" s="4" t="str">
        <f t="shared" si="29"/>
        <v/>
      </c>
      <c r="CK6" s="4" t="str">
        <f t="shared" si="30"/>
        <v/>
      </c>
      <c r="CM6" s="4" t="s">
        <v>60</v>
      </c>
      <c r="CN6" s="4" t="str">
        <f>IF(ISNUMBER(BZ6), IF($BV6&gt;VLOOKUP('Gene Table'!$G$2,'Array Content'!$A$2:$B$3,2,FALSE),IF(BZ6&lt;-$BV6,"mutant","WT"),IF(BZ6&lt;-VLOOKUP('Gene Table'!$G$2,'Array Content'!$A$2:$B$3,2,FALSE),"Mutant","WT")),"")</f>
        <v>WT</v>
      </c>
      <c r="CO6" s="4" t="str">
        <f>IF(ISNUMBER(CA6), IF($BV6&gt;VLOOKUP('Gene Table'!$G$2,'Array Content'!$A$2:$B$3,2,FALSE),IF(CA6&lt;-$BV6,"mutant","WT"),IF(CA6&lt;-VLOOKUP('Gene Table'!$G$2,'Array Content'!$A$2:$B$3,2,FALSE),"Mutant","WT")),"")</f>
        <v>WT</v>
      </c>
      <c r="CP6" s="4" t="str">
        <f>IF(ISNUMBER(CB6), IF($BV6&gt;VLOOKUP('Gene Table'!$G$2,'Array Content'!$A$2:$B$3,2,FALSE),IF(CB6&lt;-$BV6,"mutant","WT"),IF(CB6&lt;-VLOOKUP('Gene Table'!$G$2,'Array Content'!$A$2:$B$3,2,FALSE),"Mutant","WT")),"")</f>
        <v>WT</v>
      </c>
      <c r="CQ6" s="4" t="str">
        <f>IF(ISNUMBER(CC6), IF($BV6&gt;VLOOKUP('Gene Table'!$G$2,'Array Content'!$A$2:$B$3,2,FALSE),IF(CC6&lt;-$BV6,"mutant","WT"),IF(CC6&lt;-VLOOKUP('Gene Table'!$G$2,'Array Content'!$A$2:$B$3,2,FALSE),"Mutant","WT")),"")</f>
        <v>WT</v>
      </c>
      <c r="CR6" s="4" t="str">
        <f>IF(ISNUMBER(CD6), IF($BV6&gt;VLOOKUP('Gene Table'!$G$2,'Array Content'!$A$2:$B$3,2,FALSE),IF(CD6&lt;-$BV6,"mutant","WT"),IF(CD6&lt;-VLOOKUP('Gene Table'!$G$2,'Array Content'!$A$2:$B$3,2,FALSE),"Mutant","WT")),"")</f>
        <v>WT</v>
      </c>
      <c r="CS6" s="4" t="str">
        <f>IF(ISNUMBER(CE6), IF($BV6&gt;VLOOKUP('Gene Table'!$G$2,'Array Content'!$A$2:$B$3,2,FALSE),IF(CE6&lt;-$BV6,"mutant","WT"),IF(CE6&lt;-VLOOKUP('Gene Table'!$G$2,'Array Content'!$A$2:$B$3,2,FALSE),"Mutant","WT")),"")</f>
        <v>WT</v>
      </c>
      <c r="CT6" s="4" t="str">
        <f>IF(ISNUMBER(CF6), IF($BV6&gt;VLOOKUP('Gene Table'!$G$2,'Array Content'!$A$2:$B$3,2,FALSE),IF(CF6&lt;-$BV6,"mutant","WT"),IF(CF6&lt;-VLOOKUP('Gene Table'!$G$2,'Array Content'!$A$2:$B$3,2,FALSE),"Mutant","WT")),"")</f>
        <v>WT</v>
      </c>
      <c r="CU6" s="4" t="str">
        <f>IF(ISNUMBER(CG6), IF($BV6&gt;VLOOKUP('Gene Table'!$G$2,'Array Content'!$A$2:$B$3,2,FALSE),IF(CG6&lt;-$BV6,"mutant","WT"),IF(CG6&lt;-VLOOKUP('Gene Table'!$G$2,'Array Content'!$A$2:$B$3,2,FALSE),"Mutant","WT")),"")</f>
        <v>WT</v>
      </c>
      <c r="CV6" s="4" t="str">
        <f>IF(ISNUMBER(CH6), IF($BV6&gt;VLOOKUP('Gene Table'!$G$2,'Array Content'!$A$2:$B$3,2,FALSE),IF(CH6&lt;-$BV6,"mutant","WT"),IF(CH6&lt;-VLOOKUP('Gene Table'!$G$2,'Array Content'!$A$2:$B$3,2,FALSE),"Mutant","WT")),"")</f>
        <v/>
      </c>
      <c r="CW6" s="4" t="str">
        <f>IF(ISNUMBER(CI6), IF($BV6&gt;VLOOKUP('Gene Table'!$G$2,'Array Content'!$A$2:$B$3,2,FALSE),IF(CI6&lt;-$BV6,"mutant","WT"),IF(CI6&lt;-VLOOKUP('Gene Table'!$G$2,'Array Content'!$A$2:$B$3,2,FALSE),"Mutant","WT")),"")</f>
        <v/>
      </c>
      <c r="CX6" s="4" t="str">
        <f>IF(ISNUMBER(CJ6), IF($BV6&gt;VLOOKUP('Gene Table'!$G$2,'Array Content'!$A$2:$B$3,2,FALSE),IF(CJ6&lt;-$BV6,"mutant","WT"),IF(CJ6&lt;-VLOOKUP('Gene Table'!$G$2,'Array Content'!$A$2:$B$3,2,FALSE),"Mutant","WT")),"")</f>
        <v/>
      </c>
      <c r="CY6" s="4" t="str">
        <f>IF(ISNUMBER(CK6), IF($BV6&gt;VLOOKUP('Gene Table'!$G$2,'Array Content'!$A$2:$B$3,2,FALSE),IF(CK6&lt;-$BV6,"mutant","WT"),IF(CK6&lt;-VLOOKUP('Gene Table'!$G$2,'Array Content'!$A$2:$B$3,2,FALSE),"Mutant","WT")),"")</f>
        <v/>
      </c>
      <c r="DA6" s="4" t="s">
        <v>60</v>
      </c>
      <c r="DB6" s="4">
        <f t="shared" si="31"/>
        <v>0.37999999999999812</v>
      </c>
      <c r="DC6" s="4">
        <f t="shared" si="32"/>
        <v>8.999999999999897E-2</v>
      </c>
      <c r="DD6" s="4">
        <f t="shared" si="33"/>
        <v>0.35999999999999854</v>
      </c>
      <c r="DE6" s="4">
        <f t="shared" si="34"/>
        <v>1.2999999999999998</v>
      </c>
      <c r="DF6" s="4">
        <f t="shared" si="35"/>
        <v>1.2999999999999998</v>
      </c>
      <c r="DG6" s="4">
        <f t="shared" si="36"/>
        <v>1.2999999999999998</v>
      </c>
      <c r="DH6" s="4">
        <f t="shared" si="37"/>
        <v>1.2999999999999998</v>
      </c>
      <c r="DI6" s="4">
        <f t="shared" si="38"/>
        <v>1.2999999999999998</v>
      </c>
      <c r="DJ6" s="4" t="str">
        <f t="shared" si="39"/>
        <v/>
      </c>
      <c r="DK6" s="4" t="str">
        <f t="shared" si="40"/>
        <v/>
      </c>
      <c r="DL6" s="4" t="str">
        <f t="shared" si="41"/>
        <v/>
      </c>
      <c r="DM6" s="4" t="str">
        <f t="shared" si="42"/>
        <v/>
      </c>
      <c r="DO6" s="4" t="s">
        <v>60</v>
      </c>
      <c r="DP6" s="4" t="str">
        <f>IF(ISNUMBER(DB6), IF($AR6&gt;VLOOKUP('Gene Table'!$G$2,'Array Content'!$A$2:$B$3,2,FALSE),IF(DB6&lt;-$AR6,"mutant","WT"),IF(DB6&lt;-VLOOKUP('Gene Table'!$G$2,'Array Content'!$A$2:$B$3,2,FALSE),"Mutant","WT")),"")</f>
        <v>WT</v>
      </c>
      <c r="DQ6" s="4" t="str">
        <f>IF(ISNUMBER(DC6), IF($AR6&gt;VLOOKUP('Gene Table'!$G$2,'Array Content'!$A$2:$B$3,2,FALSE),IF(DC6&lt;-$AR6,"mutant","WT"),IF(DC6&lt;-VLOOKUP('Gene Table'!$G$2,'Array Content'!$A$2:$B$3,2,FALSE),"Mutant","WT")),"")</f>
        <v>WT</v>
      </c>
      <c r="DR6" s="4" t="str">
        <f>IF(ISNUMBER(DD6), IF($AR6&gt;VLOOKUP('Gene Table'!$G$2,'Array Content'!$A$2:$B$3,2,FALSE),IF(DD6&lt;-$AR6,"mutant","WT"),IF(DD6&lt;-VLOOKUP('Gene Table'!$G$2,'Array Content'!$A$2:$B$3,2,FALSE),"Mutant","WT")),"")</f>
        <v>WT</v>
      </c>
      <c r="DS6" s="4" t="str">
        <f>IF(ISNUMBER(DE6), IF($AR6&gt;VLOOKUP('Gene Table'!$G$2,'Array Content'!$A$2:$B$3,2,FALSE),IF(DE6&lt;-$AR6,"mutant","WT"),IF(DE6&lt;-VLOOKUP('Gene Table'!$G$2,'Array Content'!$A$2:$B$3,2,FALSE),"Mutant","WT")),"")</f>
        <v>WT</v>
      </c>
      <c r="DT6" s="4" t="str">
        <f>IF(ISNUMBER(DF6), IF($AR6&gt;VLOOKUP('Gene Table'!$G$2,'Array Content'!$A$2:$B$3,2,FALSE),IF(DF6&lt;-$AR6,"mutant","WT"),IF(DF6&lt;-VLOOKUP('Gene Table'!$G$2,'Array Content'!$A$2:$B$3,2,FALSE),"Mutant","WT")),"")</f>
        <v>WT</v>
      </c>
      <c r="DU6" s="4" t="str">
        <f>IF(ISNUMBER(DG6), IF($AR6&gt;VLOOKUP('Gene Table'!$G$2,'Array Content'!$A$2:$B$3,2,FALSE),IF(DG6&lt;-$AR6,"mutant","WT"),IF(DG6&lt;-VLOOKUP('Gene Table'!$G$2,'Array Content'!$A$2:$B$3,2,FALSE),"Mutant","WT")),"")</f>
        <v>WT</v>
      </c>
      <c r="DV6" s="4" t="str">
        <f>IF(ISNUMBER(DH6), IF($AR6&gt;VLOOKUP('Gene Table'!$G$2,'Array Content'!$A$2:$B$3,2,FALSE),IF(DH6&lt;-$AR6,"mutant","WT"),IF(DH6&lt;-VLOOKUP('Gene Table'!$G$2,'Array Content'!$A$2:$B$3,2,FALSE),"Mutant","WT")),"")</f>
        <v>WT</v>
      </c>
      <c r="DW6" s="4" t="str">
        <f>IF(ISNUMBER(DI6), IF($AR6&gt;VLOOKUP('Gene Table'!$G$2,'Array Content'!$A$2:$B$3,2,FALSE),IF(DI6&lt;-$AR6,"mutant","WT"),IF(DI6&lt;-VLOOKUP('Gene Table'!$G$2,'Array Content'!$A$2:$B$3,2,FALSE),"Mutant","WT")),"")</f>
        <v>WT</v>
      </c>
      <c r="DX6" s="4" t="str">
        <f>IF(ISNUMBER(DJ6), IF($AR6&gt;VLOOKUP('Gene Table'!$G$2,'Array Content'!$A$2:$B$3,2,FALSE),IF(DJ6&lt;-$AR6,"mutant","WT"),IF(DJ6&lt;-VLOOKUP('Gene Table'!$G$2,'Array Content'!$A$2:$B$3,2,FALSE),"Mutant","WT")),"")</f>
        <v/>
      </c>
      <c r="DY6" s="4" t="str">
        <f>IF(ISNUMBER(DK6), IF($AR6&gt;VLOOKUP('Gene Table'!$G$2,'Array Content'!$A$2:$B$3,2,FALSE),IF(DK6&lt;-$AR6,"mutant","WT"),IF(DK6&lt;-VLOOKUP('Gene Table'!$G$2,'Array Content'!$A$2:$B$3,2,FALSE),"Mutant","WT")),"")</f>
        <v/>
      </c>
      <c r="DZ6" s="4" t="str">
        <f>IF(ISNUMBER(DL6), IF($AR6&gt;VLOOKUP('Gene Table'!$G$2,'Array Content'!$A$2:$B$3,2,FALSE),IF(DL6&lt;-$AR6,"mutant","WT"),IF(DL6&lt;-VLOOKUP('Gene Table'!$G$2,'Array Content'!$A$2:$B$3,2,FALSE),"Mutant","WT")),"")</f>
        <v/>
      </c>
      <c r="EA6" s="4" t="str">
        <f>IF(ISNUMBER(DM6), IF($AR6&gt;VLOOKUP('Gene Table'!$G$2,'Array Content'!$A$2:$B$3,2,FALSE),IF(DM6&lt;-$AR6,"mutant","WT"),IF(DM6&lt;-VLOOKUP('Gene Table'!$G$2,'Array Content'!$A$2:$B$3,2,FALSE),"Mutant","WT")),"")</f>
        <v/>
      </c>
      <c r="EC6" s="4" t="s">
        <v>60</v>
      </c>
      <c r="ED6" s="4" t="str">
        <f>IF('Gene Table'!$D6="copy number",D6,"")</f>
        <v/>
      </c>
      <c r="EE6" s="4" t="str">
        <f>IF('Gene Table'!$D6="copy number",E6,"")</f>
        <v/>
      </c>
      <c r="EF6" s="4" t="str">
        <f>IF('Gene Table'!$D6="copy number",F6,"")</f>
        <v/>
      </c>
      <c r="EG6" s="4" t="str">
        <f>IF('Gene Table'!$D6="copy number",G6,"")</f>
        <v/>
      </c>
      <c r="EH6" s="4" t="str">
        <f>IF('Gene Table'!$D6="copy number",H6,"")</f>
        <v/>
      </c>
      <c r="EI6" s="4" t="str">
        <f>IF('Gene Table'!$D6="copy number",I6,"")</f>
        <v/>
      </c>
      <c r="EJ6" s="4" t="str">
        <f>IF('Gene Table'!$D6="copy number",J6,"")</f>
        <v/>
      </c>
      <c r="EK6" s="4" t="str">
        <f>IF('Gene Table'!$D6="copy number",K6,"")</f>
        <v/>
      </c>
      <c r="EL6" s="4" t="str">
        <f>IF('Gene Table'!$D6="copy number",L6,"")</f>
        <v/>
      </c>
      <c r="EM6" s="4" t="str">
        <f>IF('Gene Table'!$D6="copy number",M6,"")</f>
        <v/>
      </c>
      <c r="EN6" s="4" t="str">
        <f>IF('Gene Table'!$D6="copy number",N6,"")</f>
        <v/>
      </c>
      <c r="EO6" s="4" t="str">
        <f>IF('Gene Table'!$D6="copy number",O6,"")</f>
        <v/>
      </c>
      <c r="EQ6" s="4" t="s">
        <v>60</v>
      </c>
      <c r="ER6" s="4" t="str">
        <f>IF('Gene Table'!$D6="copy number",R6,"")</f>
        <v/>
      </c>
      <c r="ES6" s="4" t="str">
        <f>IF('Gene Table'!$D6="copy number",S6,"")</f>
        <v/>
      </c>
      <c r="ET6" s="4" t="str">
        <f>IF('Gene Table'!$D6="copy number",T6,"")</f>
        <v/>
      </c>
      <c r="EU6" s="4" t="str">
        <f>IF('Gene Table'!$D6="copy number",U6,"")</f>
        <v/>
      </c>
      <c r="EV6" s="4" t="str">
        <f>IF('Gene Table'!$D6="copy number",V6,"")</f>
        <v/>
      </c>
      <c r="EW6" s="4" t="str">
        <f>IF('Gene Table'!$D6="copy number",W6,"")</f>
        <v/>
      </c>
      <c r="EX6" s="4" t="str">
        <f>IF('Gene Table'!$D6="copy number",X6,"")</f>
        <v/>
      </c>
      <c r="EY6" s="4" t="str">
        <f>IF('Gene Table'!$D6="copy number",Y6,"")</f>
        <v/>
      </c>
      <c r="EZ6" s="4" t="str">
        <f>IF('Gene Table'!$D6="copy number",Z6,"")</f>
        <v/>
      </c>
      <c r="FA6" s="4" t="str">
        <f>IF('Gene Table'!$D6="copy number",AA6,"")</f>
        <v/>
      </c>
      <c r="FB6" s="4" t="str">
        <f>IF('Gene Table'!$D6="copy number",AB6,"")</f>
        <v/>
      </c>
      <c r="FC6" s="4" t="str">
        <f>IF('Gene Table'!$D6="copy number",AC6,"")</f>
        <v/>
      </c>
      <c r="FE6" s="4" t="s">
        <v>60</v>
      </c>
      <c r="FF6" s="4" t="str">
        <f>IF('Gene Table'!$C6="SMPC",D6,"")</f>
        <v/>
      </c>
      <c r="FG6" s="4" t="str">
        <f>IF('Gene Table'!$C6="SMPC",E6,"")</f>
        <v/>
      </c>
      <c r="FH6" s="4" t="str">
        <f>IF('Gene Table'!$C6="SMPC",F6,"")</f>
        <v/>
      </c>
      <c r="FI6" s="4" t="str">
        <f>IF('Gene Table'!$C6="SMPC",G6,"")</f>
        <v/>
      </c>
      <c r="FJ6" s="4" t="str">
        <f>IF('Gene Table'!$C6="SMPC",H6,"")</f>
        <v/>
      </c>
      <c r="FK6" s="4" t="str">
        <f>IF('Gene Table'!$C6="SMPC",I6,"")</f>
        <v/>
      </c>
      <c r="FL6" s="4" t="str">
        <f>IF('Gene Table'!$C6="SMPC",J6,"")</f>
        <v/>
      </c>
      <c r="FM6" s="4" t="str">
        <f>IF('Gene Table'!$C6="SMPC",K6,"")</f>
        <v/>
      </c>
      <c r="FN6" s="4" t="str">
        <f>IF('Gene Table'!$C6="SMPC",L6,"")</f>
        <v/>
      </c>
      <c r="FO6" s="4" t="str">
        <f>IF('Gene Table'!$C6="SMPC",M6,"")</f>
        <v/>
      </c>
      <c r="FP6" s="4" t="str">
        <f>IF('Gene Table'!$C6="SMPC",N6,"")</f>
        <v/>
      </c>
      <c r="FQ6" s="4" t="str">
        <f>IF('Gene Table'!$C6="SMPC",O6,"")</f>
        <v/>
      </c>
      <c r="FS6" s="4" t="s">
        <v>60</v>
      </c>
      <c r="FT6" s="4" t="str">
        <f>IF('Gene Table'!$C6="SMPC",R6,"")</f>
        <v/>
      </c>
      <c r="FU6" s="4" t="str">
        <f>IF('Gene Table'!$C6="SMPC",S6,"")</f>
        <v/>
      </c>
      <c r="FV6" s="4" t="str">
        <f>IF('Gene Table'!$C6="SMPC",T6,"")</f>
        <v/>
      </c>
      <c r="FW6" s="4" t="str">
        <f>IF('Gene Table'!$C6="SMPC",U6,"")</f>
        <v/>
      </c>
      <c r="FX6" s="4" t="str">
        <f>IF('Gene Table'!$C6="SMPC",V6,"")</f>
        <v/>
      </c>
      <c r="FY6" s="4" t="str">
        <f>IF('Gene Table'!$C6="SMPC",W6,"")</f>
        <v/>
      </c>
      <c r="FZ6" s="4" t="str">
        <f>IF('Gene Table'!$C6="SMPC",X6,"")</f>
        <v/>
      </c>
      <c r="GA6" s="4" t="str">
        <f>IF('Gene Table'!$C6="SMPC",Y6,"")</f>
        <v/>
      </c>
      <c r="GB6" s="4" t="str">
        <f>IF('Gene Table'!$C6="SMPC",Z6,"")</f>
        <v/>
      </c>
      <c r="GC6" s="4" t="str">
        <f>IF('Gene Table'!$C6="SMPC",AA6,"")</f>
        <v/>
      </c>
      <c r="GD6" s="4" t="str">
        <f>IF('Gene Table'!$C6="SMPC",AB6,"")</f>
        <v/>
      </c>
      <c r="GE6" s="4" t="str">
        <f>IF('Gene Table'!$C6="SMPC",AC6,"")</f>
        <v/>
      </c>
    </row>
    <row r="7" spans="1:187" ht="15" customHeight="1" x14ac:dyDescent="0.25">
      <c r="A7" s="4" t="str">
        <f>'Gene Table'!C7&amp;":"&amp;'Gene Table'!D7</f>
        <v>BRAF:c.1789C&gt;G</v>
      </c>
      <c r="B7" s="4">
        <f>IF('Gene Table'!$G$5="NO",IF(ISNUMBER(MATCH('Gene Table'!E7,'Array Content'!$M$2:$M$941,0)),VLOOKUP('Gene Table'!E7,'Array Content'!$M$2:$O$941,2,FALSE),35),IF('Gene Table'!$G$5="YES",IF(ISNUMBER(MATCH('Gene Table'!E7,'Array Content'!$M$2:$M$941,0)),VLOOKUP('Gene Table'!E7,'Array Content'!$M$2:$O$941,3,FALSE),35),"OOPS"))</f>
        <v>35</v>
      </c>
      <c r="C7" s="4" t="s">
        <v>63</v>
      </c>
      <c r="D7" s="4">
        <f>IF('Control Sample Data'!D6="","",IF(SUM('Control Sample Data'!D$2:D$97)&gt;10,IF(AND(ISNUMBER('Control Sample Data'!D6),'Control Sample Data'!D6&lt;$B7, 'Control Sample Data'!D6&gt;0),'Control Sample Data'!D6,$B7),""))</f>
        <v>34.47</v>
      </c>
      <c r="E7" s="4">
        <f>IF('Control Sample Data'!E6="","",IF(SUM('Control Sample Data'!E$2:E$97)&gt;10,IF(AND(ISNUMBER('Control Sample Data'!E6),'Control Sample Data'!E6&lt;$B7, 'Control Sample Data'!E6&gt;0),'Control Sample Data'!E6,$B7),""))</f>
        <v>34.64</v>
      </c>
      <c r="F7" s="4" t="str">
        <f>IF('Control Sample Data'!F6="","",IF(SUM('Control Sample Data'!F$2:F$97)&gt;10,IF(AND(ISNUMBER('Control Sample Data'!F6),'Control Sample Data'!F6&lt;$B7, 'Control Sample Data'!F6&gt;0),'Control Sample Data'!F6,$B7),""))</f>
        <v/>
      </c>
      <c r="G7" s="4" t="str">
        <f>IF('Control Sample Data'!G6="","",IF(SUM('Control Sample Data'!G$2:G$97)&gt;10,IF(AND(ISNUMBER('Control Sample Data'!G6),'Control Sample Data'!G6&lt;$B7, 'Control Sample Data'!G6&gt;0),'Control Sample Data'!G6,$B7),""))</f>
        <v/>
      </c>
      <c r="H7" s="4" t="str">
        <f>IF('Control Sample Data'!H6="","",IF(SUM('Control Sample Data'!H$2:H$97)&gt;10,IF(AND(ISNUMBER('Control Sample Data'!H6),'Control Sample Data'!H6&lt;$B7, 'Control Sample Data'!H6&gt;0),'Control Sample Data'!H6,$B7),""))</f>
        <v/>
      </c>
      <c r="I7" s="4" t="str">
        <f>IF('Control Sample Data'!I6="","",IF(SUM('Control Sample Data'!I$2:I$97)&gt;10,IF(AND(ISNUMBER('Control Sample Data'!I6),'Control Sample Data'!I6&lt;$B7, 'Control Sample Data'!I6&gt;0),'Control Sample Data'!I6,$B7),""))</f>
        <v/>
      </c>
      <c r="J7" s="4" t="str">
        <f>IF('Control Sample Data'!J6="","",IF(SUM('Control Sample Data'!J$2:J$97)&gt;10,IF(AND(ISNUMBER('Control Sample Data'!J6),'Control Sample Data'!J6&lt;$B7, 'Control Sample Data'!J6&gt;0),'Control Sample Data'!J6,$B7),""))</f>
        <v/>
      </c>
      <c r="K7" s="4" t="str">
        <f>IF('Control Sample Data'!K6="","",IF(SUM('Control Sample Data'!K$2:K$97)&gt;10,IF(AND(ISNUMBER('Control Sample Data'!K6),'Control Sample Data'!K6&lt;$B7, 'Control Sample Data'!K6&gt;0),'Control Sample Data'!K6,$B7),""))</f>
        <v/>
      </c>
      <c r="L7" s="4" t="str">
        <f>IF('Control Sample Data'!L6="","",IF(SUM('Control Sample Data'!L$2:L$97)&gt;10,IF(AND(ISNUMBER('Control Sample Data'!L6),'Control Sample Data'!L6&lt;$B7, 'Control Sample Data'!L6&gt;0),'Control Sample Data'!L6,$B7),""))</f>
        <v/>
      </c>
      <c r="M7" s="4" t="str">
        <f>IF('Control Sample Data'!M6="","",IF(SUM('Control Sample Data'!M$2:M$97)&gt;10,IF(AND(ISNUMBER('Control Sample Data'!M6),'Control Sample Data'!M6&lt;$B7, 'Control Sample Data'!M6&gt;0),'Control Sample Data'!M6,$B7),""))</f>
        <v/>
      </c>
      <c r="N7" s="4" t="str">
        <f>IF('Control Sample Data'!N6="","",IF(SUM('Control Sample Data'!N$2:N$97)&gt;10,IF(AND(ISNUMBER('Control Sample Data'!N6),'Control Sample Data'!N6&lt;$B7, 'Control Sample Data'!N6&gt;0),'Control Sample Data'!N6,$B7),""))</f>
        <v/>
      </c>
      <c r="O7" s="4" t="str">
        <f>IF('Control Sample Data'!O6="","",IF(SUM('Control Sample Data'!O$2:O$97)&gt;10,IF(AND(ISNUMBER('Control Sample Data'!O6),'Control Sample Data'!O6&lt;$B7, 'Control Sample Data'!O6&gt;0),'Control Sample Data'!O6,$B7),""))</f>
        <v/>
      </c>
      <c r="Q7" s="4" t="s">
        <v>63</v>
      </c>
      <c r="R7" s="4">
        <f>IF('Test Sample Data'!D6="","",IF(SUM('Test Sample Data'!D$2:D$97)&gt;10,IF(AND(ISNUMBER('Test Sample Data'!D6),'Test Sample Data'!D6&lt;$B7, 'Test Sample Data'!D6&gt;0),'Test Sample Data'!D6,$B7),""))</f>
        <v>35</v>
      </c>
      <c r="S7" s="4">
        <f>IF('Test Sample Data'!E6="","",IF(SUM('Test Sample Data'!E$2:E$97)&gt;10,IF(AND(ISNUMBER('Test Sample Data'!E6),'Test Sample Data'!E6&lt;$B7, 'Test Sample Data'!E6&gt;0),'Test Sample Data'!E6,$B7),""))</f>
        <v>35</v>
      </c>
      <c r="T7" s="4">
        <f>IF('Test Sample Data'!F6="","",IF(SUM('Test Sample Data'!F$2:F$97)&gt;10,IF(AND(ISNUMBER('Test Sample Data'!F6),'Test Sample Data'!F6&lt;$B7, 'Test Sample Data'!F6&gt;0),'Test Sample Data'!F6,$B7),""))</f>
        <v>35</v>
      </c>
      <c r="U7" s="4">
        <f>IF('Test Sample Data'!G6="","",IF(SUM('Test Sample Data'!G$2:G$97)&gt;10,IF(AND(ISNUMBER('Test Sample Data'!G6),'Test Sample Data'!G6&lt;$B7, 'Test Sample Data'!G6&gt;0),'Test Sample Data'!G6,$B7),""))</f>
        <v>35</v>
      </c>
      <c r="V7" s="4">
        <f>IF('Test Sample Data'!H6="","",IF(SUM('Test Sample Data'!H$2:H$97)&gt;10,IF(AND(ISNUMBER('Test Sample Data'!H6),'Test Sample Data'!H6&lt;$B7, 'Test Sample Data'!H6&gt;0),'Test Sample Data'!H6,$B7),""))</f>
        <v>35</v>
      </c>
      <c r="W7" s="4">
        <f>IF('Test Sample Data'!I6="","",IF(SUM('Test Sample Data'!I$2:I$97)&gt;10,IF(AND(ISNUMBER('Test Sample Data'!I6),'Test Sample Data'!I6&lt;$B7, 'Test Sample Data'!I6&gt;0),'Test Sample Data'!I6,$B7),""))</f>
        <v>35</v>
      </c>
      <c r="X7" s="4">
        <f>IF('Test Sample Data'!J6="","",IF(SUM('Test Sample Data'!J$2:J$97)&gt;10,IF(AND(ISNUMBER('Test Sample Data'!J6),'Test Sample Data'!J6&lt;$B7, 'Test Sample Data'!J6&gt;0),'Test Sample Data'!J6,$B7),""))</f>
        <v>35</v>
      </c>
      <c r="Y7" s="4">
        <f>IF('Test Sample Data'!K6="","",IF(SUM('Test Sample Data'!K$2:K$97)&gt;10,IF(AND(ISNUMBER('Test Sample Data'!K6),'Test Sample Data'!K6&lt;$B7, 'Test Sample Data'!K6&gt;0),'Test Sample Data'!K6,$B7),""))</f>
        <v>35</v>
      </c>
      <c r="Z7" s="4" t="str">
        <f>IF('Test Sample Data'!L6="","",IF(SUM('Test Sample Data'!L$2:L$97)&gt;10,IF(AND(ISNUMBER('Test Sample Data'!L6),'Test Sample Data'!L6&lt;$B7, 'Test Sample Data'!L6&gt;0),'Test Sample Data'!L6,$B7),""))</f>
        <v/>
      </c>
      <c r="AA7" s="4" t="str">
        <f>IF('Test Sample Data'!M6="","",IF(SUM('Test Sample Data'!M$2:M$97)&gt;10,IF(AND(ISNUMBER('Test Sample Data'!M6),'Test Sample Data'!M6&lt;$B7, 'Test Sample Data'!M6&gt;0),'Test Sample Data'!M6,$B7),""))</f>
        <v/>
      </c>
      <c r="AB7" s="4" t="str">
        <f>IF('Test Sample Data'!N6="","",IF(SUM('Test Sample Data'!N$2:N$97)&gt;10,IF(AND(ISNUMBER('Test Sample Data'!N6),'Test Sample Data'!N6&lt;$B7, 'Test Sample Data'!N6&gt;0),'Test Sample Data'!N6,$B7),""))</f>
        <v/>
      </c>
      <c r="AC7" s="4" t="str">
        <f>IF('Test Sample Data'!O6="","",IF(SUM('Test Sample Data'!O$2:O$97)&gt;10,IF(AND(ISNUMBER('Test Sample Data'!O6),'Test Sample Data'!O6&lt;$B7, 'Test Sample Data'!O6&gt;0),'Test Sample Data'!O6,$B7),""))</f>
        <v/>
      </c>
      <c r="AE7" s="4" t="s">
        <v>63</v>
      </c>
      <c r="AF7" s="4">
        <f>IF(ISNUMBER(D7),IF(MID('Gene Table'!$D$1,5,1)="8",D7-ED$100,D7-VLOOKUP(LEFT($A7,FIND(":",$A7,1))&amp;"copy number",$A$3:$AC$98,4,FALSE)),"")</f>
        <v>8.3099999999999987</v>
      </c>
      <c r="AG7" s="4">
        <f>IF(ISNUMBER(E7),IF(MID('Gene Table'!$D$1,5,1)="8",E7-EE$100,E7-VLOOKUP(LEFT($A7,FIND(":",$A7,1))&amp;"copy number",$A$3:$AC$98,5,FALSE)),"")</f>
        <v>7.6400000000000006</v>
      </c>
      <c r="AH7" s="4" t="str">
        <f>IF(ISNUMBER(F7),IF(MID('Gene Table'!$D$1,5,1)="8",F7-EF$100,F7-VLOOKUP(LEFT($A7,FIND(":",$A7,1))&amp;"copy number",$A$3:$AC$98,6,FALSE)),"")</f>
        <v/>
      </c>
      <c r="AI7" s="4" t="str">
        <f>IF(ISNUMBER(G7),IF(MID('Gene Table'!$D$1,5,1)="8",G7-EG$100,G7-VLOOKUP(LEFT($A7,FIND(":",$A7,1))&amp;"copy number",$A$3:$AC$98,7,FALSE)),"")</f>
        <v/>
      </c>
      <c r="AJ7" s="4" t="str">
        <f>IF(ISNUMBER(H7),IF(MID('Gene Table'!$D$1,5,1)="8",H7-EH$100,H7-VLOOKUP(LEFT($A7,FIND(":",$A7,1))&amp;"copy number",$A$3:$AC$98,8,FALSE)),"")</f>
        <v/>
      </c>
      <c r="AK7" s="4" t="str">
        <f>IF(ISNUMBER(I7),IF(MID('Gene Table'!$D$1,5,1)="8",I7-EI$100,I7-VLOOKUP(LEFT($A7,FIND(":",$A7,1))&amp;"copy number",$A$3:$AC$98,9,FALSE)),"")</f>
        <v/>
      </c>
      <c r="AL7" s="4" t="str">
        <f>IF(ISNUMBER(J7),IF(MID('Gene Table'!$D$1,5,1)="8",J7-EJ$100,J7-VLOOKUP(LEFT($A7,FIND(":",$A7,1))&amp;"copy number",$A$3:$AC$98,10,FALSE)),"")</f>
        <v/>
      </c>
      <c r="AM7" s="4" t="str">
        <f>IF(ISNUMBER(K7),IF(MID('Gene Table'!$D$1,5,1)="8",K7-EK$100,K7-VLOOKUP(LEFT($A7,FIND(":",$A7,1))&amp;"copy number",$A$3:$AC$98,11,FALSE)),"")</f>
        <v/>
      </c>
      <c r="AN7" s="4" t="str">
        <f>IF(ISNUMBER(L7),IF(MID('Gene Table'!$D$1,5,1)="8",L7-EL$100,L7-VLOOKUP(LEFT($A7,FIND(":",$A7,1))&amp;"copy number",$A$3:$AC$98,12,FALSE)),"")</f>
        <v/>
      </c>
      <c r="AO7" s="4" t="str">
        <f>IF(ISNUMBER(M7),IF(MID('Gene Table'!$D$1,5,1)="8",M7-EM$100,M7-VLOOKUP(LEFT($A7,FIND(":",$A7,1))&amp;"copy number",$A$3:$AC$98,13,FALSE)),"")</f>
        <v/>
      </c>
      <c r="AP7" s="4" t="str">
        <f>IF(ISNUMBER(N7),IF(MID('Gene Table'!$D$1,5,1)="8",N7-EN$100,N7-VLOOKUP(LEFT($A7,FIND(":",$A7,1))&amp;"copy number",$A$3:$AC$98,14,FALSE)),"")</f>
        <v/>
      </c>
      <c r="AQ7" s="4" t="str">
        <f>IF(ISNUMBER(O7),IF(MID('Gene Table'!$D$1,5,1)="8",O7-EO$100,O7-VLOOKUP(LEFT($A7,FIND(":",$A7,1))&amp;"copy number",$A$3:$AC$98,15,FALSE)),"")</f>
        <v/>
      </c>
      <c r="AR7" s="4">
        <f t="shared" si="3"/>
        <v>1.42</v>
      </c>
      <c r="AS7" s="4">
        <f t="shared" si="4"/>
        <v>7.98</v>
      </c>
      <c r="AU7" s="4" t="s">
        <v>63</v>
      </c>
      <c r="AV7" s="4">
        <f>IF(ISNUMBER(R7),IF(MID('Gene Table'!$D$1,5,1)="8",D7-ER$100,R7-VLOOKUP(LEFT($A7,FIND(":",$A7,1))&amp;"copy number",$A$3:$AC$98,18,FALSE)),"")</f>
        <v>8.0799999999999983</v>
      </c>
      <c r="AW7" s="4">
        <f>IF(ISNUMBER(S7),IF(MID('Gene Table'!$D$1,5,1)="8",E7-ES$100,S7-VLOOKUP(LEFT($A7,FIND(":",$A7,1))&amp;"copy number",$A$3:$AC$98,19,FALSE)),"")</f>
        <v>7.7899999999999991</v>
      </c>
      <c r="AX7" s="4">
        <f>IF(ISNUMBER(T7),IF(MID('Gene Table'!$D$1,5,1)="8",F7-ET$100,T7-VLOOKUP(LEFT($A7,FIND(":",$A7,1))&amp;"copy number",$A$3:$AC$98,20,FALSE)),"")</f>
        <v>8.0599999999999987</v>
      </c>
      <c r="AY7" s="4">
        <f>IF(ISNUMBER(U7),IF(MID('Gene Table'!$D$1,5,1)="8",G7-EU$100,U7-VLOOKUP(LEFT($A7,FIND(":",$A7,1))&amp;"copy number",$A$3:$AC$98,21,FALSE)),"")</f>
        <v>9</v>
      </c>
      <c r="AZ7" s="4">
        <f>IF(ISNUMBER(V7),IF(MID('Gene Table'!$D$1,5,1)="8",H7-EV$100,V7-VLOOKUP(LEFT($A7,FIND(":",$A7,1))&amp;"copy number",$A$3:$AC$98,22,FALSE)),"")</f>
        <v>9</v>
      </c>
      <c r="BA7" s="4">
        <f>IF(ISNUMBER(W7),IF(MID('Gene Table'!$D$1,5,1)="8",I7-EW$100,W7-VLOOKUP(LEFT($A7,FIND(":",$A7,1))&amp;"copy number",$A$3:$AC$98,23,FALSE)),"")</f>
        <v>9</v>
      </c>
      <c r="BB7" s="4">
        <f>IF(ISNUMBER(X7),IF(MID('Gene Table'!$D$1,5,1)="8",J7-EX$100,X7-VLOOKUP(LEFT($A7,FIND(":",$A7,1))&amp;"copy number",$A$3:$AC$98,24,FALSE)),"")</f>
        <v>9</v>
      </c>
      <c r="BC7" s="4">
        <f>IF(ISNUMBER(Y7),IF(MID('Gene Table'!$D$1,5,1)="8",K7-EY$100,Y7-VLOOKUP(LEFT($A7,FIND(":",$A7,1))&amp;"copy number",$A$3:$AC$98,25,FALSE)),"")</f>
        <v>9</v>
      </c>
      <c r="BD7" s="4" t="str">
        <f>IF(ISNUMBER(Z7),IF(MID('Gene Table'!$D$1,5,1)="8",L7-EZ$100,Z7-VLOOKUP(LEFT($A7,FIND(":",$A7,1))&amp;"copy number",$A$3:$AC$98,26,FALSE)),"")</f>
        <v/>
      </c>
      <c r="BE7" s="4" t="str">
        <f>IF(ISNUMBER(AA7),IF(MID('Gene Table'!$D$1,5,1)="8",M7-FA$100,AA7-VLOOKUP(LEFT($A7,FIND(":",$A7,1))&amp;"copy number",$A$3:$AC$98,27,FALSE)),"")</f>
        <v/>
      </c>
      <c r="BF7" s="4" t="str">
        <f>IF(ISNUMBER(AB7),IF(MID('Gene Table'!$D$1,5,1)="8",N7-FB$100,AB7-VLOOKUP(LEFT($A7,FIND(":",$A7,1))&amp;"copy number",$A$3:$AC$98,28,FALSE)),"")</f>
        <v/>
      </c>
      <c r="BG7" s="4" t="str">
        <f>IF(ISNUMBER(AC7),IF(MID('Gene Table'!$D$1,5,1)="8",O7-FC$100,AC7-VLOOKUP(LEFT($A7,FIND(":",$A7,1))&amp;"copy number",$A$3:$AC$98,29,FALSE)),"")</f>
        <v/>
      </c>
      <c r="BI7" s="4" t="s">
        <v>63</v>
      </c>
      <c r="BJ7" s="4">
        <f t="shared" si="5"/>
        <v>8.0799999999999983</v>
      </c>
      <c r="BK7" s="4">
        <f t="shared" si="6"/>
        <v>7.7899999999999991</v>
      </c>
      <c r="BL7" s="4">
        <f t="shared" si="7"/>
        <v>8.0599999999999987</v>
      </c>
      <c r="BM7" s="4">
        <f t="shared" si="8"/>
        <v>9</v>
      </c>
      <c r="BN7" s="4">
        <f t="shared" si="9"/>
        <v>9</v>
      </c>
      <c r="BO7" s="4">
        <f t="shared" si="10"/>
        <v>9</v>
      </c>
      <c r="BP7" s="4">
        <f t="shared" si="11"/>
        <v>9</v>
      </c>
      <c r="BQ7" s="4">
        <f t="shared" si="12"/>
        <v>9</v>
      </c>
      <c r="BR7" s="4" t="str">
        <f t="shared" si="13"/>
        <v/>
      </c>
      <c r="BS7" s="4" t="str">
        <f t="shared" si="14"/>
        <v/>
      </c>
      <c r="BT7" s="4" t="str">
        <f t="shared" si="15"/>
        <v/>
      </c>
      <c r="BU7" s="4" t="str">
        <f t="shared" si="16"/>
        <v/>
      </c>
      <c r="BV7" s="4">
        <f t="shared" si="17"/>
        <v>1.61</v>
      </c>
      <c r="BW7" s="4">
        <f t="shared" si="18"/>
        <v>8.6199999999999992</v>
      </c>
      <c r="BY7" s="4" t="s">
        <v>63</v>
      </c>
      <c r="BZ7" s="4">
        <f t="shared" si="19"/>
        <v>-0.54000000000000092</v>
      </c>
      <c r="CA7" s="4">
        <f t="shared" si="20"/>
        <v>-0.83000000000000007</v>
      </c>
      <c r="CB7" s="4">
        <f t="shared" si="21"/>
        <v>-0.5600000000000005</v>
      </c>
      <c r="CC7" s="4">
        <f t="shared" si="22"/>
        <v>0.38000000000000078</v>
      </c>
      <c r="CD7" s="4">
        <f t="shared" si="23"/>
        <v>0.38000000000000078</v>
      </c>
      <c r="CE7" s="4">
        <f t="shared" si="24"/>
        <v>0.38000000000000078</v>
      </c>
      <c r="CF7" s="4">
        <f t="shared" si="25"/>
        <v>0.38000000000000078</v>
      </c>
      <c r="CG7" s="4">
        <f t="shared" si="26"/>
        <v>0.38000000000000078</v>
      </c>
      <c r="CH7" s="4" t="str">
        <f t="shared" si="27"/>
        <v/>
      </c>
      <c r="CI7" s="4" t="str">
        <f t="shared" si="28"/>
        <v/>
      </c>
      <c r="CJ7" s="4" t="str">
        <f t="shared" si="29"/>
        <v/>
      </c>
      <c r="CK7" s="4" t="str">
        <f t="shared" si="30"/>
        <v/>
      </c>
      <c r="CM7" s="4" t="s">
        <v>63</v>
      </c>
      <c r="CN7" s="4" t="str">
        <f>IF(ISNUMBER(BZ7), IF($BV7&gt;VLOOKUP('Gene Table'!$G$2,'Array Content'!$A$2:$B$3,2,FALSE),IF(BZ7&lt;-$BV7,"mutant","WT"),IF(BZ7&lt;-VLOOKUP('Gene Table'!$G$2,'Array Content'!$A$2:$B$3,2,FALSE),"Mutant","WT")),"")</f>
        <v>WT</v>
      </c>
      <c r="CO7" s="4" t="str">
        <f>IF(ISNUMBER(CA7), IF($BV7&gt;VLOOKUP('Gene Table'!$G$2,'Array Content'!$A$2:$B$3,2,FALSE),IF(CA7&lt;-$BV7,"mutant","WT"),IF(CA7&lt;-VLOOKUP('Gene Table'!$G$2,'Array Content'!$A$2:$B$3,2,FALSE),"Mutant","WT")),"")</f>
        <v>WT</v>
      </c>
      <c r="CP7" s="4" t="str">
        <f>IF(ISNUMBER(CB7), IF($BV7&gt;VLOOKUP('Gene Table'!$G$2,'Array Content'!$A$2:$B$3,2,FALSE),IF(CB7&lt;-$BV7,"mutant","WT"),IF(CB7&lt;-VLOOKUP('Gene Table'!$G$2,'Array Content'!$A$2:$B$3,2,FALSE),"Mutant","WT")),"")</f>
        <v>WT</v>
      </c>
      <c r="CQ7" s="4" t="str">
        <f>IF(ISNUMBER(CC7), IF($BV7&gt;VLOOKUP('Gene Table'!$G$2,'Array Content'!$A$2:$B$3,2,FALSE),IF(CC7&lt;-$BV7,"mutant","WT"),IF(CC7&lt;-VLOOKUP('Gene Table'!$G$2,'Array Content'!$A$2:$B$3,2,FALSE),"Mutant","WT")),"")</f>
        <v>WT</v>
      </c>
      <c r="CR7" s="4" t="str">
        <f>IF(ISNUMBER(CD7), IF($BV7&gt;VLOOKUP('Gene Table'!$G$2,'Array Content'!$A$2:$B$3,2,FALSE),IF(CD7&lt;-$BV7,"mutant","WT"),IF(CD7&lt;-VLOOKUP('Gene Table'!$G$2,'Array Content'!$A$2:$B$3,2,FALSE),"Mutant","WT")),"")</f>
        <v>WT</v>
      </c>
      <c r="CS7" s="4" t="str">
        <f>IF(ISNUMBER(CE7), IF($BV7&gt;VLOOKUP('Gene Table'!$G$2,'Array Content'!$A$2:$B$3,2,FALSE),IF(CE7&lt;-$BV7,"mutant","WT"),IF(CE7&lt;-VLOOKUP('Gene Table'!$G$2,'Array Content'!$A$2:$B$3,2,FALSE),"Mutant","WT")),"")</f>
        <v>WT</v>
      </c>
      <c r="CT7" s="4" t="str">
        <f>IF(ISNUMBER(CF7), IF($BV7&gt;VLOOKUP('Gene Table'!$G$2,'Array Content'!$A$2:$B$3,2,FALSE),IF(CF7&lt;-$BV7,"mutant","WT"),IF(CF7&lt;-VLOOKUP('Gene Table'!$G$2,'Array Content'!$A$2:$B$3,2,FALSE),"Mutant","WT")),"")</f>
        <v>WT</v>
      </c>
      <c r="CU7" s="4" t="str">
        <f>IF(ISNUMBER(CG7), IF($BV7&gt;VLOOKUP('Gene Table'!$G$2,'Array Content'!$A$2:$B$3,2,FALSE),IF(CG7&lt;-$BV7,"mutant","WT"),IF(CG7&lt;-VLOOKUP('Gene Table'!$G$2,'Array Content'!$A$2:$B$3,2,FALSE),"Mutant","WT")),"")</f>
        <v>WT</v>
      </c>
      <c r="CV7" s="4" t="str">
        <f>IF(ISNUMBER(CH7), IF($BV7&gt;VLOOKUP('Gene Table'!$G$2,'Array Content'!$A$2:$B$3,2,FALSE),IF(CH7&lt;-$BV7,"mutant","WT"),IF(CH7&lt;-VLOOKUP('Gene Table'!$G$2,'Array Content'!$A$2:$B$3,2,FALSE),"Mutant","WT")),"")</f>
        <v/>
      </c>
      <c r="CW7" s="4" t="str">
        <f>IF(ISNUMBER(CI7), IF($BV7&gt;VLOOKUP('Gene Table'!$G$2,'Array Content'!$A$2:$B$3,2,FALSE),IF(CI7&lt;-$BV7,"mutant","WT"),IF(CI7&lt;-VLOOKUP('Gene Table'!$G$2,'Array Content'!$A$2:$B$3,2,FALSE),"Mutant","WT")),"")</f>
        <v/>
      </c>
      <c r="CX7" s="4" t="str">
        <f>IF(ISNUMBER(CJ7), IF($BV7&gt;VLOOKUP('Gene Table'!$G$2,'Array Content'!$A$2:$B$3,2,FALSE),IF(CJ7&lt;-$BV7,"mutant","WT"),IF(CJ7&lt;-VLOOKUP('Gene Table'!$G$2,'Array Content'!$A$2:$B$3,2,FALSE),"Mutant","WT")),"")</f>
        <v/>
      </c>
      <c r="CY7" s="4" t="str">
        <f>IF(ISNUMBER(CK7), IF($BV7&gt;VLOOKUP('Gene Table'!$G$2,'Array Content'!$A$2:$B$3,2,FALSE),IF(CK7&lt;-$BV7,"mutant","WT"),IF(CK7&lt;-VLOOKUP('Gene Table'!$G$2,'Array Content'!$A$2:$B$3,2,FALSE),"Mutant","WT")),"")</f>
        <v/>
      </c>
      <c r="DA7" s="4" t="s">
        <v>63</v>
      </c>
      <c r="DB7" s="4">
        <f t="shared" si="31"/>
        <v>9.9999999999997868E-2</v>
      </c>
      <c r="DC7" s="4">
        <f t="shared" si="32"/>
        <v>-0.19000000000000128</v>
      </c>
      <c r="DD7" s="4">
        <f t="shared" si="33"/>
        <v>7.9999999999998295E-2</v>
      </c>
      <c r="DE7" s="4">
        <f t="shared" si="34"/>
        <v>1.0199999999999996</v>
      </c>
      <c r="DF7" s="4">
        <f t="shared" si="35"/>
        <v>1.0199999999999996</v>
      </c>
      <c r="DG7" s="4">
        <f t="shared" si="36"/>
        <v>1.0199999999999996</v>
      </c>
      <c r="DH7" s="4">
        <f t="shared" si="37"/>
        <v>1.0199999999999996</v>
      </c>
      <c r="DI7" s="4">
        <f t="shared" si="38"/>
        <v>1.0199999999999996</v>
      </c>
      <c r="DJ7" s="4" t="str">
        <f t="shared" si="39"/>
        <v/>
      </c>
      <c r="DK7" s="4" t="str">
        <f t="shared" si="40"/>
        <v/>
      </c>
      <c r="DL7" s="4" t="str">
        <f t="shared" si="41"/>
        <v/>
      </c>
      <c r="DM7" s="4" t="str">
        <f t="shared" si="42"/>
        <v/>
      </c>
      <c r="DO7" s="4" t="s">
        <v>63</v>
      </c>
      <c r="DP7" s="4" t="str">
        <f>IF(ISNUMBER(DB7), IF($AR7&gt;VLOOKUP('Gene Table'!$G$2,'Array Content'!$A$2:$B$3,2,FALSE),IF(DB7&lt;-$AR7,"mutant","WT"),IF(DB7&lt;-VLOOKUP('Gene Table'!$G$2,'Array Content'!$A$2:$B$3,2,FALSE),"Mutant","WT")),"")</f>
        <v>WT</v>
      </c>
      <c r="DQ7" s="4" t="str">
        <f>IF(ISNUMBER(DC7), IF($AR7&gt;VLOOKUP('Gene Table'!$G$2,'Array Content'!$A$2:$B$3,2,FALSE),IF(DC7&lt;-$AR7,"mutant","WT"),IF(DC7&lt;-VLOOKUP('Gene Table'!$G$2,'Array Content'!$A$2:$B$3,2,FALSE),"Mutant","WT")),"")</f>
        <v>WT</v>
      </c>
      <c r="DR7" s="4" t="str">
        <f>IF(ISNUMBER(DD7), IF($AR7&gt;VLOOKUP('Gene Table'!$G$2,'Array Content'!$A$2:$B$3,2,FALSE),IF(DD7&lt;-$AR7,"mutant","WT"),IF(DD7&lt;-VLOOKUP('Gene Table'!$G$2,'Array Content'!$A$2:$B$3,2,FALSE),"Mutant","WT")),"")</f>
        <v>WT</v>
      </c>
      <c r="DS7" s="4" t="str">
        <f>IF(ISNUMBER(DE7), IF($AR7&gt;VLOOKUP('Gene Table'!$G$2,'Array Content'!$A$2:$B$3,2,FALSE),IF(DE7&lt;-$AR7,"mutant","WT"),IF(DE7&lt;-VLOOKUP('Gene Table'!$G$2,'Array Content'!$A$2:$B$3,2,FALSE),"Mutant","WT")),"")</f>
        <v>WT</v>
      </c>
      <c r="DT7" s="4" t="str">
        <f>IF(ISNUMBER(DF7), IF($AR7&gt;VLOOKUP('Gene Table'!$G$2,'Array Content'!$A$2:$B$3,2,FALSE),IF(DF7&lt;-$AR7,"mutant","WT"),IF(DF7&lt;-VLOOKUP('Gene Table'!$G$2,'Array Content'!$A$2:$B$3,2,FALSE),"Mutant","WT")),"")</f>
        <v>WT</v>
      </c>
      <c r="DU7" s="4" t="str">
        <f>IF(ISNUMBER(DG7), IF($AR7&gt;VLOOKUP('Gene Table'!$G$2,'Array Content'!$A$2:$B$3,2,FALSE),IF(DG7&lt;-$AR7,"mutant","WT"),IF(DG7&lt;-VLOOKUP('Gene Table'!$G$2,'Array Content'!$A$2:$B$3,2,FALSE),"Mutant","WT")),"")</f>
        <v>WT</v>
      </c>
      <c r="DV7" s="4" t="str">
        <f>IF(ISNUMBER(DH7), IF($AR7&gt;VLOOKUP('Gene Table'!$G$2,'Array Content'!$A$2:$B$3,2,FALSE),IF(DH7&lt;-$AR7,"mutant","WT"),IF(DH7&lt;-VLOOKUP('Gene Table'!$G$2,'Array Content'!$A$2:$B$3,2,FALSE),"Mutant","WT")),"")</f>
        <v>WT</v>
      </c>
      <c r="DW7" s="4" t="str">
        <f>IF(ISNUMBER(DI7), IF($AR7&gt;VLOOKUP('Gene Table'!$G$2,'Array Content'!$A$2:$B$3,2,FALSE),IF(DI7&lt;-$AR7,"mutant","WT"),IF(DI7&lt;-VLOOKUP('Gene Table'!$G$2,'Array Content'!$A$2:$B$3,2,FALSE),"Mutant","WT")),"")</f>
        <v>WT</v>
      </c>
      <c r="DX7" s="4" t="str">
        <f>IF(ISNUMBER(DJ7), IF($AR7&gt;VLOOKUP('Gene Table'!$G$2,'Array Content'!$A$2:$B$3,2,FALSE),IF(DJ7&lt;-$AR7,"mutant","WT"),IF(DJ7&lt;-VLOOKUP('Gene Table'!$G$2,'Array Content'!$A$2:$B$3,2,FALSE),"Mutant","WT")),"")</f>
        <v/>
      </c>
      <c r="DY7" s="4" t="str">
        <f>IF(ISNUMBER(DK7), IF($AR7&gt;VLOOKUP('Gene Table'!$G$2,'Array Content'!$A$2:$B$3,2,FALSE),IF(DK7&lt;-$AR7,"mutant","WT"),IF(DK7&lt;-VLOOKUP('Gene Table'!$G$2,'Array Content'!$A$2:$B$3,2,FALSE),"Mutant","WT")),"")</f>
        <v/>
      </c>
      <c r="DZ7" s="4" t="str">
        <f>IF(ISNUMBER(DL7), IF($AR7&gt;VLOOKUP('Gene Table'!$G$2,'Array Content'!$A$2:$B$3,2,FALSE),IF(DL7&lt;-$AR7,"mutant","WT"),IF(DL7&lt;-VLOOKUP('Gene Table'!$G$2,'Array Content'!$A$2:$B$3,2,FALSE),"Mutant","WT")),"")</f>
        <v/>
      </c>
      <c r="EA7" s="4" t="str">
        <f>IF(ISNUMBER(DM7), IF($AR7&gt;VLOOKUP('Gene Table'!$G$2,'Array Content'!$A$2:$B$3,2,FALSE),IF(DM7&lt;-$AR7,"mutant","WT"),IF(DM7&lt;-VLOOKUP('Gene Table'!$G$2,'Array Content'!$A$2:$B$3,2,FALSE),"Mutant","WT")),"")</f>
        <v/>
      </c>
      <c r="EC7" s="4" t="s">
        <v>63</v>
      </c>
      <c r="ED7" s="4" t="str">
        <f>IF('Gene Table'!$D7="copy number",D7,"")</f>
        <v/>
      </c>
      <c r="EE7" s="4" t="str">
        <f>IF('Gene Table'!$D7="copy number",E7,"")</f>
        <v/>
      </c>
      <c r="EF7" s="4" t="str">
        <f>IF('Gene Table'!$D7="copy number",F7,"")</f>
        <v/>
      </c>
      <c r="EG7" s="4" t="str">
        <f>IF('Gene Table'!$D7="copy number",G7,"")</f>
        <v/>
      </c>
      <c r="EH7" s="4" t="str">
        <f>IF('Gene Table'!$D7="copy number",H7,"")</f>
        <v/>
      </c>
      <c r="EI7" s="4" t="str">
        <f>IF('Gene Table'!$D7="copy number",I7,"")</f>
        <v/>
      </c>
      <c r="EJ7" s="4" t="str">
        <f>IF('Gene Table'!$D7="copy number",J7,"")</f>
        <v/>
      </c>
      <c r="EK7" s="4" t="str">
        <f>IF('Gene Table'!$D7="copy number",K7,"")</f>
        <v/>
      </c>
      <c r="EL7" s="4" t="str">
        <f>IF('Gene Table'!$D7="copy number",L7,"")</f>
        <v/>
      </c>
      <c r="EM7" s="4" t="str">
        <f>IF('Gene Table'!$D7="copy number",M7,"")</f>
        <v/>
      </c>
      <c r="EN7" s="4" t="str">
        <f>IF('Gene Table'!$D7="copy number",N7,"")</f>
        <v/>
      </c>
      <c r="EO7" s="4" t="str">
        <f>IF('Gene Table'!$D7="copy number",O7,"")</f>
        <v/>
      </c>
      <c r="EQ7" s="4" t="s">
        <v>63</v>
      </c>
      <c r="ER7" s="4" t="str">
        <f>IF('Gene Table'!$D7="copy number",R7,"")</f>
        <v/>
      </c>
      <c r="ES7" s="4" t="str">
        <f>IF('Gene Table'!$D7="copy number",S7,"")</f>
        <v/>
      </c>
      <c r="ET7" s="4" t="str">
        <f>IF('Gene Table'!$D7="copy number",T7,"")</f>
        <v/>
      </c>
      <c r="EU7" s="4" t="str">
        <f>IF('Gene Table'!$D7="copy number",U7,"")</f>
        <v/>
      </c>
      <c r="EV7" s="4" t="str">
        <f>IF('Gene Table'!$D7="copy number",V7,"")</f>
        <v/>
      </c>
      <c r="EW7" s="4" t="str">
        <f>IF('Gene Table'!$D7="copy number",W7,"")</f>
        <v/>
      </c>
      <c r="EX7" s="4" t="str">
        <f>IF('Gene Table'!$D7="copy number",X7,"")</f>
        <v/>
      </c>
      <c r="EY7" s="4" t="str">
        <f>IF('Gene Table'!$D7="copy number",Y7,"")</f>
        <v/>
      </c>
      <c r="EZ7" s="4" t="str">
        <f>IF('Gene Table'!$D7="copy number",Z7,"")</f>
        <v/>
      </c>
      <c r="FA7" s="4" t="str">
        <f>IF('Gene Table'!$D7="copy number",AA7,"")</f>
        <v/>
      </c>
      <c r="FB7" s="4" t="str">
        <f>IF('Gene Table'!$D7="copy number",AB7,"")</f>
        <v/>
      </c>
      <c r="FC7" s="4" t="str">
        <f>IF('Gene Table'!$D7="copy number",AC7,"")</f>
        <v/>
      </c>
      <c r="FE7" s="4" t="s">
        <v>63</v>
      </c>
      <c r="FF7" s="4" t="str">
        <f>IF('Gene Table'!$C7="SMPC",D7,"")</f>
        <v/>
      </c>
      <c r="FG7" s="4" t="str">
        <f>IF('Gene Table'!$C7="SMPC",E7,"")</f>
        <v/>
      </c>
      <c r="FH7" s="4" t="str">
        <f>IF('Gene Table'!$C7="SMPC",F7,"")</f>
        <v/>
      </c>
      <c r="FI7" s="4" t="str">
        <f>IF('Gene Table'!$C7="SMPC",G7,"")</f>
        <v/>
      </c>
      <c r="FJ7" s="4" t="str">
        <f>IF('Gene Table'!$C7="SMPC",H7,"")</f>
        <v/>
      </c>
      <c r="FK7" s="4" t="str">
        <f>IF('Gene Table'!$C7="SMPC",I7,"")</f>
        <v/>
      </c>
      <c r="FL7" s="4" t="str">
        <f>IF('Gene Table'!$C7="SMPC",J7,"")</f>
        <v/>
      </c>
      <c r="FM7" s="4" t="str">
        <f>IF('Gene Table'!$C7="SMPC",K7,"")</f>
        <v/>
      </c>
      <c r="FN7" s="4" t="str">
        <f>IF('Gene Table'!$C7="SMPC",L7,"")</f>
        <v/>
      </c>
      <c r="FO7" s="4" t="str">
        <f>IF('Gene Table'!$C7="SMPC",M7,"")</f>
        <v/>
      </c>
      <c r="FP7" s="4" t="str">
        <f>IF('Gene Table'!$C7="SMPC",N7,"")</f>
        <v/>
      </c>
      <c r="FQ7" s="4" t="str">
        <f>IF('Gene Table'!$C7="SMPC",O7,"")</f>
        <v/>
      </c>
      <c r="FS7" s="4" t="s">
        <v>63</v>
      </c>
      <c r="FT7" s="4" t="str">
        <f>IF('Gene Table'!$C7="SMPC",R7,"")</f>
        <v/>
      </c>
      <c r="FU7" s="4" t="str">
        <f>IF('Gene Table'!$C7="SMPC",S7,"")</f>
        <v/>
      </c>
      <c r="FV7" s="4" t="str">
        <f>IF('Gene Table'!$C7="SMPC",T7,"")</f>
        <v/>
      </c>
      <c r="FW7" s="4" t="str">
        <f>IF('Gene Table'!$C7="SMPC",U7,"")</f>
        <v/>
      </c>
      <c r="FX7" s="4" t="str">
        <f>IF('Gene Table'!$C7="SMPC",V7,"")</f>
        <v/>
      </c>
      <c r="FY7" s="4" t="str">
        <f>IF('Gene Table'!$C7="SMPC",W7,"")</f>
        <v/>
      </c>
      <c r="FZ7" s="4" t="str">
        <f>IF('Gene Table'!$C7="SMPC",X7,"")</f>
        <v/>
      </c>
      <c r="GA7" s="4" t="str">
        <f>IF('Gene Table'!$C7="SMPC",Y7,"")</f>
        <v/>
      </c>
      <c r="GB7" s="4" t="str">
        <f>IF('Gene Table'!$C7="SMPC",Z7,"")</f>
        <v/>
      </c>
      <c r="GC7" s="4" t="str">
        <f>IF('Gene Table'!$C7="SMPC",AA7,"")</f>
        <v/>
      </c>
      <c r="GD7" s="4" t="str">
        <f>IF('Gene Table'!$C7="SMPC",AB7,"")</f>
        <v/>
      </c>
      <c r="GE7" s="4" t="str">
        <f>IF('Gene Table'!$C7="SMPC",AC7,"")</f>
        <v/>
      </c>
    </row>
    <row r="8" spans="1:187" ht="15" customHeight="1" x14ac:dyDescent="0.25">
      <c r="A8" s="4" t="str">
        <f>'Gene Table'!C8&amp;":"&amp;'Gene Table'!D8</f>
        <v>BRAF:c.1798G&gt;A</v>
      </c>
      <c r="B8" s="4">
        <f>IF('Gene Table'!$G$5="NO",IF(ISNUMBER(MATCH('Gene Table'!E8,'Array Content'!$M$2:$M$941,0)),VLOOKUP('Gene Table'!E8,'Array Content'!$M$2:$O$941,2,FALSE),35),IF('Gene Table'!$G$5="YES",IF(ISNUMBER(MATCH('Gene Table'!E8,'Array Content'!$M$2:$M$941,0)),VLOOKUP('Gene Table'!E8,'Array Content'!$M$2:$O$941,3,FALSE),35),"OOPS"))</f>
        <v>37</v>
      </c>
      <c r="C8" s="4" t="s">
        <v>66</v>
      </c>
      <c r="D8" s="4">
        <f>IF('Control Sample Data'!D7="","",IF(SUM('Control Sample Data'!D$2:D$97)&gt;10,IF(AND(ISNUMBER('Control Sample Data'!D7),'Control Sample Data'!D7&lt;$B8, 'Control Sample Data'!D7&gt;0),'Control Sample Data'!D7,$B8),""))</f>
        <v>34.299999999999997</v>
      </c>
      <c r="E8" s="4">
        <f>IF('Control Sample Data'!E7="","",IF(SUM('Control Sample Data'!E$2:E$97)&gt;10,IF(AND(ISNUMBER('Control Sample Data'!E7),'Control Sample Data'!E7&lt;$B8, 'Control Sample Data'!E7&gt;0),'Control Sample Data'!E7,$B8),""))</f>
        <v>34.92</v>
      </c>
      <c r="F8" s="4" t="str">
        <f>IF('Control Sample Data'!F7="","",IF(SUM('Control Sample Data'!F$2:F$97)&gt;10,IF(AND(ISNUMBER('Control Sample Data'!F7),'Control Sample Data'!F7&lt;$B8, 'Control Sample Data'!F7&gt;0),'Control Sample Data'!F7,$B8),""))</f>
        <v/>
      </c>
      <c r="G8" s="4" t="str">
        <f>IF('Control Sample Data'!G7="","",IF(SUM('Control Sample Data'!G$2:G$97)&gt;10,IF(AND(ISNUMBER('Control Sample Data'!G7),'Control Sample Data'!G7&lt;$B8, 'Control Sample Data'!G7&gt;0),'Control Sample Data'!G7,$B8),""))</f>
        <v/>
      </c>
      <c r="H8" s="4" t="str">
        <f>IF('Control Sample Data'!H7="","",IF(SUM('Control Sample Data'!H$2:H$97)&gt;10,IF(AND(ISNUMBER('Control Sample Data'!H7),'Control Sample Data'!H7&lt;$B8, 'Control Sample Data'!H7&gt;0),'Control Sample Data'!H7,$B8),""))</f>
        <v/>
      </c>
      <c r="I8" s="4" t="str">
        <f>IF('Control Sample Data'!I7="","",IF(SUM('Control Sample Data'!I$2:I$97)&gt;10,IF(AND(ISNUMBER('Control Sample Data'!I7),'Control Sample Data'!I7&lt;$B8, 'Control Sample Data'!I7&gt;0),'Control Sample Data'!I7,$B8),""))</f>
        <v/>
      </c>
      <c r="J8" s="4" t="str">
        <f>IF('Control Sample Data'!J7="","",IF(SUM('Control Sample Data'!J$2:J$97)&gt;10,IF(AND(ISNUMBER('Control Sample Data'!J7),'Control Sample Data'!J7&lt;$B8, 'Control Sample Data'!J7&gt;0),'Control Sample Data'!J7,$B8),""))</f>
        <v/>
      </c>
      <c r="K8" s="4" t="str">
        <f>IF('Control Sample Data'!K7="","",IF(SUM('Control Sample Data'!K$2:K$97)&gt;10,IF(AND(ISNUMBER('Control Sample Data'!K7),'Control Sample Data'!K7&lt;$B8, 'Control Sample Data'!K7&gt;0),'Control Sample Data'!K7,$B8),""))</f>
        <v/>
      </c>
      <c r="L8" s="4" t="str">
        <f>IF('Control Sample Data'!L7="","",IF(SUM('Control Sample Data'!L$2:L$97)&gt;10,IF(AND(ISNUMBER('Control Sample Data'!L7),'Control Sample Data'!L7&lt;$B8, 'Control Sample Data'!L7&gt;0),'Control Sample Data'!L7,$B8),""))</f>
        <v/>
      </c>
      <c r="M8" s="4" t="str">
        <f>IF('Control Sample Data'!M7="","",IF(SUM('Control Sample Data'!M$2:M$97)&gt;10,IF(AND(ISNUMBER('Control Sample Data'!M7),'Control Sample Data'!M7&lt;$B8, 'Control Sample Data'!M7&gt;0),'Control Sample Data'!M7,$B8),""))</f>
        <v/>
      </c>
      <c r="N8" s="4" t="str">
        <f>IF('Control Sample Data'!N7="","",IF(SUM('Control Sample Data'!N$2:N$97)&gt;10,IF(AND(ISNUMBER('Control Sample Data'!N7),'Control Sample Data'!N7&lt;$B8, 'Control Sample Data'!N7&gt;0),'Control Sample Data'!N7,$B8),""))</f>
        <v/>
      </c>
      <c r="O8" s="4" t="str">
        <f>IF('Control Sample Data'!O7="","",IF(SUM('Control Sample Data'!O$2:O$97)&gt;10,IF(AND(ISNUMBER('Control Sample Data'!O7),'Control Sample Data'!O7&lt;$B8, 'Control Sample Data'!O7&gt;0),'Control Sample Data'!O7,$B8),""))</f>
        <v/>
      </c>
      <c r="Q8" s="4" t="s">
        <v>66</v>
      </c>
      <c r="R8" s="4">
        <f>IF('Test Sample Data'!D7="","",IF(SUM('Test Sample Data'!D$2:D$97)&gt;10,IF(AND(ISNUMBER('Test Sample Data'!D7),'Test Sample Data'!D7&lt;$B8, 'Test Sample Data'!D7&gt;0),'Test Sample Data'!D7,$B8),""))</f>
        <v>35</v>
      </c>
      <c r="S8" s="4">
        <f>IF('Test Sample Data'!E7="","",IF(SUM('Test Sample Data'!E$2:E$97)&gt;10,IF(AND(ISNUMBER('Test Sample Data'!E7),'Test Sample Data'!E7&lt;$B8, 'Test Sample Data'!E7&gt;0),'Test Sample Data'!E7,$B8),""))</f>
        <v>35</v>
      </c>
      <c r="T8" s="4">
        <f>IF('Test Sample Data'!F7="","",IF(SUM('Test Sample Data'!F$2:F$97)&gt;10,IF(AND(ISNUMBER('Test Sample Data'!F7),'Test Sample Data'!F7&lt;$B8, 'Test Sample Data'!F7&gt;0),'Test Sample Data'!F7,$B8),""))</f>
        <v>35</v>
      </c>
      <c r="U8" s="4">
        <f>IF('Test Sample Data'!G7="","",IF(SUM('Test Sample Data'!G$2:G$97)&gt;10,IF(AND(ISNUMBER('Test Sample Data'!G7),'Test Sample Data'!G7&lt;$B8, 'Test Sample Data'!G7&gt;0),'Test Sample Data'!G7,$B8),""))</f>
        <v>35</v>
      </c>
      <c r="V8" s="4">
        <f>IF('Test Sample Data'!H7="","",IF(SUM('Test Sample Data'!H$2:H$97)&gt;10,IF(AND(ISNUMBER('Test Sample Data'!H7),'Test Sample Data'!H7&lt;$B8, 'Test Sample Data'!H7&gt;0),'Test Sample Data'!H7,$B8),""))</f>
        <v>35</v>
      </c>
      <c r="W8" s="4">
        <f>IF('Test Sample Data'!I7="","",IF(SUM('Test Sample Data'!I$2:I$97)&gt;10,IF(AND(ISNUMBER('Test Sample Data'!I7),'Test Sample Data'!I7&lt;$B8, 'Test Sample Data'!I7&gt;0),'Test Sample Data'!I7,$B8),""))</f>
        <v>35</v>
      </c>
      <c r="X8" s="4">
        <f>IF('Test Sample Data'!J7="","",IF(SUM('Test Sample Data'!J$2:J$97)&gt;10,IF(AND(ISNUMBER('Test Sample Data'!J7),'Test Sample Data'!J7&lt;$B8, 'Test Sample Data'!J7&gt;0),'Test Sample Data'!J7,$B8),""))</f>
        <v>35</v>
      </c>
      <c r="Y8" s="4">
        <f>IF('Test Sample Data'!K7="","",IF(SUM('Test Sample Data'!K$2:K$97)&gt;10,IF(AND(ISNUMBER('Test Sample Data'!K7),'Test Sample Data'!K7&lt;$B8, 'Test Sample Data'!K7&gt;0),'Test Sample Data'!K7,$B8),""))</f>
        <v>35</v>
      </c>
      <c r="Z8" s="4" t="str">
        <f>IF('Test Sample Data'!L7="","",IF(SUM('Test Sample Data'!L$2:L$97)&gt;10,IF(AND(ISNUMBER('Test Sample Data'!L7),'Test Sample Data'!L7&lt;$B8, 'Test Sample Data'!L7&gt;0),'Test Sample Data'!L7,$B8),""))</f>
        <v/>
      </c>
      <c r="AA8" s="4" t="str">
        <f>IF('Test Sample Data'!M7="","",IF(SUM('Test Sample Data'!M$2:M$97)&gt;10,IF(AND(ISNUMBER('Test Sample Data'!M7),'Test Sample Data'!M7&lt;$B8, 'Test Sample Data'!M7&gt;0),'Test Sample Data'!M7,$B8),""))</f>
        <v/>
      </c>
      <c r="AB8" s="4" t="str">
        <f>IF('Test Sample Data'!N7="","",IF(SUM('Test Sample Data'!N$2:N$97)&gt;10,IF(AND(ISNUMBER('Test Sample Data'!N7),'Test Sample Data'!N7&lt;$B8, 'Test Sample Data'!N7&gt;0),'Test Sample Data'!N7,$B8),""))</f>
        <v/>
      </c>
      <c r="AC8" s="4" t="str">
        <f>IF('Test Sample Data'!O7="","",IF(SUM('Test Sample Data'!O$2:O$97)&gt;10,IF(AND(ISNUMBER('Test Sample Data'!O7),'Test Sample Data'!O7&lt;$B8, 'Test Sample Data'!O7&gt;0),'Test Sample Data'!O7,$B8),""))</f>
        <v/>
      </c>
      <c r="AE8" s="4" t="s">
        <v>66</v>
      </c>
      <c r="AF8" s="4">
        <f>IF(ISNUMBER(D8),IF(MID('Gene Table'!$D$1,5,1)="8",D8-ED$100,D8-VLOOKUP(LEFT($A8,FIND(":",$A8,1))&amp;"copy number",$A$3:$AC$98,4,FALSE)),"")</f>
        <v>8.139999999999997</v>
      </c>
      <c r="AG8" s="4">
        <f>IF(ISNUMBER(E8),IF(MID('Gene Table'!$D$1,5,1)="8",E8-EE$100,E8-VLOOKUP(LEFT($A8,FIND(":",$A8,1))&amp;"copy number",$A$3:$AC$98,5,FALSE)),"")</f>
        <v>7.9200000000000017</v>
      </c>
      <c r="AH8" s="4" t="str">
        <f>IF(ISNUMBER(F8),IF(MID('Gene Table'!$D$1,5,1)="8",F8-EF$100,F8-VLOOKUP(LEFT($A8,FIND(":",$A8,1))&amp;"copy number",$A$3:$AC$98,6,FALSE)),"")</f>
        <v/>
      </c>
      <c r="AI8" s="4" t="str">
        <f>IF(ISNUMBER(G8),IF(MID('Gene Table'!$D$1,5,1)="8",G8-EG$100,G8-VLOOKUP(LEFT($A8,FIND(":",$A8,1))&amp;"copy number",$A$3:$AC$98,7,FALSE)),"")</f>
        <v/>
      </c>
      <c r="AJ8" s="4" t="str">
        <f>IF(ISNUMBER(H8),IF(MID('Gene Table'!$D$1,5,1)="8",H8-EH$100,H8-VLOOKUP(LEFT($A8,FIND(":",$A8,1))&amp;"copy number",$A$3:$AC$98,8,FALSE)),"")</f>
        <v/>
      </c>
      <c r="AK8" s="4" t="str">
        <f>IF(ISNUMBER(I8),IF(MID('Gene Table'!$D$1,5,1)="8",I8-EI$100,I8-VLOOKUP(LEFT($A8,FIND(":",$A8,1))&amp;"copy number",$A$3:$AC$98,9,FALSE)),"")</f>
        <v/>
      </c>
      <c r="AL8" s="4" t="str">
        <f>IF(ISNUMBER(J8),IF(MID('Gene Table'!$D$1,5,1)="8",J8-EJ$100,J8-VLOOKUP(LEFT($A8,FIND(":",$A8,1))&amp;"copy number",$A$3:$AC$98,10,FALSE)),"")</f>
        <v/>
      </c>
      <c r="AM8" s="4" t="str">
        <f>IF(ISNUMBER(K8),IF(MID('Gene Table'!$D$1,5,1)="8",K8-EK$100,K8-VLOOKUP(LEFT($A8,FIND(":",$A8,1))&amp;"copy number",$A$3:$AC$98,11,FALSE)),"")</f>
        <v/>
      </c>
      <c r="AN8" s="4" t="str">
        <f>IF(ISNUMBER(L8),IF(MID('Gene Table'!$D$1,5,1)="8",L8-EL$100,L8-VLOOKUP(LEFT($A8,FIND(":",$A8,1))&amp;"copy number",$A$3:$AC$98,12,FALSE)),"")</f>
        <v/>
      </c>
      <c r="AO8" s="4" t="str">
        <f>IF(ISNUMBER(M8),IF(MID('Gene Table'!$D$1,5,1)="8",M8-EM$100,M8-VLOOKUP(LEFT($A8,FIND(":",$A8,1))&amp;"copy number",$A$3:$AC$98,13,FALSE)),"")</f>
        <v/>
      </c>
      <c r="AP8" s="4" t="str">
        <f>IF(ISNUMBER(N8),IF(MID('Gene Table'!$D$1,5,1)="8",N8-EN$100,N8-VLOOKUP(LEFT($A8,FIND(":",$A8,1))&amp;"copy number",$A$3:$AC$98,14,FALSE)),"")</f>
        <v/>
      </c>
      <c r="AQ8" s="4" t="str">
        <f>IF(ISNUMBER(O8),IF(MID('Gene Table'!$D$1,5,1)="8",O8-EO$100,O8-VLOOKUP(LEFT($A8,FIND(":",$A8,1))&amp;"copy number",$A$3:$AC$98,15,FALSE)),"")</f>
        <v/>
      </c>
      <c r="AR8" s="4">
        <f t="shared" si="3"/>
        <v>0.47</v>
      </c>
      <c r="AS8" s="4">
        <f t="shared" si="4"/>
        <v>8.0299999999999994</v>
      </c>
      <c r="AU8" s="4" t="s">
        <v>66</v>
      </c>
      <c r="AV8" s="4">
        <f>IF(ISNUMBER(R8),IF(MID('Gene Table'!$D$1,5,1)="8",D8-ER$100,R8-VLOOKUP(LEFT($A8,FIND(":",$A8,1))&amp;"copy number",$A$3:$AC$98,18,FALSE)),"")</f>
        <v>8.0799999999999983</v>
      </c>
      <c r="AW8" s="4">
        <f>IF(ISNUMBER(S8),IF(MID('Gene Table'!$D$1,5,1)="8",E8-ES$100,S8-VLOOKUP(LEFT($A8,FIND(":",$A8,1))&amp;"copy number",$A$3:$AC$98,19,FALSE)),"")</f>
        <v>7.7899999999999991</v>
      </c>
      <c r="AX8" s="4">
        <f>IF(ISNUMBER(T8),IF(MID('Gene Table'!$D$1,5,1)="8",F8-ET$100,T8-VLOOKUP(LEFT($A8,FIND(":",$A8,1))&amp;"copy number",$A$3:$AC$98,20,FALSE)),"")</f>
        <v>8.0599999999999987</v>
      </c>
      <c r="AY8" s="4">
        <f>IF(ISNUMBER(U8),IF(MID('Gene Table'!$D$1,5,1)="8",G8-EU$100,U8-VLOOKUP(LEFT($A8,FIND(":",$A8,1))&amp;"copy number",$A$3:$AC$98,21,FALSE)),"")</f>
        <v>9</v>
      </c>
      <c r="AZ8" s="4">
        <f>IF(ISNUMBER(V8),IF(MID('Gene Table'!$D$1,5,1)="8",H8-EV$100,V8-VLOOKUP(LEFT($A8,FIND(":",$A8,1))&amp;"copy number",$A$3:$AC$98,22,FALSE)),"")</f>
        <v>9</v>
      </c>
      <c r="BA8" s="4">
        <f>IF(ISNUMBER(W8),IF(MID('Gene Table'!$D$1,5,1)="8",I8-EW$100,W8-VLOOKUP(LEFT($A8,FIND(":",$A8,1))&amp;"copy number",$A$3:$AC$98,23,FALSE)),"")</f>
        <v>9</v>
      </c>
      <c r="BB8" s="4">
        <f>IF(ISNUMBER(X8),IF(MID('Gene Table'!$D$1,5,1)="8",J8-EX$100,X8-VLOOKUP(LEFT($A8,FIND(":",$A8,1))&amp;"copy number",$A$3:$AC$98,24,FALSE)),"")</f>
        <v>9</v>
      </c>
      <c r="BC8" s="4">
        <f>IF(ISNUMBER(Y8),IF(MID('Gene Table'!$D$1,5,1)="8",K8-EY$100,Y8-VLOOKUP(LEFT($A8,FIND(":",$A8,1))&amp;"copy number",$A$3:$AC$98,25,FALSE)),"")</f>
        <v>9</v>
      </c>
      <c r="BD8" s="4" t="str">
        <f>IF(ISNUMBER(Z8),IF(MID('Gene Table'!$D$1,5,1)="8",L8-EZ$100,Z8-VLOOKUP(LEFT($A8,FIND(":",$A8,1))&amp;"copy number",$A$3:$AC$98,26,FALSE)),"")</f>
        <v/>
      </c>
      <c r="BE8" s="4" t="str">
        <f>IF(ISNUMBER(AA8),IF(MID('Gene Table'!$D$1,5,1)="8",M8-FA$100,AA8-VLOOKUP(LEFT($A8,FIND(":",$A8,1))&amp;"copy number",$A$3:$AC$98,27,FALSE)),"")</f>
        <v/>
      </c>
      <c r="BF8" s="4" t="str">
        <f>IF(ISNUMBER(AB8),IF(MID('Gene Table'!$D$1,5,1)="8",N8-FB$100,AB8-VLOOKUP(LEFT($A8,FIND(":",$A8,1))&amp;"copy number",$A$3:$AC$98,28,FALSE)),"")</f>
        <v/>
      </c>
      <c r="BG8" s="4" t="str">
        <f>IF(ISNUMBER(AC8),IF(MID('Gene Table'!$D$1,5,1)="8",O8-FC$100,AC8-VLOOKUP(LEFT($A8,FIND(":",$A8,1))&amp;"copy number",$A$3:$AC$98,29,FALSE)),"")</f>
        <v/>
      </c>
      <c r="BI8" s="4" t="s">
        <v>66</v>
      </c>
      <c r="BJ8" s="4">
        <f t="shared" si="5"/>
        <v>8.0799999999999983</v>
      </c>
      <c r="BK8" s="4">
        <f t="shared" si="6"/>
        <v>7.7899999999999991</v>
      </c>
      <c r="BL8" s="4">
        <f t="shared" si="7"/>
        <v>8.0599999999999987</v>
      </c>
      <c r="BM8" s="4">
        <f t="shared" si="8"/>
        <v>9</v>
      </c>
      <c r="BN8" s="4">
        <f t="shared" si="9"/>
        <v>9</v>
      </c>
      <c r="BO8" s="4">
        <f t="shared" si="10"/>
        <v>9</v>
      </c>
      <c r="BP8" s="4">
        <f t="shared" si="11"/>
        <v>9</v>
      </c>
      <c r="BQ8" s="4">
        <f t="shared" si="12"/>
        <v>9</v>
      </c>
      <c r="BR8" s="4" t="str">
        <f t="shared" si="13"/>
        <v/>
      </c>
      <c r="BS8" s="4" t="str">
        <f t="shared" si="14"/>
        <v/>
      </c>
      <c r="BT8" s="4" t="str">
        <f t="shared" si="15"/>
        <v/>
      </c>
      <c r="BU8" s="4" t="str">
        <f t="shared" si="16"/>
        <v/>
      </c>
      <c r="BV8" s="4">
        <f t="shared" si="17"/>
        <v>1.61</v>
      </c>
      <c r="BW8" s="4">
        <f t="shared" si="18"/>
        <v>8.6199999999999992</v>
      </c>
      <c r="BY8" s="4" t="s">
        <v>66</v>
      </c>
      <c r="BZ8" s="4">
        <f t="shared" si="19"/>
        <v>-0.54000000000000092</v>
      </c>
      <c r="CA8" s="4">
        <f t="shared" si="20"/>
        <v>-0.83000000000000007</v>
      </c>
      <c r="CB8" s="4">
        <f t="shared" si="21"/>
        <v>-0.5600000000000005</v>
      </c>
      <c r="CC8" s="4">
        <f t="shared" si="22"/>
        <v>0.38000000000000078</v>
      </c>
      <c r="CD8" s="4">
        <f t="shared" si="23"/>
        <v>0.38000000000000078</v>
      </c>
      <c r="CE8" s="4">
        <f t="shared" si="24"/>
        <v>0.38000000000000078</v>
      </c>
      <c r="CF8" s="4">
        <f t="shared" si="25"/>
        <v>0.38000000000000078</v>
      </c>
      <c r="CG8" s="4">
        <f t="shared" si="26"/>
        <v>0.38000000000000078</v>
      </c>
      <c r="CH8" s="4" t="str">
        <f t="shared" si="27"/>
        <v/>
      </c>
      <c r="CI8" s="4" t="str">
        <f t="shared" si="28"/>
        <v/>
      </c>
      <c r="CJ8" s="4" t="str">
        <f t="shared" si="29"/>
        <v/>
      </c>
      <c r="CK8" s="4" t="str">
        <f t="shared" si="30"/>
        <v/>
      </c>
      <c r="CM8" s="4" t="s">
        <v>66</v>
      </c>
      <c r="CN8" s="4" t="str">
        <f>IF(ISNUMBER(BZ8), IF($BV8&gt;VLOOKUP('Gene Table'!$G$2,'Array Content'!$A$2:$B$3,2,FALSE),IF(BZ8&lt;-$BV8,"mutant","WT"),IF(BZ8&lt;-VLOOKUP('Gene Table'!$G$2,'Array Content'!$A$2:$B$3,2,FALSE),"Mutant","WT")),"")</f>
        <v>WT</v>
      </c>
      <c r="CO8" s="4" t="str">
        <f>IF(ISNUMBER(CA8), IF($BV8&gt;VLOOKUP('Gene Table'!$G$2,'Array Content'!$A$2:$B$3,2,FALSE),IF(CA8&lt;-$BV8,"mutant","WT"),IF(CA8&lt;-VLOOKUP('Gene Table'!$G$2,'Array Content'!$A$2:$B$3,2,FALSE),"Mutant","WT")),"")</f>
        <v>WT</v>
      </c>
      <c r="CP8" s="4" t="str">
        <f>IF(ISNUMBER(CB8), IF($BV8&gt;VLOOKUP('Gene Table'!$G$2,'Array Content'!$A$2:$B$3,2,FALSE),IF(CB8&lt;-$BV8,"mutant","WT"),IF(CB8&lt;-VLOOKUP('Gene Table'!$G$2,'Array Content'!$A$2:$B$3,2,FALSE),"Mutant","WT")),"")</f>
        <v>WT</v>
      </c>
      <c r="CQ8" s="4" t="str">
        <f>IF(ISNUMBER(CC8), IF($BV8&gt;VLOOKUP('Gene Table'!$G$2,'Array Content'!$A$2:$B$3,2,FALSE),IF(CC8&lt;-$BV8,"mutant","WT"),IF(CC8&lt;-VLOOKUP('Gene Table'!$G$2,'Array Content'!$A$2:$B$3,2,FALSE),"Mutant","WT")),"")</f>
        <v>WT</v>
      </c>
      <c r="CR8" s="4" t="str">
        <f>IF(ISNUMBER(CD8), IF($BV8&gt;VLOOKUP('Gene Table'!$G$2,'Array Content'!$A$2:$B$3,2,FALSE),IF(CD8&lt;-$BV8,"mutant","WT"),IF(CD8&lt;-VLOOKUP('Gene Table'!$G$2,'Array Content'!$A$2:$B$3,2,FALSE),"Mutant","WT")),"")</f>
        <v>WT</v>
      </c>
      <c r="CS8" s="4" t="str">
        <f>IF(ISNUMBER(CE8), IF($BV8&gt;VLOOKUP('Gene Table'!$G$2,'Array Content'!$A$2:$B$3,2,FALSE),IF(CE8&lt;-$BV8,"mutant","WT"),IF(CE8&lt;-VLOOKUP('Gene Table'!$G$2,'Array Content'!$A$2:$B$3,2,FALSE),"Mutant","WT")),"")</f>
        <v>WT</v>
      </c>
      <c r="CT8" s="4" t="str">
        <f>IF(ISNUMBER(CF8), IF($BV8&gt;VLOOKUP('Gene Table'!$G$2,'Array Content'!$A$2:$B$3,2,FALSE),IF(CF8&lt;-$BV8,"mutant","WT"),IF(CF8&lt;-VLOOKUP('Gene Table'!$G$2,'Array Content'!$A$2:$B$3,2,FALSE),"Mutant","WT")),"")</f>
        <v>WT</v>
      </c>
      <c r="CU8" s="4" t="str">
        <f>IF(ISNUMBER(CG8), IF($BV8&gt;VLOOKUP('Gene Table'!$G$2,'Array Content'!$A$2:$B$3,2,FALSE),IF(CG8&lt;-$BV8,"mutant","WT"),IF(CG8&lt;-VLOOKUP('Gene Table'!$G$2,'Array Content'!$A$2:$B$3,2,FALSE),"Mutant","WT")),"")</f>
        <v>WT</v>
      </c>
      <c r="CV8" s="4" t="str">
        <f>IF(ISNUMBER(CH8), IF($BV8&gt;VLOOKUP('Gene Table'!$G$2,'Array Content'!$A$2:$B$3,2,FALSE),IF(CH8&lt;-$BV8,"mutant","WT"),IF(CH8&lt;-VLOOKUP('Gene Table'!$G$2,'Array Content'!$A$2:$B$3,2,FALSE),"Mutant","WT")),"")</f>
        <v/>
      </c>
      <c r="CW8" s="4" t="str">
        <f>IF(ISNUMBER(CI8), IF($BV8&gt;VLOOKUP('Gene Table'!$G$2,'Array Content'!$A$2:$B$3,2,FALSE),IF(CI8&lt;-$BV8,"mutant","WT"),IF(CI8&lt;-VLOOKUP('Gene Table'!$G$2,'Array Content'!$A$2:$B$3,2,FALSE),"Mutant","WT")),"")</f>
        <v/>
      </c>
      <c r="CX8" s="4" t="str">
        <f>IF(ISNUMBER(CJ8), IF($BV8&gt;VLOOKUP('Gene Table'!$G$2,'Array Content'!$A$2:$B$3,2,FALSE),IF(CJ8&lt;-$BV8,"mutant","WT"),IF(CJ8&lt;-VLOOKUP('Gene Table'!$G$2,'Array Content'!$A$2:$B$3,2,FALSE),"Mutant","WT")),"")</f>
        <v/>
      </c>
      <c r="CY8" s="4" t="str">
        <f>IF(ISNUMBER(CK8), IF($BV8&gt;VLOOKUP('Gene Table'!$G$2,'Array Content'!$A$2:$B$3,2,FALSE),IF(CK8&lt;-$BV8,"mutant","WT"),IF(CK8&lt;-VLOOKUP('Gene Table'!$G$2,'Array Content'!$A$2:$B$3,2,FALSE),"Mutant","WT")),"")</f>
        <v/>
      </c>
      <c r="DA8" s="4" t="s">
        <v>66</v>
      </c>
      <c r="DB8" s="4">
        <f t="shared" si="31"/>
        <v>4.9999999999998934E-2</v>
      </c>
      <c r="DC8" s="4">
        <f t="shared" si="32"/>
        <v>-0.24000000000000021</v>
      </c>
      <c r="DD8" s="4">
        <f t="shared" si="33"/>
        <v>2.9999999999999361E-2</v>
      </c>
      <c r="DE8" s="4">
        <f t="shared" si="34"/>
        <v>0.97000000000000064</v>
      </c>
      <c r="DF8" s="4">
        <f t="shared" si="35"/>
        <v>0.97000000000000064</v>
      </c>
      <c r="DG8" s="4">
        <f t="shared" si="36"/>
        <v>0.97000000000000064</v>
      </c>
      <c r="DH8" s="4">
        <f t="shared" si="37"/>
        <v>0.97000000000000064</v>
      </c>
      <c r="DI8" s="4">
        <f t="shared" si="38"/>
        <v>0.97000000000000064</v>
      </c>
      <c r="DJ8" s="4" t="str">
        <f t="shared" si="39"/>
        <v/>
      </c>
      <c r="DK8" s="4" t="str">
        <f t="shared" si="40"/>
        <v/>
      </c>
      <c r="DL8" s="4" t="str">
        <f t="shared" si="41"/>
        <v/>
      </c>
      <c r="DM8" s="4" t="str">
        <f t="shared" si="42"/>
        <v/>
      </c>
      <c r="DO8" s="4" t="s">
        <v>66</v>
      </c>
      <c r="DP8" s="4" t="str">
        <f>IF(ISNUMBER(DB8), IF($AR8&gt;VLOOKUP('Gene Table'!$G$2,'Array Content'!$A$2:$B$3,2,FALSE),IF(DB8&lt;-$AR8,"mutant","WT"),IF(DB8&lt;-VLOOKUP('Gene Table'!$G$2,'Array Content'!$A$2:$B$3,2,FALSE),"Mutant","WT")),"")</f>
        <v>WT</v>
      </c>
      <c r="DQ8" s="4" t="str">
        <f>IF(ISNUMBER(DC8), IF($AR8&gt;VLOOKUP('Gene Table'!$G$2,'Array Content'!$A$2:$B$3,2,FALSE),IF(DC8&lt;-$AR8,"mutant","WT"),IF(DC8&lt;-VLOOKUP('Gene Table'!$G$2,'Array Content'!$A$2:$B$3,2,FALSE),"Mutant","WT")),"")</f>
        <v>WT</v>
      </c>
      <c r="DR8" s="4" t="str">
        <f>IF(ISNUMBER(DD8), IF($AR8&gt;VLOOKUP('Gene Table'!$G$2,'Array Content'!$A$2:$B$3,2,FALSE),IF(DD8&lt;-$AR8,"mutant","WT"),IF(DD8&lt;-VLOOKUP('Gene Table'!$G$2,'Array Content'!$A$2:$B$3,2,FALSE),"Mutant","WT")),"")</f>
        <v>WT</v>
      </c>
      <c r="DS8" s="4" t="str">
        <f>IF(ISNUMBER(DE8), IF($AR8&gt;VLOOKUP('Gene Table'!$G$2,'Array Content'!$A$2:$B$3,2,FALSE),IF(DE8&lt;-$AR8,"mutant","WT"),IF(DE8&lt;-VLOOKUP('Gene Table'!$G$2,'Array Content'!$A$2:$B$3,2,FALSE),"Mutant","WT")),"")</f>
        <v>WT</v>
      </c>
      <c r="DT8" s="4" t="str">
        <f>IF(ISNUMBER(DF8), IF($AR8&gt;VLOOKUP('Gene Table'!$G$2,'Array Content'!$A$2:$B$3,2,FALSE),IF(DF8&lt;-$AR8,"mutant","WT"),IF(DF8&lt;-VLOOKUP('Gene Table'!$G$2,'Array Content'!$A$2:$B$3,2,FALSE),"Mutant","WT")),"")</f>
        <v>WT</v>
      </c>
      <c r="DU8" s="4" t="str">
        <f>IF(ISNUMBER(DG8), IF($AR8&gt;VLOOKUP('Gene Table'!$G$2,'Array Content'!$A$2:$B$3,2,FALSE),IF(DG8&lt;-$AR8,"mutant","WT"),IF(DG8&lt;-VLOOKUP('Gene Table'!$G$2,'Array Content'!$A$2:$B$3,2,FALSE),"Mutant","WT")),"")</f>
        <v>WT</v>
      </c>
      <c r="DV8" s="4" t="str">
        <f>IF(ISNUMBER(DH8), IF($AR8&gt;VLOOKUP('Gene Table'!$G$2,'Array Content'!$A$2:$B$3,2,FALSE),IF(DH8&lt;-$AR8,"mutant","WT"),IF(DH8&lt;-VLOOKUP('Gene Table'!$G$2,'Array Content'!$A$2:$B$3,2,FALSE),"Mutant","WT")),"")</f>
        <v>WT</v>
      </c>
      <c r="DW8" s="4" t="str">
        <f>IF(ISNUMBER(DI8), IF($AR8&gt;VLOOKUP('Gene Table'!$G$2,'Array Content'!$A$2:$B$3,2,FALSE),IF(DI8&lt;-$AR8,"mutant","WT"),IF(DI8&lt;-VLOOKUP('Gene Table'!$G$2,'Array Content'!$A$2:$B$3,2,FALSE),"Mutant","WT")),"")</f>
        <v>WT</v>
      </c>
      <c r="DX8" s="4" t="str">
        <f>IF(ISNUMBER(DJ8), IF($AR8&gt;VLOOKUP('Gene Table'!$G$2,'Array Content'!$A$2:$B$3,2,FALSE),IF(DJ8&lt;-$AR8,"mutant","WT"),IF(DJ8&lt;-VLOOKUP('Gene Table'!$G$2,'Array Content'!$A$2:$B$3,2,FALSE),"Mutant","WT")),"")</f>
        <v/>
      </c>
      <c r="DY8" s="4" t="str">
        <f>IF(ISNUMBER(DK8), IF($AR8&gt;VLOOKUP('Gene Table'!$G$2,'Array Content'!$A$2:$B$3,2,FALSE),IF(DK8&lt;-$AR8,"mutant","WT"),IF(DK8&lt;-VLOOKUP('Gene Table'!$G$2,'Array Content'!$A$2:$B$3,2,FALSE),"Mutant","WT")),"")</f>
        <v/>
      </c>
      <c r="DZ8" s="4" t="str">
        <f>IF(ISNUMBER(DL8), IF($AR8&gt;VLOOKUP('Gene Table'!$G$2,'Array Content'!$A$2:$B$3,2,FALSE),IF(DL8&lt;-$AR8,"mutant","WT"),IF(DL8&lt;-VLOOKUP('Gene Table'!$G$2,'Array Content'!$A$2:$B$3,2,FALSE),"Mutant","WT")),"")</f>
        <v/>
      </c>
      <c r="EA8" s="4" t="str">
        <f>IF(ISNUMBER(DM8), IF($AR8&gt;VLOOKUP('Gene Table'!$G$2,'Array Content'!$A$2:$B$3,2,FALSE),IF(DM8&lt;-$AR8,"mutant","WT"),IF(DM8&lt;-VLOOKUP('Gene Table'!$G$2,'Array Content'!$A$2:$B$3,2,FALSE),"Mutant","WT")),"")</f>
        <v/>
      </c>
      <c r="EC8" s="4" t="s">
        <v>66</v>
      </c>
      <c r="ED8" s="4" t="str">
        <f>IF('Gene Table'!$D8="copy number",D8,"")</f>
        <v/>
      </c>
      <c r="EE8" s="4" t="str">
        <f>IF('Gene Table'!$D8="copy number",E8,"")</f>
        <v/>
      </c>
      <c r="EF8" s="4" t="str">
        <f>IF('Gene Table'!$D8="copy number",F8,"")</f>
        <v/>
      </c>
      <c r="EG8" s="4" t="str">
        <f>IF('Gene Table'!$D8="copy number",G8,"")</f>
        <v/>
      </c>
      <c r="EH8" s="4" t="str">
        <f>IF('Gene Table'!$D8="copy number",H8,"")</f>
        <v/>
      </c>
      <c r="EI8" s="4" t="str">
        <f>IF('Gene Table'!$D8="copy number",I8,"")</f>
        <v/>
      </c>
      <c r="EJ8" s="4" t="str">
        <f>IF('Gene Table'!$D8="copy number",J8,"")</f>
        <v/>
      </c>
      <c r="EK8" s="4" t="str">
        <f>IF('Gene Table'!$D8="copy number",K8,"")</f>
        <v/>
      </c>
      <c r="EL8" s="4" t="str">
        <f>IF('Gene Table'!$D8="copy number",L8,"")</f>
        <v/>
      </c>
      <c r="EM8" s="4" t="str">
        <f>IF('Gene Table'!$D8="copy number",M8,"")</f>
        <v/>
      </c>
      <c r="EN8" s="4" t="str">
        <f>IF('Gene Table'!$D8="copy number",N8,"")</f>
        <v/>
      </c>
      <c r="EO8" s="4" t="str">
        <f>IF('Gene Table'!$D8="copy number",O8,"")</f>
        <v/>
      </c>
      <c r="EQ8" s="4" t="s">
        <v>66</v>
      </c>
      <c r="ER8" s="4" t="str">
        <f>IF('Gene Table'!$D8="copy number",R8,"")</f>
        <v/>
      </c>
      <c r="ES8" s="4" t="str">
        <f>IF('Gene Table'!$D8="copy number",S8,"")</f>
        <v/>
      </c>
      <c r="ET8" s="4" t="str">
        <f>IF('Gene Table'!$D8="copy number",T8,"")</f>
        <v/>
      </c>
      <c r="EU8" s="4" t="str">
        <f>IF('Gene Table'!$D8="copy number",U8,"")</f>
        <v/>
      </c>
      <c r="EV8" s="4" t="str">
        <f>IF('Gene Table'!$D8="copy number",V8,"")</f>
        <v/>
      </c>
      <c r="EW8" s="4" t="str">
        <f>IF('Gene Table'!$D8="copy number",W8,"")</f>
        <v/>
      </c>
      <c r="EX8" s="4" t="str">
        <f>IF('Gene Table'!$D8="copy number",X8,"")</f>
        <v/>
      </c>
      <c r="EY8" s="4" t="str">
        <f>IF('Gene Table'!$D8="copy number",Y8,"")</f>
        <v/>
      </c>
      <c r="EZ8" s="4" t="str">
        <f>IF('Gene Table'!$D8="copy number",Z8,"")</f>
        <v/>
      </c>
      <c r="FA8" s="4" t="str">
        <f>IF('Gene Table'!$D8="copy number",AA8,"")</f>
        <v/>
      </c>
      <c r="FB8" s="4" t="str">
        <f>IF('Gene Table'!$D8="copy number",AB8,"")</f>
        <v/>
      </c>
      <c r="FC8" s="4" t="str">
        <f>IF('Gene Table'!$D8="copy number",AC8,"")</f>
        <v/>
      </c>
      <c r="FE8" s="4" t="s">
        <v>66</v>
      </c>
      <c r="FF8" s="4" t="str">
        <f>IF('Gene Table'!$C8="SMPC",D8,"")</f>
        <v/>
      </c>
      <c r="FG8" s="4" t="str">
        <f>IF('Gene Table'!$C8="SMPC",E8,"")</f>
        <v/>
      </c>
      <c r="FH8" s="4" t="str">
        <f>IF('Gene Table'!$C8="SMPC",F8,"")</f>
        <v/>
      </c>
      <c r="FI8" s="4" t="str">
        <f>IF('Gene Table'!$C8="SMPC",G8,"")</f>
        <v/>
      </c>
      <c r="FJ8" s="4" t="str">
        <f>IF('Gene Table'!$C8="SMPC",H8,"")</f>
        <v/>
      </c>
      <c r="FK8" s="4" t="str">
        <f>IF('Gene Table'!$C8="SMPC",I8,"")</f>
        <v/>
      </c>
      <c r="FL8" s="4" t="str">
        <f>IF('Gene Table'!$C8="SMPC",J8,"")</f>
        <v/>
      </c>
      <c r="FM8" s="4" t="str">
        <f>IF('Gene Table'!$C8="SMPC",K8,"")</f>
        <v/>
      </c>
      <c r="FN8" s="4" t="str">
        <f>IF('Gene Table'!$C8="SMPC",L8,"")</f>
        <v/>
      </c>
      <c r="FO8" s="4" t="str">
        <f>IF('Gene Table'!$C8="SMPC",M8,"")</f>
        <v/>
      </c>
      <c r="FP8" s="4" t="str">
        <f>IF('Gene Table'!$C8="SMPC",N8,"")</f>
        <v/>
      </c>
      <c r="FQ8" s="4" t="str">
        <f>IF('Gene Table'!$C8="SMPC",O8,"")</f>
        <v/>
      </c>
      <c r="FS8" s="4" t="s">
        <v>66</v>
      </c>
      <c r="FT8" s="4" t="str">
        <f>IF('Gene Table'!$C8="SMPC",R8,"")</f>
        <v/>
      </c>
      <c r="FU8" s="4" t="str">
        <f>IF('Gene Table'!$C8="SMPC",S8,"")</f>
        <v/>
      </c>
      <c r="FV8" s="4" t="str">
        <f>IF('Gene Table'!$C8="SMPC",T8,"")</f>
        <v/>
      </c>
      <c r="FW8" s="4" t="str">
        <f>IF('Gene Table'!$C8="SMPC",U8,"")</f>
        <v/>
      </c>
      <c r="FX8" s="4" t="str">
        <f>IF('Gene Table'!$C8="SMPC",V8,"")</f>
        <v/>
      </c>
      <c r="FY8" s="4" t="str">
        <f>IF('Gene Table'!$C8="SMPC",W8,"")</f>
        <v/>
      </c>
      <c r="FZ8" s="4" t="str">
        <f>IF('Gene Table'!$C8="SMPC",X8,"")</f>
        <v/>
      </c>
      <c r="GA8" s="4" t="str">
        <f>IF('Gene Table'!$C8="SMPC",Y8,"")</f>
        <v/>
      </c>
      <c r="GB8" s="4" t="str">
        <f>IF('Gene Table'!$C8="SMPC",Z8,"")</f>
        <v/>
      </c>
      <c r="GC8" s="4" t="str">
        <f>IF('Gene Table'!$C8="SMPC",AA8,"")</f>
        <v/>
      </c>
      <c r="GD8" s="4" t="str">
        <f>IF('Gene Table'!$C8="SMPC",AB8,"")</f>
        <v/>
      </c>
      <c r="GE8" s="4" t="str">
        <f>IF('Gene Table'!$C8="SMPC",AC8,"")</f>
        <v/>
      </c>
    </row>
    <row r="9" spans="1:187" ht="15" customHeight="1" x14ac:dyDescent="0.25">
      <c r="A9" s="4" t="str">
        <f>'Gene Table'!C9&amp;":"&amp;'Gene Table'!D9</f>
        <v>BRAF:c.1799T&gt;A</v>
      </c>
      <c r="B9" s="4">
        <f>IF('Gene Table'!$G$5="NO",IF(ISNUMBER(MATCH('Gene Table'!E9,'Array Content'!$M$2:$M$941,0)),VLOOKUP('Gene Table'!E9,'Array Content'!$M$2:$O$941,2,FALSE),35),IF('Gene Table'!$G$5="YES",IF(ISNUMBER(MATCH('Gene Table'!E9,'Array Content'!$M$2:$M$941,0)),VLOOKUP('Gene Table'!E9,'Array Content'!$M$2:$O$941,3,FALSE),35),"OOPS"))</f>
        <v>35</v>
      </c>
      <c r="C9" s="4" t="s">
        <v>69</v>
      </c>
      <c r="D9" s="4">
        <f>IF('Control Sample Data'!D8="","",IF(SUM('Control Sample Data'!D$2:D$97)&gt;10,IF(AND(ISNUMBER('Control Sample Data'!D8),'Control Sample Data'!D8&lt;$B9, 'Control Sample Data'!D8&gt;0),'Control Sample Data'!D8,$B9),""))</f>
        <v>34.659999999999997</v>
      </c>
      <c r="E9" s="4">
        <f>IF('Control Sample Data'!E8="","",IF(SUM('Control Sample Data'!E$2:E$97)&gt;10,IF(AND(ISNUMBER('Control Sample Data'!E8),'Control Sample Data'!E8&lt;$B9, 'Control Sample Data'!E8&gt;0),'Control Sample Data'!E8,$B9),""))</f>
        <v>34.380000000000003</v>
      </c>
      <c r="F9" s="4" t="str">
        <f>IF('Control Sample Data'!F8="","",IF(SUM('Control Sample Data'!F$2:F$97)&gt;10,IF(AND(ISNUMBER('Control Sample Data'!F8),'Control Sample Data'!F8&lt;$B9, 'Control Sample Data'!F8&gt;0),'Control Sample Data'!F8,$B9),""))</f>
        <v/>
      </c>
      <c r="G9" s="4" t="str">
        <f>IF('Control Sample Data'!G8="","",IF(SUM('Control Sample Data'!G$2:G$97)&gt;10,IF(AND(ISNUMBER('Control Sample Data'!G8),'Control Sample Data'!G8&lt;$B9, 'Control Sample Data'!G8&gt;0),'Control Sample Data'!G8,$B9),""))</f>
        <v/>
      </c>
      <c r="H9" s="4" t="str">
        <f>IF('Control Sample Data'!H8="","",IF(SUM('Control Sample Data'!H$2:H$97)&gt;10,IF(AND(ISNUMBER('Control Sample Data'!H8),'Control Sample Data'!H8&lt;$B9, 'Control Sample Data'!H8&gt;0),'Control Sample Data'!H8,$B9),""))</f>
        <v/>
      </c>
      <c r="I9" s="4" t="str">
        <f>IF('Control Sample Data'!I8="","",IF(SUM('Control Sample Data'!I$2:I$97)&gt;10,IF(AND(ISNUMBER('Control Sample Data'!I8),'Control Sample Data'!I8&lt;$B9, 'Control Sample Data'!I8&gt;0),'Control Sample Data'!I8,$B9),""))</f>
        <v/>
      </c>
      <c r="J9" s="4" t="str">
        <f>IF('Control Sample Data'!J8="","",IF(SUM('Control Sample Data'!J$2:J$97)&gt;10,IF(AND(ISNUMBER('Control Sample Data'!J8),'Control Sample Data'!J8&lt;$B9, 'Control Sample Data'!J8&gt;0),'Control Sample Data'!J8,$B9),""))</f>
        <v/>
      </c>
      <c r="K9" s="4" t="str">
        <f>IF('Control Sample Data'!K8="","",IF(SUM('Control Sample Data'!K$2:K$97)&gt;10,IF(AND(ISNUMBER('Control Sample Data'!K8),'Control Sample Data'!K8&lt;$B9, 'Control Sample Data'!K8&gt;0),'Control Sample Data'!K8,$B9),""))</f>
        <v/>
      </c>
      <c r="L9" s="4" t="str">
        <f>IF('Control Sample Data'!L8="","",IF(SUM('Control Sample Data'!L$2:L$97)&gt;10,IF(AND(ISNUMBER('Control Sample Data'!L8),'Control Sample Data'!L8&lt;$B9, 'Control Sample Data'!L8&gt;0),'Control Sample Data'!L8,$B9),""))</f>
        <v/>
      </c>
      <c r="M9" s="4" t="str">
        <f>IF('Control Sample Data'!M8="","",IF(SUM('Control Sample Data'!M$2:M$97)&gt;10,IF(AND(ISNUMBER('Control Sample Data'!M8),'Control Sample Data'!M8&lt;$B9, 'Control Sample Data'!M8&gt;0),'Control Sample Data'!M8,$B9),""))</f>
        <v/>
      </c>
      <c r="N9" s="4" t="str">
        <f>IF('Control Sample Data'!N8="","",IF(SUM('Control Sample Data'!N$2:N$97)&gt;10,IF(AND(ISNUMBER('Control Sample Data'!N8),'Control Sample Data'!N8&lt;$B9, 'Control Sample Data'!N8&gt;0),'Control Sample Data'!N8,$B9),""))</f>
        <v/>
      </c>
      <c r="O9" s="4" t="str">
        <f>IF('Control Sample Data'!O8="","",IF(SUM('Control Sample Data'!O$2:O$97)&gt;10,IF(AND(ISNUMBER('Control Sample Data'!O8),'Control Sample Data'!O8&lt;$B9, 'Control Sample Data'!O8&gt;0),'Control Sample Data'!O8,$B9),""))</f>
        <v/>
      </c>
      <c r="Q9" s="4" t="s">
        <v>69</v>
      </c>
      <c r="R9" s="4">
        <f>IF('Test Sample Data'!D8="","",IF(SUM('Test Sample Data'!D$2:D$97)&gt;10,IF(AND(ISNUMBER('Test Sample Data'!D8),'Test Sample Data'!D8&lt;$B9, 'Test Sample Data'!D8&gt;0),'Test Sample Data'!D8,$B9),""))</f>
        <v>26.2</v>
      </c>
      <c r="S9" s="4">
        <f>IF('Test Sample Data'!E8="","",IF(SUM('Test Sample Data'!E$2:E$97)&gt;10,IF(AND(ISNUMBER('Test Sample Data'!E8),'Test Sample Data'!E8&lt;$B9, 'Test Sample Data'!E8&gt;0),'Test Sample Data'!E8,$B9),""))</f>
        <v>27.060000000000002</v>
      </c>
      <c r="T9" s="4">
        <f>IF('Test Sample Data'!F8="","",IF(SUM('Test Sample Data'!F$2:F$97)&gt;10,IF(AND(ISNUMBER('Test Sample Data'!F8),'Test Sample Data'!F8&lt;$B9, 'Test Sample Data'!F8&gt;0),'Test Sample Data'!F8,$B9),""))</f>
        <v>28.619999999999997</v>
      </c>
      <c r="U9" s="4">
        <f>IF('Test Sample Data'!G8="","",IF(SUM('Test Sample Data'!G$2:G$97)&gt;10,IF(AND(ISNUMBER('Test Sample Data'!G8),'Test Sample Data'!G8&lt;$B9, 'Test Sample Data'!G8&gt;0),'Test Sample Data'!G8,$B9),""))</f>
        <v>35</v>
      </c>
      <c r="V9" s="4">
        <f>IF('Test Sample Data'!H8="","",IF(SUM('Test Sample Data'!H$2:H$97)&gt;10,IF(AND(ISNUMBER('Test Sample Data'!H8),'Test Sample Data'!H8&lt;$B9, 'Test Sample Data'!H8&gt;0),'Test Sample Data'!H8,$B9),""))</f>
        <v>35</v>
      </c>
      <c r="W9" s="4">
        <f>IF('Test Sample Data'!I8="","",IF(SUM('Test Sample Data'!I$2:I$97)&gt;10,IF(AND(ISNUMBER('Test Sample Data'!I8),'Test Sample Data'!I8&lt;$B9, 'Test Sample Data'!I8&gt;0),'Test Sample Data'!I8,$B9),""))</f>
        <v>35</v>
      </c>
      <c r="X9" s="4">
        <f>IF('Test Sample Data'!J8="","",IF(SUM('Test Sample Data'!J$2:J$97)&gt;10,IF(AND(ISNUMBER('Test Sample Data'!J8),'Test Sample Data'!J8&lt;$B9, 'Test Sample Data'!J8&gt;0),'Test Sample Data'!J8,$B9),""))</f>
        <v>35</v>
      </c>
      <c r="Y9" s="4">
        <f>IF('Test Sample Data'!K8="","",IF(SUM('Test Sample Data'!K$2:K$97)&gt;10,IF(AND(ISNUMBER('Test Sample Data'!K8),'Test Sample Data'!K8&lt;$B9, 'Test Sample Data'!K8&gt;0),'Test Sample Data'!K8,$B9),""))</f>
        <v>35</v>
      </c>
      <c r="Z9" s="4" t="str">
        <f>IF('Test Sample Data'!L8="","",IF(SUM('Test Sample Data'!L$2:L$97)&gt;10,IF(AND(ISNUMBER('Test Sample Data'!L8),'Test Sample Data'!L8&lt;$B9, 'Test Sample Data'!L8&gt;0),'Test Sample Data'!L8,$B9),""))</f>
        <v/>
      </c>
      <c r="AA9" s="4" t="str">
        <f>IF('Test Sample Data'!M8="","",IF(SUM('Test Sample Data'!M$2:M$97)&gt;10,IF(AND(ISNUMBER('Test Sample Data'!M8),'Test Sample Data'!M8&lt;$B9, 'Test Sample Data'!M8&gt;0),'Test Sample Data'!M8,$B9),""))</f>
        <v/>
      </c>
      <c r="AB9" s="4" t="str">
        <f>IF('Test Sample Data'!N8="","",IF(SUM('Test Sample Data'!N$2:N$97)&gt;10,IF(AND(ISNUMBER('Test Sample Data'!N8),'Test Sample Data'!N8&lt;$B9, 'Test Sample Data'!N8&gt;0),'Test Sample Data'!N8,$B9),""))</f>
        <v/>
      </c>
      <c r="AC9" s="4" t="str">
        <f>IF('Test Sample Data'!O8="","",IF(SUM('Test Sample Data'!O$2:O$97)&gt;10,IF(AND(ISNUMBER('Test Sample Data'!O8),'Test Sample Data'!O8&lt;$B9, 'Test Sample Data'!O8&gt;0),'Test Sample Data'!O8,$B9),""))</f>
        <v/>
      </c>
      <c r="AE9" s="4" t="s">
        <v>69</v>
      </c>
      <c r="AF9" s="4">
        <f>IF(ISNUMBER(D9),IF(MID('Gene Table'!$D$1,5,1)="8",D9-ED$100,D9-VLOOKUP(LEFT($A9,FIND(":",$A9,1))&amp;"copy number",$A$3:$AC$98,4,FALSE)),"")</f>
        <v>8.4999999999999964</v>
      </c>
      <c r="AG9" s="4">
        <f>IF(ISNUMBER(E9),IF(MID('Gene Table'!$D$1,5,1)="8",E9-EE$100,E9-VLOOKUP(LEFT($A9,FIND(":",$A9,1))&amp;"copy number",$A$3:$AC$98,5,FALSE)),"")</f>
        <v>7.3800000000000026</v>
      </c>
      <c r="AH9" s="4" t="str">
        <f>IF(ISNUMBER(F9),IF(MID('Gene Table'!$D$1,5,1)="8",F9-EF$100,F9-VLOOKUP(LEFT($A9,FIND(":",$A9,1))&amp;"copy number",$A$3:$AC$98,6,FALSE)),"")</f>
        <v/>
      </c>
      <c r="AI9" s="4" t="str">
        <f>IF(ISNUMBER(G9),IF(MID('Gene Table'!$D$1,5,1)="8",G9-EG$100,G9-VLOOKUP(LEFT($A9,FIND(":",$A9,1))&amp;"copy number",$A$3:$AC$98,7,FALSE)),"")</f>
        <v/>
      </c>
      <c r="AJ9" s="4" t="str">
        <f>IF(ISNUMBER(H9),IF(MID('Gene Table'!$D$1,5,1)="8",H9-EH$100,H9-VLOOKUP(LEFT($A9,FIND(":",$A9,1))&amp;"copy number",$A$3:$AC$98,8,FALSE)),"")</f>
        <v/>
      </c>
      <c r="AK9" s="4" t="str">
        <f>IF(ISNUMBER(I9),IF(MID('Gene Table'!$D$1,5,1)="8",I9-EI$100,I9-VLOOKUP(LEFT($A9,FIND(":",$A9,1))&amp;"copy number",$A$3:$AC$98,9,FALSE)),"")</f>
        <v/>
      </c>
      <c r="AL9" s="4" t="str">
        <f>IF(ISNUMBER(J9),IF(MID('Gene Table'!$D$1,5,1)="8",J9-EJ$100,J9-VLOOKUP(LEFT($A9,FIND(":",$A9,1))&amp;"copy number",$A$3:$AC$98,10,FALSE)),"")</f>
        <v/>
      </c>
      <c r="AM9" s="4" t="str">
        <f>IF(ISNUMBER(K9),IF(MID('Gene Table'!$D$1,5,1)="8",K9-EK$100,K9-VLOOKUP(LEFT($A9,FIND(":",$A9,1))&amp;"copy number",$A$3:$AC$98,11,FALSE)),"")</f>
        <v/>
      </c>
      <c r="AN9" s="4" t="str">
        <f>IF(ISNUMBER(L9),IF(MID('Gene Table'!$D$1,5,1)="8",L9-EL$100,L9-VLOOKUP(LEFT($A9,FIND(":",$A9,1))&amp;"copy number",$A$3:$AC$98,12,FALSE)),"")</f>
        <v/>
      </c>
      <c r="AO9" s="4" t="str">
        <f>IF(ISNUMBER(M9),IF(MID('Gene Table'!$D$1,5,1)="8",M9-EM$100,M9-VLOOKUP(LEFT($A9,FIND(":",$A9,1))&amp;"copy number",$A$3:$AC$98,13,FALSE)),"")</f>
        <v/>
      </c>
      <c r="AP9" s="4" t="str">
        <f>IF(ISNUMBER(N9),IF(MID('Gene Table'!$D$1,5,1)="8",N9-EN$100,N9-VLOOKUP(LEFT($A9,FIND(":",$A9,1))&amp;"copy number",$A$3:$AC$98,14,FALSE)),"")</f>
        <v/>
      </c>
      <c r="AQ9" s="4" t="str">
        <f>IF(ISNUMBER(O9),IF(MID('Gene Table'!$D$1,5,1)="8",O9-EO$100,O9-VLOOKUP(LEFT($A9,FIND(":",$A9,1))&amp;"copy number",$A$3:$AC$98,15,FALSE)),"")</f>
        <v/>
      </c>
      <c r="AR9" s="4">
        <f t="shared" si="3"/>
        <v>2.38</v>
      </c>
      <c r="AS9" s="4">
        <f t="shared" si="4"/>
        <v>7.94</v>
      </c>
      <c r="AU9" s="4" t="s">
        <v>69</v>
      </c>
      <c r="AV9" s="4">
        <f>IF(ISNUMBER(R9),IF(MID('Gene Table'!$D$1,5,1)="8",D9-ER$100,R9-VLOOKUP(LEFT($A9,FIND(":",$A9,1))&amp;"copy number",$A$3:$AC$98,18,FALSE)),"")</f>
        <v>-0.72000000000000242</v>
      </c>
      <c r="AW9" s="4">
        <f>IF(ISNUMBER(S9),IF(MID('Gene Table'!$D$1,5,1)="8",E9-ES$100,S9-VLOOKUP(LEFT($A9,FIND(":",$A9,1))&amp;"copy number",$A$3:$AC$98,19,FALSE)),"")</f>
        <v>-0.14999999999999858</v>
      </c>
      <c r="AX9" s="4">
        <f>IF(ISNUMBER(T9),IF(MID('Gene Table'!$D$1,5,1)="8",F9-ET$100,T9-VLOOKUP(LEFT($A9,FIND(":",$A9,1))&amp;"copy number",$A$3:$AC$98,20,FALSE)),"")</f>
        <v>1.6799999999999962</v>
      </c>
      <c r="AY9" s="4">
        <f>IF(ISNUMBER(U9),IF(MID('Gene Table'!$D$1,5,1)="8",G9-EU$100,U9-VLOOKUP(LEFT($A9,FIND(":",$A9,1))&amp;"copy number",$A$3:$AC$98,21,FALSE)),"")</f>
        <v>9</v>
      </c>
      <c r="AZ9" s="4">
        <f>IF(ISNUMBER(V9),IF(MID('Gene Table'!$D$1,5,1)="8",H9-EV$100,V9-VLOOKUP(LEFT($A9,FIND(":",$A9,1))&amp;"copy number",$A$3:$AC$98,22,FALSE)),"")</f>
        <v>9</v>
      </c>
      <c r="BA9" s="4">
        <f>IF(ISNUMBER(W9),IF(MID('Gene Table'!$D$1,5,1)="8",I9-EW$100,W9-VLOOKUP(LEFT($A9,FIND(":",$A9,1))&amp;"copy number",$A$3:$AC$98,23,FALSE)),"")</f>
        <v>9</v>
      </c>
      <c r="BB9" s="4">
        <f>IF(ISNUMBER(X9),IF(MID('Gene Table'!$D$1,5,1)="8",J9-EX$100,X9-VLOOKUP(LEFT($A9,FIND(":",$A9,1))&amp;"copy number",$A$3:$AC$98,24,FALSE)),"")</f>
        <v>9</v>
      </c>
      <c r="BC9" s="4">
        <f>IF(ISNUMBER(Y9),IF(MID('Gene Table'!$D$1,5,1)="8",K9-EY$100,Y9-VLOOKUP(LEFT($A9,FIND(":",$A9,1))&amp;"copy number",$A$3:$AC$98,25,FALSE)),"")</f>
        <v>9</v>
      </c>
      <c r="BD9" s="4" t="str">
        <f>IF(ISNUMBER(Z9),IF(MID('Gene Table'!$D$1,5,1)="8",L9-EZ$100,Z9-VLOOKUP(LEFT($A9,FIND(":",$A9,1))&amp;"copy number",$A$3:$AC$98,26,FALSE)),"")</f>
        <v/>
      </c>
      <c r="BE9" s="4" t="str">
        <f>IF(ISNUMBER(AA9),IF(MID('Gene Table'!$D$1,5,1)="8",M9-FA$100,AA9-VLOOKUP(LEFT($A9,FIND(":",$A9,1))&amp;"copy number",$A$3:$AC$98,27,FALSE)),"")</f>
        <v/>
      </c>
      <c r="BF9" s="4" t="str">
        <f>IF(ISNUMBER(AB9),IF(MID('Gene Table'!$D$1,5,1)="8",N9-FB$100,AB9-VLOOKUP(LEFT($A9,FIND(":",$A9,1))&amp;"copy number",$A$3:$AC$98,28,FALSE)),"")</f>
        <v/>
      </c>
      <c r="BG9" s="4" t="str">
        <f>IF(ISNUMBER(AC9),IF(MID('Gene Table'!$D$1,5,1)="8",O9-FC$100,AC9-VLOOKUP(LEFT($A9,FIND(":",$A9,1))&amp;"copy number",$A$3:$AC$98,29,FALSE)),"")</f>
        <v/>
      </c>
      <c r="BI9" s="4" t="s">
        <v>69</v>
      </c>
      <c r="BJ9" s="4" t="str">
        <f t="shared" si="5"/>
        <v/>
      </c>
      <c r="BK9" s="4" t="str">
        <f t="shared" si="6"/>
        <v/>
      </c>
      <c r="BL9" s="4" t="str">
        <f t="shared" si="7"/>
        <v/>
      </c>
      <c r="BM9" s="4">
        <f t="shared" si="8"/>
        <v>9</v>
      </c>
      <c r="BN9" s="4">
        <f t="shared" si="9"/>
        <v>9</v>
      </c>
      <c r="BO9" s="4">
        <f t="shared" si="10"/>
        <v>9</v>
      </c>
      <c r="BP9" s="4">
        <f t="shared" si="11"/>
        <v>9</v>
      </c>
      <c r="BQ9" s="4">
        <f t="shared" si="12"/>
        <v>9</v>
      </c>
      <c r="BR9" s="4" t="str">
        <f t="shared" si="13"/>
        <v/>
      </c>
      <c r="BS9" s="4" t="str">
        <f t="shared" si="14"/>
        <v/>
      </c>
      <c r="BT9" s="4" t="str">
        <f t="shared" si="15"/>
        <v/>
      </c>
      <c r="BU9" s="4" t="str">
        <f t="shared" si="16"/>
        <v/>
      </c>
      <c r="BV9" s="4">
        <f t="shared" si="17"/>
        <v>0</v>
      </c>
      <c r="BW9" s="4">
        <f t="shared" si="18"/>
        <v>9</v>
      </c>
      <c r="BY9" s="4" t="s">
        <v>69</v>
      </c>
      <c r="BZ9" s="4">
        <f t="shared" si="19"/>
        <v>-9.7200000000000024</v>
      </c>
      <c r="CA9" s="4">
        <f t="shared" si="20"/>
        <v>-9.1499999999999986</v>
      </c>
      <c r="CB9" s="4">
        <f t="shared" si="21"/>
        <v>-7.3200000000000038</v>
      </c>
      <c r="CC9" s="4">
        <f t="shared" si="22"/>
        <v>0</v>
      </c>
      <c r="CD9" s="4">
        <f t="shared" si="23"/>
        <v>0</v>
      </c>
      <c r="CE9" s="4">
        <f t="shared" si="24"/>
        <v>0</v>
      </c>
      <c r="CF9" s="4">
        <f t="shared" si="25"/>
        <v>0</v>
      </c>
      <c r="CG9" s="4">
        <f t="shared" si="26"/>
        <v>0</v>
      </c>
      <c r="CH9" s="4" t="str">
        <f t="shared" si="27"/>
        <v/>
      </c>
      <c r="CI9" s="4" t="str">
        <f t="shared" si="28"/>
        <v/>
      </c>
      <c r="CJ9" s="4" t="str">
        <f t="shared" si="29"/>
        <v/>
      </c>
      <c r="CK9" s="4" t="str">
        <f t="shared" si="30"/>
        <v/>
      </c>
      <c r="CM9" s="4" t="s">
        <v>69</v>
      </c>
      <c r="CN9" s="4" t="str">
        <f>IF(ISNUMBER(BZ9), IF($BV9&gt;VLOOKUP('Gene Table'!$G$2,'Array Content'!$A$2:$B$3,2,FALSE),IF(BZ9&lt;-$BV9,"mutant","WT"),IF(BZ9&lt;-VLOOKUP('Gene Table'!$G$2,'Array Content'!$A$2:$B$3,2,FALSE),"Mutant","WT")),"")</f>
        <v>Mutant</v>
      </c>
      <c r="CO9" s="4" t="str">
        <f>IF(ISNUMBER(CA9), IF($BV9&gt;VLOOKUP('Gene Table'!$G$2,'Array Content'!$A$2:$B$3,2,FALSE),IF(CA9&lt;-$BV9,"mutant","WT"),IF(CA9&lt;-VLOOKUP('Gene Table'!$G$2,'Array Content'!$A$2:$B$3,2,FALSE),"Mutant","WT")),"")</f>
        <v>Mutant</v>
      </c>
      <c r="CP9" s="4" t="str">
        <f>IF(ISNUMBER(CB9), IF($BV9&gt;VLOOKUP('Gene Table'!$G$2,'Array Content'!$A$2:$B$3,2,FALSE),IF(CB9&lt;-$BV9,"mutant","WT"),IF(CB9&lt;-VLOOKUP('Gene Table'!$G$2,'Array Content'!$A$2:$B$3,2,FALSE),"Mutant","WT")),"")</f>
        <v>Mutant</v>
      </c>
      <c r="CQ9" s="4" t="str">
        <f>IF(ISNUMBER(CC9), IF($BV9&gt;VLOOKUP('Gene Table'!$G$2,'Array Content'!$A$2:$B$3,2,FALSE),IF(CC9&lt;-$BV9,"mutant","WT"),IF(CC9&lt;-VLOOKUP('Gene Table'!$G$2,'Array Content'!$A$2:$B$3,2,FALSE),"Mutant","WT")),"")</f>
        <v>WT</v>
      </c>
      <c r="CR9" s="4" t="str">
        <f>IF(ISNUMBER(CD9), IF($BV9&gt;VLOOKUP('Gene Table'!$G$2,'Array Content'!$A$2:$B$3,2,FALSE),IF(CD9&lt;-$BV9,"mutant","WT"),IF(CD9&lt;-VLOOKUP('Gene Table'!$G$2,'Array Content'!$A$2:$B$3,2,FALSE),"Mutant","WT")),"")</f>
        <v>WT</v>
      </c>
      <c r="CS9" s="4" t="str">
        <f>IF(ISNUMBER(CE9), IF($BV9&gt;VLOOKUP('Gene Table'!$G$2,'Array Content'!$A$2:$B$3,2,FALSE),IF(CE9&lt;-$BV9,"mutant","WT"),IF(CE9&lt;-VLOOKUP('Gene Table'!$G$2,'Array Content'!$A$2:$B$3,2,FALSE),"Mutant","WT")),"")</f>
        <v>WT</v>
      </c>
      <c r="CT9" s="4" t="str">
        <f>IF(ISNUMBER(CF9), IF($BV9&gt;VLOOKUP('Gene Table'!$G$2,'Array Content'!$A$2:$B$3,2,FALSE),IF(CF9&lt;-$BV9,"mutant","WT"),IF(CF9&lt;-VLOOKUP('Gene Table'!$G$2,'Array Content'!$A$2:$B$3,2,FALSE),"Mutant","WT")),"")</f>
        <v>WT</v>
      </c>
      <c r="CU9" s="4" t="str">
        <f>IF(ISNUMBER(CG9), IF($BV9&gt;VLOOKUP('Gene Table'!$G$2,'Array Content'!$A$2:$B$3,2,FALSE),IF(CG9&lt;-$BV9,"mutant","WT"),IF(CG9&lt;-VLOOKUP('Gene Table'!$G$2,'Array Content'!$A$2:$B$3,2,FALSE),"Mutant","WT")),"")</f>
        <v>WT</v>
      </c>
      <c r="CV9" s="4" t="str">
        <f>IF(ISNUMBER(CH9), IF($BV9&gt;VLOOKUP('Gene Table'!$G$2,'Array Content'!$A$2:$B$3,2,FALSE),IF(CH9&lt;-$BV9,"mutant","WT"),IF(CH9&lt;-VLOOKUP('Gene Table'!$G$2,'Array Content'!$A$2:$B$3,2,FALSE),"Mutant","WT")),"")</f>
        <v/>
      </c>
      <c r="CW9" s="4" t="str">
        <f>IF(ISNUMBER(CI9), IF($BV9&gt;VLOOKUP('Gene Table'!$G$2,'Array Content'!$A$2:$B$3,2,FALSE),IF(CI9&lt;-$BV9,"mutant","WT"),IF(CI9&lt;-VLOOKUP('Gene Table'!$G$2,'Array Content'!$A$2:$B$3,2,FALSE),"Mutant","WT")),"")</f>
        <v/>
      </c>
      <c r="CX9" s="4" t="str">
        <f>IF(ISNUMBER(CJ9), IF($BV9&gt;VLOOKUP('Gene Table'!$G$2,'Array Content'!$A$2:$B$3,2,FALSE),IF(CJ9&lt;-$BV9,"mutant","WT"),IF(CJ9&lt;-VLOOKUP('Gene Table'!$G$2,'Array Content'!$A$2:$B$3,2,FALSE),"Mutant","WT")),"")</f>
        <v/>
      </c>
      <c r="CY9" s="4" t="str">
        <f>IF(ISNUMBER(CK9), IF($BV9&gt;VLOOKUP('Gene Table'!$G$2,'Array Content'!$A$2:$B$3,2,FALSE),IF(CK9&lt;-$BV9,"mutant","WT"),IF(CK9&lt;-VLOOKUP('Gene Table'!$G$2,'Array Content'!$A$2:$B$3,2,FALSE),"Mutant","WT")),"")</f>
        <v/>
      </c>
      <c r="DA9" s="4" t="s">
        <v>69</v>
      </c>
      <c r="DB9" s="4">
        <f t="shared" si="31"/>
        <v>-8.6600000000000037</v>
      </c>
      <c r="DC9" s="4">
        <f t="shared" si="32"/>
        <v>-8.09</v>
      </c>
      <c r="DD9" s="4">
        <f t="shared" si="33"/>
        <v>-6.2600000000000042</v>
      </c>
      <c r="DE9" s="4">
        <f t="shared" si="34"/>
        <v>1.0599999999999996</v>
      </c>
      <c r="DF9" s="4">
        <f t="shared" si="35"/>
        <v>1.0599999999999996</v>
      </c>
      <c r="DG9" s="4">
        <f t="shared" si="36"/>
        <v>1.0599999999999996</v>
      </c>
      <c r="DH9" s="4">
        <f t="shared" si="37"/>
        <v>1.0599999999999996</v>
      </c>
      <c r="DI9" s="4">
        <f t="shared" si="38"/>
        <v>1.0599999999999996</v>
      </c>
      <c r="DJ9" s="4" t="str">
        <f t="shared" si="39"/>
        <v/>
      </c>
      <c r="DK9" s="4" t="str">
        <f t="shared" si="40"/>
        <v/>
      </c>
      <c r="DL9" s="4" t="str">
        <f t="shared" si="41"/>
        <v/>
      </c>
      <c r="DM9" s="4" t="str">
        <f t="shared" si="42"/>
        <v/>
      </c>
      <c r="DO9" s="4" t="s">
        <v>69</v>
      </c>
      <c r="DP9" s="4" t="str">
        <f>IF(ISNUMBER(DB9), IF($AR9&gt;VLOOKUP('Gene Table'!$G$2,'Array Content'!$A$2:$B$3,2,FALSE),IF(DB9&lt;-$AR9,"mutant","WT"),IF(DB9&lt;-VLOOKUP('Gene Table'!$G$2,'Array Content'!$A$2:$B$3,2,FALSE),"Mutant","WT")),"")</f>
        <v>mutant</v>
      </c>
      <c r="DQ9" s="4" t="str">
        <f>IF(ISNUMBER(DC9), IF($AR9&gt;VLOOKUP('Gene Table'!$G$2,'Array Content'!$A$2:$B$3,2,FALSE),IF(DC9&lt;-$AR9,"mutant","WT"),IF(DC9&lt;-VLOOKUP('Gene Table'!$G$2,'Array Content'!$A$2:$B$3,2,FALSE),"Mutant","WT")),"")</f>
        <v>mutant</v>
      </c>
      <c r="DR9" s="4" t="str">
        <f>IF(ISNUMBER(DD9), IF($AR9&gt;VLOOKUP('Gene Table'!$G$2,'Array Content'!$A$2:$B$3,2,FALSE),IF(DD9&lt;-$AR9,"mutant","WT"),IF(DD9&lt;-VLOOKUP('Gene Table'!$G$2,'Array Content'!$A$2:$B$3,2,FALSE),"Mutant","WT")),"")</f>
        <v>mutant</v>
      </c>
      <c r="DS9" s="4" t="str">
        <f>IF(ISNUMBER(DE9), IF($AR9&gt;VLOOKUP('Gene Table'!$G$2,'Array Content'!$A$2:$B$3,2,FALSE),IF(DE9&lt;-$AR9,"mutant","WT"),IF(DE9&lt;-VLOOKUP('Gene Table'!$G$2,'Array Content'!$A$2:$B$3,2,FALSE),"Mutant","WT")),"")</f>
        <v>WT</v>
      </c>
      <c r="DT9" s="4" t="str">
        <f>IF(ISNUMBER(DF9), IF($AR9&gt;VLOOKUP('Gene Table'!$G$2,'Array Content'!$A$2:$B$3,2,FALSE),IF(DF9&lt;-$AR9,"mutant","WT"),IF(DF9&lt;-VLOOKUP('Gene Table'!$G$2,'Array Content'!$A$2:$B$3,2,FALSE),"Mutant","WT")),"")</f>
        <v>WT</v>
      </c>
      <c r="DU9" s="4" t="str">
        <f>IF(ISNUMBER(DG9), IF($AR9&gt;VLOOKUP('Gene Table'!$G$2,'Array Content'!$A$2:$B$3,2,FALSE),IF(DG9&lt;-$AR9,"mutant","WT"),IF(DG9&lt;-VLOOKUP('Gene Table'!$G$2,'Array Content'!$A$2:$B$3,2,FALSE),"Mutant","WT")),"")</f>
        <v>WT</v>
      </c>
      <c r="DV9" s="4" t="str">
        <f>IF(ISNUMBER(DH9), IF($AR9&gt;VLOOKUP('Gene Table'!$G$2,'Array Content'!$A$2:$B$3,2,FALSE),IF(DH9&lt;-$AR9,"mutant","WT"),IF(DH9&lt;-VLOOKUP('Gene Table'!$G$2,'Array Content'!$A$2:$B$3,2,FALSE),"Mutant","WT")),"")</f>
        <v>WT</v>
      </c>
      <c r="DW9" s="4" t="str">
        <f>IF(ISNUMBER(DI9), IF($AR9&gt;VLOOKUP('Gene Table'!$G$2,'Array Content'!$A$2:$B$3,2,FALSE),IF(DI9&lt;-$AR9,"mutant","WT"),IF(DI9&lt;-VLOOKUP('Gene Table'!$G$2,'Array Content'!$A$2:$B$3,2,FALSE),"Mutant","WT")),"")</f>
        <v>WT</v>
      </c>
      <c r="DX9" s="4" t="str">
        <f>IF(ISNUMBER(DJ9), IF($AR9&gt;VLOOKUP('Gene Table'!$G$2,'Array Content'!$A$2:$B$3,2,FALSE),IF(DJ9&lt;-$AR9,"mutant","WT"),IF(DJ9&lt;-VLOOKUP('Gene Table'!$G$2,'Array Content'!$A$2:$B$3,2,FALSE),"Mutant","WT")),"")</f>
        <v/>
      </c>
      <c r="DY9" s="4" t="str">
        <f>IF(ISNUMBER(DK9), IF($AR9&gt;VLOOKUP('Gene Table'!$G$2,'Array Content'!$A$2:$B$3,2,FALSE),IF(DK9&lt;-$AR9,"mutant","WT"),IF(DK9&lt;-VLOOKUP('Gene Table'!$G$2,'Array Content'!$A$2:$B$3,2,FALSE),"Mutant","WT")),"")</f>
        <v/>
      </c>
      <c r="DZ9" s="4" t="str">
        <f>IF(ISNUMBER(DL9), IF($AR9&gt;VLOOKUP('Gene Table'!$G$2,'Array Content'!$A$2:$B$3,2,FALSE),IF(DL9&lt;-$AR9,"mutant","WT"),IF(DL9&lt;-VLOOKUP('Gene Table'!$G$2,'Array Content'!$A$2:$B$3,2,FALSE),"Mutant","WT")),"")</f>
        <v/>
      </c>
      <c r="EA9" s="4" t="str">
        <f>IF(ISNUMBER(DM9), IF($AR9&gt;VLOOKUP('Gene Table'!$G$2,'Array Content'!$A$2:$B$3,2,FALSE),IF(DM9&lt;-$AR9,"mutant","WT"),IF(DM9&lt;-VLOOKUP('Gene Table'!$G$2,'Array Content'!$A$2:$B$3,2,FALSE),"Mutant","WT")),"")</f>
        <v/>
      </c>
      <c r="EC9" s="4" t="s">
        <v>69</v>
      </c>
      <c r="ED9" s="4" t="str">
        <f>IF('Gene Table'!$D9="copy number",D9,"")</f>
        <v/>
      </c>
      <c r="EE9" s="4" t="str">
        <f>IF('Gene Table'!$D9="copy number",E9,"")</f>
        <v/>
      </c>
      <c r="EF9" s="4" t="str">
        <f>IF('Gene Table'!$D9="copy number",F9,"")</f>
        <v/>
      </c>
      <c r="EG9" s="4" t="str">
        <f>IF('Gene Table'!$D9="copy number",G9,"")</f>
        <v/>
      </c>
      <c r="EH9" s="4" t="str">
        <f>IF('Gene Table'!$D9="copy number",H9,"")</f>
        <v/>
      </c>
      <c r="EI9" s="4" t="str">
        <f>IF('Gene Table'!$D9="copy number",I9,"")</f>
        <v/>
      </c>
      <c r="EJ9" s="4" t="str">
        <f>IF('Gene Table'!$D9="copy number",J9,"")</f>
        <v/>
      </c>
      <c r="EK9" s="4" t="str">
        <f>IF('Gene Table'!$D9="copy number",K9,"")</f>
        <v/>
      </c>
      <c r="EL9" s="4" t="str">
        <f>IF('Gene Table'!$D9="copy number",L9,"")</f>
        <v/>
      </c>
      <c r="EM9" s="4" t="str">
        <f>IF('Gene Table'!$D9="copy number",M9,"")</f>
        <v/>
      </c>
      <c r="EN9" s="4" t="str">
        <f>IF('Gene Table'!$D9="copy number",N9,"")</f>
        <v/>
      </c>
      <c r="EO9" s="4" t="str">
        <f>IF('Gene Table'!$D9="copy number",O9,"")</f>
        <v/>
      </c>
      <c r="EQ9" s="4" t="s">
        <v>69</v>
      </c>
      <c r="ER9" s="4" t="str">
        <f>IF('Gene Table'!$D9="copy number",R9,"")</f>
        <v/>
      </c>
      <c r="ES9" s="4" t="str">
        <f>IF('Gene Table'!$D9="copy number",S9,"")</f>
        <v/>
      </c>
      <c r="ET9" s="4" t="str">
        <f>IF('Gene Table'!$D9="copy number",T9,"")</f>
        <v/>
      </c>
      <c r="EU9" s="4" t="str">
        <f>IF('Gene Table'!$D9="copy number",U9,"")</f>
        <v/>
      </c>
      <c r="EV9" s="4" t="str">
        <f>IF('Gene Table'!$D9="copy number",V9,"")</f>
        <v/>
      </c>
      <c r="EW9" s="4" t="str">
        <f>IF('Gene Table'!$D9="copy number",W9,"")</f>
        <v/>
      </c>
      <c r="EX9" s="4" t="str">
        <f>IF('Gene Table'!$D9="copy number",X9,"")</f>
        <v/>
      </c>
      <c r="EY9" s="4" t="str">
        <f>IF('Gene Table'!$D9="copy number",Y9,"")</f>
        <v/>
      </c>
      <c r="EZ9" s="4" t="str">
        <f>IF('Gene Table'!$D9="copy number",Z9,"")</f>
        <v/>
      </c>
      <c r="FA9" s="4" t="str">
        <f>IF('Gene Table'!$D9="copy number",AA9,"")</f>
        <v/>
      </c>
      <c r="FB9" s="4" t="str">
        <f>IF('Gene Table'!$D9="copy number",AB9,"")</f>
        <v/>
      </c>
      <c r="FC9" s="4" t="str">
        <f>IF('Gene Table'!$D9="copy number",AC9,"")</f>
        <v/>
      </c>
      <c r="FE9" s="4" t="s">
        <v>69</v>
      </c>
      <c r="FF9" s="4" t="str">
        <f>IF('Gene Table'!$C9="SMPC",D9,"")</f>
        <v/>
      </c>
      <c r="FG9" s="4" t="str">
        <f>IF('Gene Table'!$C9="SMPC",E9,"")</f>
        <v/>
      </c>
      <c r="FH9" s="4" t="str">
        <f>IF('Gene Table'!$C9="SMPC",F9,"")</f>
        <v/>
      </c>
      <c r="FI9" s="4" t="str">
        <f>IF('Gene Table'!$C9="SMPC",G9,"")</f>
        <v/>
      </c>
      <c r="FJ9" s="4" t="str">
        <f>IF('Gene Table'!$C9="SMPC",H9,"")</f>
        <v/>
      </c>
      <c r="FK9" s="4" t="str">
        <f>IF('Gene Table'!$C9="SMPC",I9,"")</f>
        <v/>
      </c>
      <c r="FL9" s="4" t="str">
        <f>IF('Gene Table'!$C9="SMPC",J9,"")</f>
        <v/>
      </c>
      <c r="FM9" s="4" t="str">
        <f>IF('Gene Table'!$C9="SMPC",K9,"")</f>
        <v/>
      </c>
      <c r="FN9" s="4" t="str">
        <f>IF('Gene Table'!$C9="SMPC",L9,"")</f>
        <v/>
      </c>
      <c r="FO9" s="4" t="str">
        <f>IF('Gene Table'!$C9="SMPC",M9,"")</f>
        <v/>
      </c>
      <c r="FP9" s="4" t="str">
        <f>IF('Gene Table'!$C9="SMPC",N9,"")</f>
        <v/>
      </c>
      <c r="FQ9" s="4" t="str">
        <f>IF('Gene Table'!$C9="SMPC",O9,"")</f>
        <v/>
      </c>
      <c r="FS9" s="4" t="s">
        <v>69</v>
      </c>
      <c r="FT9" s="4" t="str">
        <f>IF('Gene Table'!$C9="SMPC",R9,"")</f>
        <v/>
      </c>
      <c r="FU9" s="4" t="str">
        <f>IF('Gene Table'!$C9="SMPC",S9,"")</f>
        <v/>
      </c>
      <c r="FV9" s="4" t="str">
        <f>IF('Gene Table'!$C9="SMPC",T9,"")</f>
        <v/>
      </c>
      <c r="FW9" s="4" t="str">
        <f>IF('Gene Table'!$C9="SMPC",U9,"")</f>
        <v/>
      </c>
      <c r="FX9" s="4" t="str">
        <f>IF('Gene Table'!$C9="SMPC",V9,"")</f>
        <v/>
      </c>
      <c r="FY9" s="4" t="str">
        <f>IF('Gene Table'!$C9="SMPC",W9,"")</f>
        <v/>
      </c>
      <c r="FZ9" s="4" t="str">
        <f>IF('Gene Table'!$C9="SMPC",X9,"")</f>
        <v/>
      </c>
      <c r="GA9" s="4" t="str">
        <f>IF('Gene Table'!$C9="SMPC",Y9,"")</f>
        <v/>
      </c>
      <c r="GB9" s="4" t="str">
        <f>IF('Gene Table'!$C9="SMPC",Z9,"")</f>
        <v/>
      </c>
      <c r="GC9" s="4" t="str">
        <f>IF('Gene Table'!$C9="SMPC",AA9,"")</f>
        <v/>
      </c>
      <c r="GD9" s="4" t="str">
        <f>IF('Gene Table'!$C9="SMPC",AB9,"")</f>
        <v/>
      </c>
      <c r="GE9" s="4" t="str">
        <f>IF('Gene Table'!$C9="SMPC",AC9,"")</f>
        <v/>
      </c>
    </row>
    <row r="10" spans="1:187" ht="15" customHeight="1" x14ac:dyDescent="0.25">
      <c r="A10" s="4" t="str">
        <f>'Gene Table'!C10&amp;":"&amp;'Gene Table'!D10</f>
        <v>BRAF:c.1799T&gt;C</v>
      </c>
      <c r="B10" s="4">
        <f>IF('Gene Table'!$G$5="NO",IF(ISNUMBER(MATCH('Gene Table'!E10,'Array Content'!$M$2:$M$941,0)),VLOOKUP('Gene Table'!E10,'Array Content'!$M$2:$O$941,2,FALSE),35),IF('Gene Table'!$G$5="YES",IF(ISNUMBER(MATCH('Gene Table'!E10,'Array Content'!$M$2:$M$941,0)),VLOOKUP('Gene Table'!E10,'Array Content'!$M$2:$O$941,3,FALSE),35),"OOPS"))</f>
        <v>35</v>
      </c>
      <c r="C10" s="4" t="s">
        <v>72</v>
      </c>
      <c r="D10" s="4">
        <f>IF('Control Sample Data'!D9="","",IF(SUM('Control Sample Data'!D$2:D$97)&gt;10,IF(AND(ISNUMBER('Control Sample Data'!D9),'Control Sample Data'!D9&lt;$B10, 'Control Sample Data'!D9&gt;0),'Control Sample Data'!D9,$B10),""))</f>
        <v>34.08</v>
      </c>
      <c r="E10" s="4">
        <f>IF('Control Sample Data'!E9="","",IF(SUM('Control Sample Data'!E$2:E$97)&gt;10,IF(AND(ISNUMBER('Control Sample Data'!E9),'Control Sample Data'!E9&lt;$B10, 'Control Sample Data'!E9&gt;0),'Control Sample Data'!E9,$B10),""))</f>
        <v>34.15</v>
      </c>
      <c r="F10" s="4" t="str">
        <f>IF('Control Sample Data'!F9="","",IF(SUM('Control Sample Data'!F$2:F$97)&gt;10,IF(AND(ISNUMBER('Control Sample Data'!F9),'Control Sample Data'!F9&lt;$B10, 'Control Sample Data'!F9&gt;0),'Control Sample Data'!F9,$B10),""))</f>
        <v/>
      </c>
      <c r="G10" s="4" t="str">
        <f>IF('Control Sample Data'!G9="","",IF(SUM('Control Sample Data'!G$2:G$97)&gt;10,IF(AND(ISNUMBER('Control Sample Data'!G9),'Control Sample Data'!G9&lt;$B10, 'Control Sample Data'!G9&gt;0),'Control Sample Data'!G9,$B10),""))</f>
        <v/>
      </c>
      <c r="H10" s="4" t="str">
        <f>IF('Control Sample Data'!H9="","",IF(SUM('Control Sample Data'!H$2:H$97)&gt;10,IF(AND(ISNUMBER('Control Sample Data'!H9),'Control Sample Data'!H9&lt;$B10, 'Control Sample Data'!H9&gt;0),'Control Sample Data'!H9,$B10),""))</f>
        <v/>
      </c>
      <c r="I10" s="4" t="str">
        <f>IF('Control Sample Data'!I9="","",IF(SUM('Control Sample Data'!I$2:I$97)&gt;10,IF(AND(ISNUMBER('Control Sample Data'!I9),'Control Sample Data'!I9&lt;$B10, 'Control Sample Data'!I9&gt;0),'Control Sample Data'!I9,$B10),""))</f>
        <v/>
      </c>
      <c r="J10" s="4" t="str">
        <f>IF('Control Sample Data'!J9="","",IF(SUM('Control Sample Data'!J$2:J$97)&gt;10,IF(AND(ISNUMBER('Control Sample Data'!J9),'Control Sample Data'!J9&lt;$B10, 'Control Sample Data'!J9&gt;0),'Control Sample Data'!J9,$B10),""))</f>
        <v/>
      </c>
      <c r="K10" s="4" t="str">
        <f>IF('Control Sample Data'!K9="","",IF(SUM('Control Sample Data'!K$2:K$97)&gt;10,IF(AND(ISNUMBER('Control Sample Data'!K9),'Control Sample Data'!K9&lt;$B10, 'Control Sample Data'!K9&gt;0),'Control Sample Data'!K9,$B10),""))</f>
        <v/>
      </c>
      <c r="L10" s="4" t="str">
        <f>IF('Control Sample Data'!L9="","",IF(SUM('Control Sample Data'!L$2:L$97)&gt;10,IF(AND(ISNUMBER('Control Sample Data'!L9),'Control Sample Data'!L9&lt;$B10, 'Control Sample Data'!L9&gt;0),'Control Sample Data'!L9,$B10),""))</f>
        <v/>
      </c>
      <c r="M10" s="4" t="str">
        <f>IF('Control Sample Data'!M9="","",IF(SUM('Control Sample Data'!M$2:M$97)&gt;10,IF(AND(ISNUMBER('Control Sample Data'!M9),'Control Sample Data'!M9&lt;$B10, 'Control Sample Data'!M9&gt;0),'Control Sample Data'!M9,$B10),""))</f>
        <v/>
      </c>
      <c r="N10" s="4" t="str">
        <f>IF('Control Sample Data'!N9="","",IF(SUM('Control Sample Data'!N$2:N$97)&gt;10,IF(AND(ISNUMBER('Control Sample Data'!N9),'Control Sample Data'!N9&lt;$B10, 'Control Sample Data'!N9&gt;0),'Control Sample Data'!N9,$B10),""))</f>
        <v/>
      </c>
      <c r="O10" s="4" t="str">
        <f>IF('Control Sample Data'!O9="","",IF(SUM('Control Sample Data'!O$2:O$97)&gt;10,IF(AND(ISNUMBER('Control Sample Data'!O9),'Control Sample Data'!O9&lt;$B10, 'Control Sample Data'!O9&gt;0),'Control Sample Data'!O9,$B10),""))</f>
        <v/>
      </c>
      <c r="Q10" s="4" t="s">
        <v>72</v>
      </c>
      <c r="R10" s="4">
        <f>IF('Test Sample Data'!D9="","",IF(SUM('Test Sample Data'!D$2:D$97)&gt;10,IF(AND(ISNUMBER('Test Sample Data'!D9),'Test Sample Data'!D9&lt;$B10, 'Test Sample Data'!D9&gt;0),'Test Sample Data'!D9,$B10),""))</f>
        <v>35</v>
      </c>
      <c r="S10" s="4">
        <f>IF('Test Sample Data'!E9="","",IF(SUM('Test Sample Data'!E$2:E$97)&gt;10,IF(AND(ISNUMBER('Test Sample Data'!E9),'Test Sample Data'!E9&lt;$B10, 'Test Sample Data'!E9&gt;0),'Test Sample Data'!E9,$B10),""))</f>
        <v>35</v>
      </c>
      <c r="T10" s="4">
        <f>IF('Test Sample Data'!F9="","",IF(SUM('Test Sample Data'!F$2:F$97)&gt;10,IF(AND(ISNUMBER('Test Sample Data'!F9),'Test Sample Data'!F9&lt;$B10, 'Test Sample Data'!F9&gt;0),'Test Sample Data'!F9,$B10),""))</f>
        <v>35</v>
      </c>
      <c r="U10" s="4">
        <f>IF('Test Sample Data'!G9="","",IF(SUM('Test Sample Data'!G$2:G$97)&gt;10,IF(AND(ISNUMBER('Test Sample Data'!G9),'Test Sample Data'!G9&lt;$B10, 'Test Sample Data'!G9&gt;0),'Test Sample Data'!G9,$B10),""))</f>
        <v>35</v>
      </c>
      <c r="V10" s="4">
        <f>IF('Test Sample Data'!H9="","",IF(SUM('Test Sample Data'!H$2:H$97)&gt;10,IF(AND(ISNUMBER('Test Sample Data'!H9),'Test Sample Data'!H9&lt;$B10, 'Test Sample Data'!H9&gt;0),'Test Sample Data'!H9,$B10),""))</f>
        <v>35</v>
      </c>
      <c r="W10" s="4">
        <f>IF('Test Sample Data'!I9="","",IF(SUM('Test Sample Data'!I$2:I$97)&gt;10,IF(AND(ISNUMBER('Test Sample Data'!I9),'Test Sample Data'!I9&lt;$B10, 'Test Sample Data'!I9&gt;0),'Test Sample Data'!I9,$B10),""))</f>
        <v>35</v>
      </c>
      <c r="X10" s="4">
        <f>IF('Test Sample Data'!J9="","",IF(SUM('Test Sample Data'!J$2:J$97)&gt;10,IF(AND(ISNUMBER('Test Sample Data'!J9),'Test Sample Data'!J9&lt;$B10, 'Test Sample Data'!J9&gt;0),'Test Sample Data'!J9,$B10),""))</f>
        <v>35</v>
      </c>
      <c r="Y10" s="4">
        <f>IF('Test Sample Data'!K9="","",IF(SUM('Test Sample Data'!K$2:K$97)&gt;10,IF(AND(ISNUMBER('Test Sample Data'!K9),'Test Sample Data'!K9&lt;$B10, 'Test Sample Data'!K9&gt;0),'Test Sample Data'!K9,$B10),""))</f>
        <v>35</v>
      </c>
      <c r="Z10" s="4" t="str">
        <f>IF('Test Sample Data'!L9="","",IF(SUM('Test Sample Data'!L$2:L$97)&gt;10,IF(AND(ISNUMBER('Test Sample Data'!L9),'Test Sample Data'!L9&lt;$B10, 'Test Sample Data'!L9&gt;0),'Test Sample Data'!L9,$B10),""))</f>
        <v/>
      </c>
      <c r="AA10" s="4" t="str">
        <f>IF('Test Sample Data'!M9="","",IF(SUM('Test Sample Data'!M$2:M$97)&gt;10,IF(AND(ISNUMBER('Test Sample Data'!M9),'Test Sample Data'!M9&lt;$B10, 'Test Sample Data'!M9&gt;0),'Test Sample Data'!M9,$B10),""))</f>
        <v/>
      </c>
      <c r="AB10" s="4" t="str">
        <f>IF('Test Sample Data'!N9="","",IF(SUM('Test Sample Data'!N$2:N$97)&gt;10,IF(AND(ISNUMBER('Test Sample Data'!N9),'Test Sample Data'!N9&lt;$B10, 'Test Sample Data'!N9&gt;0),'Test Sample Data'!N9,$B10),""))</f>
        <v/>
      </c>
      <c r="AC10" s="4" t="str">
        <f>IF('Test Sample Data'!O9="","",IF(SUM('Test Sample Data'!O$2:O$97)&gt;10,IF(AND(ISNUMBER('Test Sample Data'!O9),'Test Sample Data'!O9&lt;$B10, 'Test Sample Data'!O9&gt;0),'Test Sample Data'!O9,$B10),""))</f>
        <v/>
      </c>
      <c r="AE10" s="4" t="s">
        <v>72</v>
      </c>
      <c r="AF10" s="4">
        <f>IF(ISNUMBER(D10),IF(MID('Gene Table'!$D$1,5,1)="8",D10-ED$100,D10-VLOOKUP(LEFT($A10,FIND(":",$A10,1))&amp;"copy number",$A$3:$AC$98,4,FALSE)),"")</f>
        <v>7.9199999999999982</v>
      </c>
      <c r="AG10" s="4">
        <f>IF(ISNUMBER(E10),IF(MID('Gene Table'!$D$1,5,1)="8",E10-EE$100,E10-VLOOKUP(LEFT($A10,FIND(":",$A10,1))&amp;"copy number",$A$3:$AC$98,5,FALSE)),"")</f>
        <v>7.1499999999999986</v>
      </c>
      <c r="AH10" s="4" t="str">
        <f>IF(ISNUMBER(F10),IF(MID('Gene Table'!$D$1,5,1)="8",F10-EF$100,F10-VLOOKUP(LEFT($A10,FIND(":",$A10,1))&amp;"copy number",$A$3:$AC$98,6,FALSE)),"")</f>
        <v/>
      </c>
      <c r="AI10" s="4" t="str">
        <f>IF(ISNUMBER(G10),IF(MID('Gene Table'!$D$1,5,1)="8",G10-EG$100,G10-VLOOKUP(LEFT($A10,FIND(":",$A10,1))&amp;"copy number",$A$3:$AC$98,7,FALSE)),"")</f>
        <v/>
      </c>
      <c r="AJ10" s="4" t="str">
        <f>IF(ISNUMBER(H10),IF(MID('Gene Table'!$D$1,5,1)="8",H10-EH$100,H10-VLOOKUP(LEFT($A10,FIND(":",$A10,1))&amp;"copy number",$A$3:$AC$98,8,FALSE)),"")</f>
        <v/>
      </c>
      <c r="AK10" s="4" t="str">
        <f>IF(ISNUMBER(I10),IF(MID('Gene Table'!$D$1,5,1)="8",I10-EI$100,I10-VLOOKUP(LEFT($A10,FIND(":",$A10,1))&amp;"copy number",$A$3:$AC$98,9,FALSE)),"")</f>
        <v/>
      </c>
      <c r="AL10" s="4" t="str">
        <f>IF(ISNUMBER(J10),IF(MID('Gene Table'!$D$1,5,1)="8",J10-EJ$100,J10-VLOOKUP(LEFT($A10,FIND(":",$A10,1))&amp;"copy number",$A$3:$AC$98,10,FALSE)),"")</f>
        <v/>
      </c>
      <c r="AM10" s="4" t="str">
        <f>IF(ISNUMBER(K10),IF(MID('Gene Table'!$D$1,5,1)="8",K10-EK$100,K10-VLOOKUP(LEFT($A10,FIND(":",$A10,1))&amp;"copy number",$A$3:$AC$98,11,FALSE)),"")</f>
        <v/>
      </c>
      <c r="AN10" s="4" t="str">
        <f>IF(ISNUMBER(L10),IF(MID('Gene Table'!$D$1,5,1)="8",L10-EL$100,L10-VLOOKUP(LEFT($A10,FIND(":",$A10,1))&amp;"copy number",$A$3:$AC$98,12,FALSE)),"")</f>
        <v/>
      </c>
      <c r="AO10" s="4" t="str">
        <f>IF(ISNUMBER(M10),IF(MID('Gene Table'!$D$1,5,1)="8",M10-EM$100,M10-VLOOKUP(LEFT($A10,FIND(":",$A10,1))&amp;"copy number",$A$3:$AC$98,13,FALSE)),"")</f>
        <v/>
      </c>
      <c r="AP10" s="4" t="str">
        <f>IF(ISNUMBER(N10),IF(MID('Gene Table'!$D$1,5,1)="8",N10-EN$100,N10-VLOOKUP(LEFT($A10,FIND(":",$A10,1))&amp;"copy number",$A$3:$AC$98,14,FALSE)),"")</f>
        <v/>
      </c>
      <c r="AQ10" s="4" t="str">
        <f>IF(ISNUMBER(O10),IF(MID('Gene Table'!$D$1,5,1)="8",O10-EO$100,O10-VLOOKUP(LEFT($A10,FIND(":",$A10,1))&amp;"copy number",$A$3:$AC$98,15,FALSE)),"")</f>
        <v/>
      </c>
      <c r="AR10" s="4">
        <f t="shared" si="3"/>
        <v>1.63</v>
      </c>
      <c r="AS10" s="4">
        <f t="shared" si="4"/>
        <v>7.54</v>
      </c>
      <c r="AU10" s="4" t="s">
        <v>72</v>
      </c>
      <c r="AV10" s="4">
        <f>IF(ISNUMBER(R10),IF(MID('Gene Table'!$D$1,5,1)="8",D10-ER$100,R10-VLOOKUP(LEFT($A10,FIND(":",$A10,1))&amp;"copy number",$A$3:$AC$98,18,FALSE)),"")</f>
        <v>8.0799999999999983</v>
      </c>
      <c r="AW10" s="4">
        <f>IF(ISNUMBER(S10),IF(MID('Gene Table'!$D$1,5,1)="8",E10-ES$100,S10-VLOOKUP(LEFT($A10,FIND(":",$A10,1))&amp;"copy number",$A$3:$AC$98,19,FALSE)),"")</f>
        <v>7.7899999999999991</v>
      </c>
      <c r="AX10" s="4">
        <f>IF(ISNUMBER(T10),IF(MID('Gene Table'!$D$1,5,1)="8",F10-ET$100,T10-VLOOKUP(LEFT($A10,FIND(":",$A10,1))&amp;"copy number",$A$3:$AC$98,20,FALSE)),"")</f>
        <v>8.0599999999999987</v>
      </c>
      <c r="AY10" s="4">
        <f>IF(ISNUMBER(U10),IF(MID('Gene Table'!$D$1,5,1)="8",G10-EU$100,U10-VLOOKUP(LEFT($A10,FIND(":",$A10,1))&amp;"copy number",$A$3:$AC$98,21,FALSE)),"")</f>
        <v>9</v>
      </c>
      <c r="AZ10" s="4">
        <f>IF(ISNUMBER(V10),IF(MID('Gene Table'!$D$1,5,1)="8",H10-EV$100,V10-VLOOKUP(LEFT($A10,FIND(":",$A10,1))&amp;"copy number",$A$3:$AC$98,22,FALSE)),"")</f>
        <v>9</v>
      </c>
      <c r="BA10" s="4">
        <f>IF(ISNUMBER(W10),IF(MID('Gene Table'!$D$1,5,1)="8",I10-EW$100,W10-VLOOKUP(LEFT($A10,FIND(":",$A10,1))&amp;"copy number",$A$3:$AC$98,23,FALSE)),"")</f>
        <v>9</v>
      </c>
      <c r="BB10" s="4">
        <f>IF(ISNUMBER(X10),IF(MID('Gene Table'!$D$1,5,1)="8",J10-EX$100,X10-VLOOKUP(LEFT($A10,FIND(":",$A10,1))&amp;"copy number",$A$3:$AC$98,24,FALSE)),"")</f>
        <v>9</v>
      </c>
      <c r="BC10" s="4">
        <f>IF(ISNUMBER(Y10),IF(MID('Gene Table'!$D$1,5,1)="8",K10-EY$100,Y10-VLOOKUP(LEFT($A10,FIND(":",$A10,1))&amp;"copy number",$A$3:$AC$98,25,FALSE)),"")</f>
        <v>9</v>
      </c>
      <c r="BD10" s="4" t="str">
        <f>IF(ISNUMBER(Z10),IF(MID('Gene Table'!$D$1,5,1)="8",L10-EZ$100,Z10-VLOOKUP(LEFT($A10,FIND(":",$A10,1))&amp;"copy number",$A$3:$AC$98,26,FALSE)),"")</f>
        <v/>
      </c>
      <c r="BE10" s="4" t="str">
        <f>IF(ISNUMBER(AA10),IF(MID('Gene Table'!$D$1,5,1)="8",M10-FA$100,AA10-VLOOKUP(LEFT($A10,FIND(":",$A10,1))&amp;"copy number",$A$3:$AC$98,27,FALSE)),"")</f>
        <v/>
      </c>
      <c r="BF10" s="4" t="str">
        <f>IF(ISNUMBER(AB10),IF(MID('Gene Table'!$D$1,5,1)="8",N10-FB$100,AB10-VLOOKUP(LEFT($A10,FIND(":",$A10,1))&amp;"copy number",$A$3:$AC$98,28,FALSE)),"")</f>
        <v/>
      </c>
      <c r="BG10" s="4" t="str">
        <f>IF(ISNUMBER(AC10),IF(MID('Gene Table'!$D$1,5,1)="8",O10-FC$100,AC10-VLOOKUP(LEFT($A10,FIND(":",$A10,1))&amp;"copy number",$A$3:$AC$98,29,FALSE)),"")</f>
        <v/>
      </c>
      <c r="BI10" s="4" t="s">
        <v>72</v>
      </c>
      <c r="BJ10" s="4">
        <f t="shared" si="5"/>
        <v>8.0799999999999983</v>
      </c>
      <c r="BK10" s="4">
        <f t="shared" si="6"/>
        <v>7.7899999999999991</v>
      </c>
      <c r="BL10" s="4">
        <f t="shared" si="7"/>
        <v>8.0599999999999987</v>
      </c>
      <c r="BM10" s="4">
        <f t="shared" si="8"/>
        <v>9</v>
      </c>
      <c r="BN10" s="4">
        <f t="shared" si="9"/>
        <v>9</v>
      </c>
      <c r="BO10" s="4">
        <f t="shared" si="10"/>
        <v>9</v>
      </c>
      <c r="BP10" s="4">
        <f t="shared" si="11"/>
        <v>9</v>
      </c>
      <c r="BQ10" s="4">
        <f t="shared" si="12"/>
        <v>9</v>
      </c>
      <c r="BR10" s="4" t="str">
        <f t="shared" si="13"/>
        <v/>
      </c>
      <c r="BS10" s="4" t="str">
        <f t="shared" si="14"/>
        <v/>
      </c>
      <c r="BT10" s="4" t="str">
        <f t="shared" si="15"/>
        <v/>
      </c>
      <c r="BU10" s="4" t="str">
        <f t="shared" si="16"/>
        <v/>
      </c>
      <c r="BV10" s="4">
        <f t="shared" si="17"/>
        <v>1.61</v>
      </c>
      <c r="BW10" s="4">
        <f t="shared" si="18"/>
        <v>8.6199999999999992</v>
      </c>
      <c r="BY10" s="4" t="s">
        <v>72</v>
      </c>
      <c r="BZ10" s="4">
        <f t="shared" si="19"/>
        <v>-0.54000000000000092</v>
      </c>
      <c r="CA10" s="4">
        <f t="shared" si="20"/>
        <v>-0.83000000000000007</v>
      </c>
      <c r="CB10" s="4">
        <f t="shared" si="21"/>
        <v>-0.5600000000000005</v>
      </c>
      <c r="CC10" s="4">
        <f t="shared" si="22"/>
        <v>0.38000000000000078</v>
      </c>
      <c r="CD10" s="4">
        <f t="shared" si="23"/>
        <v>0.38000000000000078</v>
      </c>
      <c r="CE10" s="4">
        <f t="shared" si="24"/>
        <v>0.38000000000000078</v>
      </c>
      <c r="CF10" s="4">
        <f t="shared" si="25"/>
        <v>0.38000000000000078</v>
      </c>
      <c r="CG10" s="4">
        <f t="shared" si="26"/>
        <v>0.38000000000000078</v>
      </c>
      <c r="CH10" s="4" t="str">
        <f t="shared" si="27"/>
        <v/>
      </c>
      <c r="CI10" s="4" t="str">
        <f t="shared" si="28"/>
        <v/>
      </c>
      <c r="CJ10" s="4" t="str">
        <f t="shared" si="29"/>
        <v/>
      </c>
      <c r="CK10" s="4" t="str">
        <f t="shared" si="30"/>
        <v/>
      </c>
      <c r="CM10" s="4" t="s">
        <v>72</v>
      </c>
      <c r="CN10" s="4" t="str">
        <f>IF(ISNUMBER(BZ10), IF($BV10&gt;VLOOKUP('Gene Table'!$G$2,'Array Content'!$A$2:$B$3,2,FALSE),IF(BZ10&lt;-$BV10,"mutant","WT"),IF(BZ10&lt;-VLOOKUP('Gene Table'!$G$2,'Array Content'!$A$2:$B$3,2,FALSE),"Mutant","WT")),"")</f>
        <v>WT</v>
      </c>
      <c r="CO10" s="4" t="str">
        <f>IF(ISNUMBER(CA10), IF($BV10&gt;VLOOKUP('Gene Table'!$G$2,'Array Content'!$A$2:$B$3,2,FALSE),IF(CA10&lt;-$BV10,"mutant","WT"),IF(CA10&lt;-VLOOKUP('Gene Table'!$G$2,'Array Content'!$A$2:$B$3,2,FALSE),"Mutant","WT")),"")</f>
        <v>WT</v>
      </c>
      <c r="CP10" s="4" t="str">
        <f>IF(ISNUMBER(CB10), IF($BV10&gt;VLOOKUP('Gene Table'!$G$2,'Array Content'!$A$2:$B$3,2,FALSE),IF(CB10&lt;-$BV10,"mutant","WT"),IF(CB10&lt;-VLOOKUP('Gene Table'!$G$2,'Array Content'!$A$2:$B$3,2,FALSE),"Mutant","WT")),"")</f>
        <v>WT</v>
      </c>
      <c r="CQ10" s="4" t="str">
        <f>IF(ISNUMBER(CC10), IF($BV10&gt;VLOOKUP('Gene Table'!$G$2,'Array Content'!$A$2:$B$3,2,FALSE),IF(CC10&lt;-$BV10,"mutant","WT"),IF(CC10&lt;-VLOOKUP('Gene Table'!$G$2,'Array Content'!$A$2:$B$3,2,FALSE),"Mutant","WT")),"")</f>
        <v>WT</v>
      </c>
      <c r="CR10" s="4" t="str">
        <f>IF(ISNUMBER(CD10), IF($BV10&gt;VLOOKUP('Gene Table'!$G$2,'Array Content'!$A$2:$B$3,2,FALSE),IF(CD10&lt;-$BV10,"mutant","WT"),IF(CD10&lt;-VLOOKUP('Gene Table'!$G$2,'Array Content'!$A$2:$B$3,2,FALSE),"Mutant","WT")),"")</f>
        <v>WT</v>
      </c>
      <c r="CS10" s="4" t="str">
        <f>IF(ISNUMBER(CE10), IF($BV10&gt;VLOOKUP('Gene Table'!$G$2,'Array Content'!$A$2:$B$3,2,FALSE),IF(CE10&lt;-$BV10,"mutant","WT"),IF(CE10&lt;-VLOOKUP('Gene Table'!$G$2,'Array Content'!$A$2:$B$3,2,FALSE),"Mutant","WT")),"")</f>
        <v>WT</v>
      </c>
      <c r="CT10" s="4" t="str">
        <f>IF(ISNUMBER(CF10), IF($BV10&gt;VLOOKUP('Gene Table'!$G$2,'Array Content'!$A$2:$B$3,2,FALSE),IF(CF10&lt;-$BV10,"mutant","WT"),IF(CF10&lt;-VLOOKUP('Gene Table'!$G$2,'Array Content'!$A$2:$B$3,2,FALSE),"Mutant","WT")),"")</f>
        <v>WT</v>
      </c>
      <c r="CU10" s="4" t="str">
        <f>IF(ISNUMBER(CG10), IF($BV10&gt;VLOOKUP('Gene Table'!$G$2,'Array Content'!$A$2:$B$3,2,FALSE),IF(CG10&lt;-$BV10,"mutant","WT"),IF(CG10&lt;-VLOOKUP('Gene Table'!$G$2,'Array Content'!$A$2:$B$3,2,FALSE),"Mutant","WT")),"")</f>
        <v>WT</v>
      </c>
      <c r="CV10" s="4" t="str">
        <f>IF(ISNUMBER(CH10), IF($BV10&gt;VLOOKUP('Gene Table'!$G$2,'Array Content'!$A$2:$B$3,2,FALSE),IF(CH10&lt;-$BV10,"mutant","WT"),IF(CH10&lt;-VLOOKUP('Gene Table'!$G$2,'Array Content'!$A$2:$B$3,2,FALSE),"Mutant","WT")),"")</f>
        <v/>
      </c>
      <c r="CW10" s="4" t="str">
        <f>IF(ISNUMBER(CI10), IF($BV10&gt;VLOOKUP('Gene Table'!$G$2,'Array Content'!$A$2:$B$3,2,FALSE),IF(CI10&lt;-$BV10,"mutant","WT"),IF(CI10&lt;-VLOOKUP('Gene Table'!$G$2,'Array Content'!$A$2:$B$3,2,FALSE),"Mutant","WT")),"")</f>
        <v/>
      </c>
      <c r="CX10" s="4" t="str">
        <f>IF(ISNUMBER(CJ10), IF($BV10&gt;VLOOKUP('Gene Table'!$G$2,'Array Content'!$A$2:$B$3,2,FALSE),IF(CJ10&lt;-$BV10,"mutant","WT"),IF(CJ10&lt;-VLOOKUP('Gene Table'!$G$2,'Array Content'!$A$2:$B$3,2,FALSE),"Mutant","WT")),"")</f>
        <v/>
      </c>
      <c r="CY10" s="4" t="str">
        <f>IF(ISNUMBER(CK10), IF($BV10&gt;VLOOKUP('Gene Table'!$G$2,'Array Content'!$A$2:$B$3,2,FALSE),IF(CK10&lt;-$BV10,"mutant","WT"),IF(CK10&lt;-VLOOKUP('Gene Table'!$G$2,'Array Content'!$A$2:$B$3,2,FALSE),"Mutant","WT")),"")</f>
        <v/>
      </c>
      <c r="DA10" s="4" t="s">
        <v>72</v>
      </c>
      <c r="DB10" s="4">
        <f t="shared" si="31"/>
        <v>0.53999999999999826</v>
      </c>
      <c r="DC10" s="4">
        <f t="shared" si="32"/>
        <v>0.24999999999999911</v>
      </c>
      <c r="DD10" s="4">
        <f t="shared" si="33"/>
        <v>0.51999999999999869</v>
      </c>
      <c r="DE10" s="4">
        <f t="shared" si="34"/>
        <v>1.46</v>
      </c>
      <c r="DF10" s="4">
        <f t="shared" si="35"/>
        <v>1.46</v>
      </c>
      <c r="DG10" s="4">
        <f t="shared" si="36"/>
        <v>1.46</v>
      </c>
      <c r="DH10" s="4">
        <f t="shared" si="37"/>
        <v>1.46</v>
      </c>
      <c r="DI10" s="4">
        <f t="shared" si="38"/>
        <v>1.46</v>
      </c>
      <c r="DJ10" s="4" t="str">
        <f t="shared" si="39"/>
        <v/>
      </c>
      <c r="DK10" s="4" t="str">
        <f t="shared" si="40"/>
        <v/>
      </c>
      <c r="DL10" s="4" t="str">
        <f t="shared" si="41"/>
        <v/>
      </c>
      <c r="DM10" s="4" t="str">
        <f t="shared" si="42"/>
        <v/>
      </c>
      <c r="DO10" s="4" t="s">
        <v>72</v>
      </c>
      <c r="DP10" s="4" t="str">
        <f>IF(ISNUMBER(DB10), IF($AR10&gt;VLOOKUP('Gene Table'!$G$2,'Array Content'!$A$2:$B$3,2,FALSE),IF(DB10&lt;-$AR10,"mutant","WT"),IF(DB10&lt;-VLOOKUP('Gene Table'!$G$2,'Array Content'!$A$2:$B$3,2,FALSE),"Mutant","WT")),"")</f>
        <v>WT</v>
      </c>
      <c r="DQ10" s="4" t="str">
        <f>IF(ISNUMBER(DC10), IF($AR10&gt;VLOOKUP('Gene Table'!$G$2,'Array Content'!$A$2:$B$3,2,FALSE),IF(DC10&lt;-$AR10,"mutant","WT"),IF(DC10&lt;-VLOOKUP('Gene Table'!$G$2,'Array Content'!$A$2:$B$3,2,FALSE),"Mutant","WT")),"")</f>
        <v>WT</v>
      </c>
      <c r="DR10" s="4" t="str">
        <f>IF(ISNUMBER(DD10), IF($AR10&gt;VLOOKUP('Gene Table'!$G$2,'Array Content'!$A$2:$B$3,2,FALSE),IF(DD10&lt;-$AR10,"mutant","WT"),IF(DD10&lt;-VLOOKUP('Gene Table'!$G$2,'Array Content'!$A$2:$B$3,2,FALSE),"Mutant","WT")),"")</f>
        <v>WT</v>
      </c>
      <c r="DS10" s="4" t="str">
        <f>IF(ISNUMBER(DE10), IF($AR10&gt;VLOOKUP('Gene Table'!$G$2,'Array Content'!$A$2:$B$3,2,FALSE),IF(DE10&lt;-$AR10,"mutant","WT"),IF(DE10&lt;-VLOOKUP('Gene Table'!$G$2,'Array Content'!$A$2:$B$3,2,FALSE),"Mutant","WT")),"")</f>
        <v>WT</v>
      </c>
      <c r="DT10" s="4" t="str">
        <f>IF(ISNUMBER(DF10), IF($AR10&gt;VLOOKUP('Gene Table'!$G$2,'Array Content'!$A$2:$B$3,2,FALSE),IF(DF10&lt;-$AR10,"mutant","WT"),IF(DF10&lt;-VLOOKUP('Gene Table'!$G$2,'Array Content'!$A$2:$B$3,2,FALSE),"Mutant","WT")),"")</f>
        <v>WT</v>
      </c>
      <c r="DU10" s="4" t="str">
        <f>IF(ISNUMBER(DG10), IF($AR10&gt;VLOOKUP('Gene Table'!$G$2,'Array Content'!$A$2:$B$3,2,FALSE),IF(DG10&lt;-$AR10,"mutant","WT"),IF(DG10&lt;-VLOOKUP('Gene Table'!$G$2,'Array Content'!$A$2:$B$3,2,FALSE),"Mutant","WT")),"")</f>
        <v>WT</v>
      </c>
      <c r="DV10" s="4" t="str">
        <f>IF(ISNUMBER(DH10), IF($AR10&gt;VLOOKUP('Gene Table'!$G$2,'Array Content'!$A$2:$B$3,2,FALSE),IF(DH10&lt;-$AR10,"mutant","WT"),IF(DH10&lt;-VLOOKUP('Gene Table'!$G$2,'Array Content'!$A$2:$B$3,2,FALSE),"Mutant","WT")),"")</f>
        <v>WT</v>
      </c>
      <c r="DW10" s="4" t="str">
        <f>IF(ISNUMBER(DI10), IF($AR10&gt;VLOOKUP('Gene Table'!$G$2,'Array Content'!$A$2:$B$3,2,FALSE),IF(DI10&lt;-$AR10,"mutant","WT"),IF(DI10&lt;-VLOOKUP('Gene Table'!$G$2,'Array Content'!$A$2:$B$3,2,FALSE),"Mutant","WT")),"")</f>
        <v>WT</v>
      </c>
      <c r="DX10" s="4" t="str">
        <f>IF(ISNUMBER(DJ10), IF($AR10&gt;VLOOKUP('Gene Table'!$G$2,'Array Content'!$A$2:$B$3,2,FALSE),IF(DJ10&lt;-$AR10,"mutant","WT"),IF(DJ10&lt;-VLOOKUP('Gene Table'!$G$2,'Array Content'!$A$2:$B$3,2,FALSE),"Mutant","WT")),"")</f>
        <v/>
      </c>
      <c r="DY10" s="4" t="str">
        <f>IF(ISNUMBER(DK10), IF($AR10&gt;VLOOKUP('Gene Table'!$G$2,'Array Content'!$A$2:$B$3,2,FALSE),IF(DK10&lt;-$AR10,"mutant","WT"),IF(DK10&lt;-VLOOKUP('Gene Table'!$G$2,'Array Content'!$A$2:$B$3,2,FALSE),"Mutant","WT")),"")</f>
        <v/>
      </c>
      <c r="DZ10" s="4" t="str">
        <f>IF(ISNUMBER(DL10), IF($AR10&gt;VLOOKUP('Gene Table'!$G$2,'Array Content'!$A$2:$B$3,2,FALSE),IF(DL10&lt;-$AR10,"mutant","WT"),IF(DL10&lt;-VLOOKUP('Gene Table'!$G$2,'Array Content'!$A$2:$B$3,2,FALSE),"Mutant","WT")),"")</f>
        <v/>
      </c>
      <c r="EA10" s="4" t="str">
        <f>IF(ISNUMBER(DM10), IF($AR10&gt;VLOOKUP('Gene Table'!$G$2,'Array Content'!$A$2:$B$3,2,FALSE),IF(DM10&lt;-$AR10,"mutant","WT"),IF(DM10&lt;-VLOOKUP('Gene Table'!$G$2,'Array Content'!$A$2:$B$3,2,FALSE),"Mutant","WT")),"")</f>
        <v/>
      </c>
      <c r="EC10" s="4" t="s">
        <v>72</v>
      </c>
      <c r="ED10" s="4" t="str">
        <f>IF('Gene Table'!$D10="copy number",D10,"")</f>
        <v/>
      </c>
      <c r="EE10" s="4" t="str">
        <f>IF('Gene Table'!$D10="copy number",E10,"")</f>
        <v/>
      </c>
      <c r="EF10" s="4" t="str">
        <f>IF('Gene Table'!$D10="copy number",F10,"")</f>
        <v/>
      </c>
      <c r="EG10" s="4" t="str">
        <f>IF('Gene Table'!$D10="copy number",G10,"")</f>
        <v/>
      </c>
      <c r="EH10" s="4" t="str">
        <f>IF('Gene Table'!$D10="copy number",H10,"")</f>
        <v/>
      </c>
      <c r="EI10" s="4" t="str">
        <f>IF('Gene Table'!$D10="copy number",I10,"")</f>
        <v/>
      </c>
      <c r="EJ10" s="4" t="str">
        <f>IF('Gene Table'!$D10="copy number",J10,"")</f>
        <v/>
      </c>
      <c r="EK10" s="4" t="str">
        <f>IF('Gene Table'!$D10="copy number",K10,"")</f>
        <v/>
      </c>
      <c r="EL10" s="4" t="str">
        <f>IF('Gene Table'!$D10="copy number",L10,"")</f>
        <v/>
      </c>
      <c r="EM10" s="4" t="str">
        <f>IF('Gene Table'!$D10="copy number",M10,"")</f>
        <v/>
      </c>
      <c r="EN10" s="4" t="str">
        <f>IF('Gene Table'!$D10="copy number",N10,"")</f>
        <v/>
      </c>
      <c r="EO10" s="4" t="str">
        <f>IF('Gene Table'!$D10="copy number",O10,"")</f>
        <v/>
      </c>
      <c r="EQ10" s="4" t="s">
        <v>72</v>
      </c>
      <c r="ER10" s="4" t="str">
        <f>IF('Gene Table'!$D10="copy number",R10,"")</f>
        <v/>
      </c>
      <c r="ES10" s="4" t="str">
        <f>IF('Gene Table'!$D10="copy number",S10,"")</f>
        <v/>
      </c>
      <c r="ET10" s="4" t="str">
        <f>IF('Gene Table'!$D10="copy number",T10,"")</f>
        <v/>
      </c>
      <c r="EU10" s="4" t="str">
        <f>IF('Gene Table'!$D10="copy number",U10,"")</f>
        <v/>
      </c>
      <c r="EV10" s="4" t="str">
        <f>IF('Gene Table'!$D10="copy number",V10,"")</f>
        <v/>
      </c>
      <c r="EW10" s="4" t="str">
        <f>IF('Gene Table'!$D10="copy number",W10,"")</f>
        <v/>
      </c>
      <c r="EX10" s="4" t="str">
        <f>IF('Gene Table'!$D10="copy number",X10,"")</f>
        <v/>
      </c>
      <c r="EY10" s="4" t="str">
        <f>IF('Gene Table'!$D10="copy number",Y10,"")</f>
        <v/>
      </c>
      <c r="EZ10" s="4" t="str">
        <f>IF('Gene Table'!$D10="copy number",Z10,"")</f>
        <v/>
      </c>
      <c r="FA10" s="4" t="str">
        <f>IF('Gene Table'!$D10="copy number",AA10,"")</f>
        <v/>
      </c>
      <c r="FB10" s="4" t="str">
        <f>IF('Gene Table'!$D10="copy number",AB10,"")</f>
        <v/>
      </c>
      <c r="FC10" s="4" t="str">
        <f>IF('Gene Table'!$D10="copy number",AC10,"")</f>
        <v/>
      </c>
      <c r="FE10" s="4" t="s">
        <v>72</v>
      </c>
      <c r="FF10" s="4" t="str">
        <f>IF('Gene Table'!$C10="SMPC",D10,"")</f>
        <v/>
      </c>
      <c r="FG10" s="4" t="str">
        <f>IF('Gene Table'!$C10="SMPC",E10,"")</f>
        <v/>
      </c>
      <c r="FH10" s="4" t="str">
        <f>IF('Gene Table'!$C10="SMPC",F10,"")</f>
        <v/>
      </c>
      <c r="FI10" s="4" t="str">
        <f>IF('Gene Table'!$C10="SMPC",G10,"")</f>
        <v/>
      </c>
      <c r="FJ10" s="4" t="str">
        <f>IF('Gene Table'!$C10="SMPC",H10,"")</f>
        <v/>
      </c>
      <c r="FK10" s="4" t="str">
        <f>IF('Gene Table'!$C10="SMPC",I10,"")</f>
        <v/>
      </c>
      <c r="FL10" s="4" t="str">
        <f>IF('Gene Table'!$C10="SMPC",J10,"")</f>
        <v/>
      </c>
      <c r="FM10" s="4" t="str">
        <f>IF('Gene Table'!$C10="SMPC",K10,"")</f>
        <v/>
      </c>
      <c r="FN10" s="4" t="str">
        <f>IF('Gene Table'!$C10="SMPC",L10,"")</f>
        <v/>
      </c>
      <c r="FO10" s="4" t="str">
        <f>IF('Gene Table'!$C10="SMPC",M10,"")</f>
        <v/>
      </c>
      <c r="FP10" s="4" t="str">
        <f>IF('Gene Table'!$C10="SMPC",N10,"")</f>
        <v/>
      </c>
      <c r="FQ10" s="4" t="str">
        <f>IF('Gene Table'!$C10="SMPC",O10,"")</f>
        <v/>
      </c>
      <c r="FS10" s="4" t="s">
        <v>72</v>
      </c>
      <c r="FT10" s="4" t="str">
        <f>IF('Gene Table'!$C10="SMPC",R10,"")</f>
        <v/>
      </c>
      <c r="FU10" s="4" t="str">
        <f>IF('Gene Table'!$C10="SMPC",S10,"")</f>
        <v/>
      </c>
      <c r="FV10" s="4" t="str">
        <f>IF('Gene Table'!$C10="SMPC",T10,"")</f>
        <v/>
      </c>
      <c r="FW10" s="4" t="str">
        <f>IF('Gene Table'!$C10="SMPC",U10,"")</f>
        <v/>
      </c>
      <c r="FX10" s="4" t="str">
        <f>IF('Gene Table'!$C10="SMPC",V10,"")</f>
        <v/>
      </c>
      <c r="FY10" s="4" t="str">
        <f>IF('Gene Table'!$C10="SMPC",W10,"")</f>
        <v/>
      </c>
      <c r="FZ10" s="4" t="str">
        <f>IF('Gene Table'!$C10="SMPC",X10,"")</f>
        <v/>
      </c>
      <c r="GA10" s="4" t="str">
        <f>IF('Gene Table'!$C10="SMPC",Y10,"")</f>
        <v/>
      </c>
      <c r="GB10" s="4" t="str">
        <f>IF('Gene Table'!$C10="SMPC",Z10,"")</f>
        <v/>
      </c>
      <c r="GC10" s="4" t="str">
        <f>IF('Gene Table'!$C10="SMPC",AA10,"")</f>
        <v/>
      </c>
      <c r="GD10" s="4" t="str">
        <f>IF('Gene Table'!$C10="SMPC",AB10,"")</f>
        <v/>
      </c>
      <c r="GE10" s="4" t="str">
        <f>IF('Gene Table'!$C10="SMPC",AC10,"")</f>
        <v/>
      </c>
    </row>
    <row r="11" spans="1:187" ht="15" customHeight="1" x14ac:dyDescent="0.25">
      <c r="A11" s="4" t="str">
        <f>'Gene Table'!C11&amp;":"&amp;'Gene Table'!D11</f>
        <v>BRAF:c.1799T&gt;G</v>
      </c>
      <c r="B11" s="4">
        <f>IF('Gene Table'!$G$5="NO",IF(ISNUMBER(MATCH('Gene Table'!E11,'Array Content'!$M$2:$M$941,0)),VLOOKUP('Gene Table'!E11,'Array Content'!$M$2:$O$941,2,FALSE),35),IF('Gene Table'!$G$5="YES",IF(ISNUMBER(MATCH('Gene Table'!E11,'Array Content'!$M$2:$M$941,0)),VLOOKUP('Gene Table'!E11,'Array Content'!$M$2:$O$941,3,FALSE),35),"OOPS"))</f>
        <v>35</v>
      </c>
      <c r="C11" s="4" t="s">
        <v>75</v>
      </c>
      <c r="D11" s="4">
        <f>IF('Control Sample Data'!D10="","",IF(SUM('Control Sample Data'!D$2:D$97)&gt;10,IF(AND(ISNUMBER('Control Sample Data'!D10),'Control Sample Data'!D10&lt;$B11, 'Control Sample Data'!D10&gt;0),'Control Sample Data'!D10,$B11),""))</f>
        <v>34.200000000000003</v>
      </c>
      <c r="E11" s="4">
        <f>IF('Control Sample Data'!E10="","",IF(SUM('Control Sample Data'!E$2:E$97)&gt;10,IF(AND(ISNUMBER('Control Sample Data'!E10),'Control Sample Data'!E10&lt;$B11, 'Control Sample Data'!E10&gt;0),'Control Sample Data'!E10,$B11),""))</f>
        <v>34.93</v>
      </c>
      <c r="F11" s="4" t="str">
        <f>IF('Control Sample Data'!F10="","",IF(SUM('Control Sample Data'!F$2:F$97)&gt;10,IF(AND(ISNUMBER('Control Sample Data'!F10),'Control Sample Data'!F10&lt;$B11, 'Control Sample Data'!F10&gt;0),'Control Sample Data'!F10,$B11),""))</f>
        <v/>
      </c>
      <c r="G11" s="4" t="str">
        <f>IF('Control Sample Data'!G10="","",IF(SUM('Control Sample Data'!G$2:G$97)&gt;10,IF(AND(ISNUMBER('Control Sample Data'!G10),'Control Sample Data'!G10&lt;$B11, 'Control Sample Data'!G10&gt;0),'Control Sample Data'!G10,$B11),""))</f>
        <v/>
      </c>
      <c r="H11" s="4" t="str">
        <f>IF('Control Sample Data'!H10="","",IF(SUM('Control Sample Data'!H$2:H$97)&gt;10,IF(AND(ISNUMBER('Control Sample Data'!H10),'Control Sample Data'!H10&lt;$B11, 'Control Sample Data'!H10&gt;0),'Control Sample Data'!H10,$B11),""))</f>
        <v/>
      </c>
      <c r="I11" s="4" t="str">
        <f>IF('Control Sample Data'!I10="","",IF(SUM('Control Sample Data'!I$2:I$97)&gt;10,IF(AND(ISNUMBER('Control Sample Data'!I10),'Control Sample Data'!I10&lt;$B11, 'Control Sample Data'!I10&gt;0),'Control Sample Data'!I10,$B11),""))</f>
        <v/>
      </c>
      <c r="J11" s="4" t="str">
        <f>IF('Control Sample Data'!J10="","",IF(SUM('Control Sample Data'!J$2:J$97)&gt;10,IF(AND(ISNUMBER('Control Sample Data'!J10),'Control Sample Data'!J10&lt;$B11, 'Control Sample Data'!J10&gt;0),'Control Sample Data'!J10,$B11),""))</f>
        <v/>
      </c>
      <c r="K11" s="4" t="str">
        <f>IF('Control Sample Data'!K10="","",IF(SUM('Control Sample Data'!K$2:K$97)&gt;10,IF(AND(ISNUMBER('Control Sample Data'!K10),'Control Sample Data'!K10&lt;$B11, 'Control Sample Data'!K10&gt;0),'Control Sample Data'!K10,$B11),""))</f>
        <v/>
      </c>
      <c r="L11" s="4" t="str">
        <f>IF('Control Sample Data'!L10="","",IF(SUM('Control Sample Data'!L$2:L$97)&gt;10,IF(AND(ISNUMBER('Control Sample Data'!L10),'Control Sample Data'!L10&lt;$B11, 'Control Sample Data'!L10&gt;0),'Control Sample Data'!L10,$B11),""))</f>
        <v/>
      </c>
      <c r="M11" s="4" t="str">
        <f>IF('Control Sample Data'!M10="","",IF(SUM('Control Sample Data'!M$2:M$97)&gt;10,IF(AND(ISNUMBER('Control Sample Data'!M10),'Control Sample Data'!M10&lt;$B11, 'Control Sample Data'!M10&gt;0),'Control Sample Data'!M10,$B11),""))</f>
        <v/>
      </c>
      <c r="N11" s="4" t="str">
        <f>IF('Control Sample Data'!N10="","",IF(SUM('Control Sample Data'!N$2:N$97)&gt;10,IF(AND(ISNUMBER('Control Sample Data'!N10),'Control Sample Data'!N10&lt;$B11, 'Control Sample Data'!N10&gt;0),'Control Sample Data'!N10,$B11),""))</f>
        <v/>
      </c>
      <c r="O11" s="4" t="str">
        <f>IF('Control Sample Data'!O10="","",IF(SUM('Control Sample Data'!O$2:O$97)&gt;10,IF(AND(ISNUMBER('Control Sample Data'!O10),'Control Sample Data'!O10&lt;$B11, 'Control Sample Data'!O10&gt;0),'Control Sample Data'!O10,$B11),""))</f>
        <v/>
      </c>
      <c r="Q11" s="4" t="s">
        <v>75</v>
      </c>
      <c r="R11" s="4">
        <f>IF('Test Sample Data'!D10="","",IF(SUM('Test Sample Data'!D$2:D$97)&gt;10,IF(AND(ISNUMBER('Test Sample Data'!D10),'Test Sample Data'!D10&lt;$B11, 'Test Sample Data'!D10&gt;0),'Test Sample Data'!D10,$B11),""))</f>
        <v>35</v>
      </c>
      <c r="S11" s="4">
        <f>IF('Test Sample Data'!E10="","",IF(SUM('Test Sample Data'!E$2:E$97)&gt;10,IF(AND(ISNUMBER('Test Sample Data'!E10),'Test Sample Data'!E10&lt;$B11, 'Test Sample Data'!E10&gt;0),'Test Sample Data'!E10,$B11),""))</f>
        <v>35</v>
      </c>
      <c r="T11" s="4">
        <f>IF('Test Sample Data'!F10="","",IF(SUM('Test Sample Data'!F$2:F$97)&gt;10,IF(AND(ISNUMBER('Test Sample Data'!F10),'Test Sample Data'!F10&lt;$B11, 'Test Sample Data'!F10&gt;0),'Test Sample Data'!F10,$B11),""))</f>
        <v>35</v>
      </c>
      <c r="U11" s="4">
        <f>IF('Test Sample Data'!G10="","",IF(SUM('Test Sample Data'!G$2:G$97)&gt;10,IF(AND(ISNUMBER('Test Sample Data'!G10),'Test Sample Data'!G10&lt;$B11, 'Test Sample Data'!G10&gt;0),'Test Sample Data'!G10,$B11),""))</f>
        <v>35</v>
      </c>
      <c r="V11" s="4">
        <f>IF('Test Sample Data'!H10="","",IF(SUM('Test Sample Data'!H$2:H$97)&gt;10,IF(AND(ISNUMBER('Test Sample Data'!H10),'Test Sample Data'!H10&lt;$B11, 'Test Sample Data'!H10&gt;0),'Test Sample Data'!H10,$B11),""))</f>
        <v>35</v>
      </c>
      <c r="W11" s="4">
        <f>IF('Test Sample Data'!I10="","",IF(SUM('Test Sample Data'!I$2:I$97)&gt;10,IF(AND(ISNUMBER('Test Sample Data'!I10),'Test Sample Data'!I10&lt;$B11, 'Test Sample Data'!I10&gt;0),'Test Sample Data'!I10,$B11),""))</f>
        <v>35</v>
      </c>
      <c r="X11" s="4">
        <f>IF('Test Sample Data'!J10="","",IF(SUM('Test Sample Data'!J$2:J$97)&gt;10,IF(AND(ISNUMBER('Test Sample Data'!J10),'Test Sample Data'!J10&lt;$B11, 'Test Sample Data'!J10&gt;0),'Test Sample Data'!J10,$B11),""))</f>
        <v>35</v>
      </c>
      <c r="Y11" s="4">
        <f>IF('Test Sample Data'!K10="","",IF(SUM('Test Sample Data'!K$2:K$97)&gt;10,IF(AND(ISNUMBER('Test Sample Data'!K10),'Test Sample Data'!K10&lt;$B11, 'Test Sample Data'!K10&gt;0),'Test Sample Data'!K10,$B11),""))</f>
        <v>35</v>
      </c>
      <c r="Z11" s="4" t="str">
        <f>IF('Test Sample Data'!L10="","",IF(SUM('Test Sample Data'!L$2:L$97)&gt;10,IF(AND(ISNUMBER('Test Sample Data'!L10),'Test Sample Data'!L10&lt;$B11, 'Test Sample Data'!L10&gt;0),'Test Sample Data'!L10,$B11),""))</f>
        <v/>
      </c>
      <c r="AA11" s="4" t="str">
        <f>IF('Test Sample Data'!M10="","",IF(SUM('Test Sample Data'!M$2:M$97)&gt;10,IF(AND(ISNUMBER('Test Sample Data'!M10),'Test Sample Data'!M10&lt;$B11, 'Test Sample Data'!M10&gt;0),'Test Sample Data'!M10,$B11),""))</f>
        <v/>
      </c>
      <c r="AB11" s="4" t="str">
        <f>IF('Test Sample Data'!N10="","",IF(SUM('Test Sample Data'!N$2:N$97)&gt;10,IF(AND(ISNUMBER('Test Sample Data'!N10),'Test Sample Data'!N10&lt;$B11, 'Test Sample Data'!N10&gt;0),'Test Sample Data'!N10,$B11),""))</f>
        <v/>
      </c>
      <c r="AC11" s="4" t="str">
        <f>IF('Test Sample Data'!O10="","",IF(SUM('Test Sample Data'!O$2:O$97)&gt;10,IF(AND(ISNUMBER('Test Sample Data'!O10),'Test Sample Data'!O10&lt;$B11, 'Test Sample Data'!O10&gt;0),'Test Sample Data'!O10,$B11),""))</f>
        <v/>
      </c>
      <c r="AE11" s="4" t="s">
        <v>75</v>
      </c>
      <c r="AF11" s="4">
        <f>IF(ISNUMBER(D11),IF(MID('Gene Table'!$D$1,5,1)="8",D11-ED$100,D11-VLOOKUP(LEFT($A11,FIND(":",$A11,1))&amp;"copy number",$A$3:$AC$98,4,FALSE)),"")</f>
        <v>8.0400000000000027</v>
      </c>
      <c r="AG11" s="4">
        <f>IF(ISNUMBER(E11),IF(MID('Gene Table'!$D$1,5,1)="8",E11-EE$100,E11-VLOOKUP(LEFT($A11,FIND(":",$A11,1))&amp;"copy number",$A$3:$AC$98,5,FALSE)),"")</f>
        <v>7.93</v>
      </c>
      <c r="AH11" s="4" t="str">
        <f>IF(ISNUMBER(F11),IF(MID('Gene Table'!$D$1,5,1)="8",F11-EF$100,F11-VLOOKUP(LEFT($A11,FIND(":",$A11,1))&amp;"copy number",$A$3:$AC$98,6,FALSE)),"")</f>
        <v/>
      </c>
      <c r="AI11" s="4" t="str">
        <f>IF(ISNUMBER(G11),IF(MID('Gene Table'!$D$1,5,1)="8",G11-EG$100,G11-VLOOKUP(LEFT($A11,FIND(":",$A11,1))&amp;"copy number",$A$3:$AC$98,7,FALSE)),"")</f>
        <v/>
      </c>
      <c r="AJ11" s="4" t="str">
        <f>IF(ISNUMBER(H11),IF(MID('Gene Table'!$D$1,5,1)="8",H11-EH$100,H11-VLOOKUP(LEFT($A11,FIND(":",$A11,1))&amp;"copy number",$A$3:$AC$98,8,FALSE)),"")</f>
        <v/>
      </c>
      <c r="AK11" s="4" t="str">
        <f>IF(ISNUMBER(I11),IF(MID('Gene Table'!$D$1,5,1)="8",I11-EI$100,I11-VLOOKUP(LEFT($A11,FIND(":",$A11,1))&amp;"copy number",$A$3:$AC$98,9,FALSE)),"")</f>
        <v/>
      </c>
      <c r="AL11" s="4" t="str">
        <f>IF(ISNUMBER(J11),IF(MID('Gene Table'!$D$1,5,1)="8",J11-EJ$100,J11-VLOOKUP(LEFT($A11,FIND(":",$A11,1))&amp;"copy number",$A$3:$AC$98,10,FALSE)),"")</f>
        <v/>
      </c>
      <c r="AM11" s="4" t="str">
        <f>IF(ISNUMBER(K11),IF(MID('Gene Table'!$D$1,5,1)="8",K11-EK$100,K11-VLOOKUP(LEFT($A11,FIND(":",$A11,1))&amp;"copy number",$A$3:$AC$98,11,FALSE)),"")</f>
        <v/>
      </c>
      <c r="AN11" s="4" t="str">
        <f>IF(ISNUMBER(L11),IF(MID('Gene Table'!$D$1,5,1)="8",L11-EL$100,L11-VLOOKUP(LEFT($A11,FIND(":",$A11,1))&amp;"copy number",$A$3:$AC$98,12,FALSE)),"")</f>
        <v/>
      </c>
      <c r="AO11" s="4" t="str">
        <f>IF(ISNUMBER(M11),IF(MID('Gene Table'!$D$1,5,1)="8",M11-EM$100,M11-VLOOKUP(LEFT($A11,FIND(":",$A11,1))&amp;"copy number",$A$3:$AC$98,13,FALSE)),"")</f>
        <v/>
      </c>
      <c r="AP11" s="4" t="str">
        <f>IF(ISNUMBER(N11),IF(MID('Gene Table'!$D$1,5,1)="8",N11-EN$100,N11-VLOOKUP(LEFT($A11,FIND(":",$A11,1))&amp;"copy number",$A$3:$AC$98,14,FALSE)),"")</f>
        <v/>
      </c>
      <c r="AQ11" s="4" t="str">
        <f>IF(ISNUMBER(O11),IF(MID('Gene Table'!$D$1,5,1)="8",O11-EO$100,O11-VLOOKUP(LEFT($A11,FIND(":",$A11,1))&amp;"copy number",$A$3:$AC$98,15,FALSE)),"")</f>
        <v/>
      </c>
      <c r="AR11" s="4">
        <f t="shared" si="3"/>
        <v>0.23</v>
      </c>
      <c r="AS11" s="4">
        <f t="shared" si="4"/>
        <v>7.99</v>
      </c>
      <c r="AU11" s="4" t="s">
        <v>75</v>
      </c>
      <c r="AV11" s="4">
        <f>IF(ISNUMBER(R11),IF(MID('Gene Table'!$D$1,5,1)="8",D11-ER$100,R11-VLOOKUP(LEFT($A11,FIND(":",$A11,1))&amp;"copy number",$A$3:$AC$98,18,FALSE)),"")</f>
        <v>8.0799999999999983</v>
      </c>
      <c r="AW11" s="4">
        <f>IF(ISNUMBER(S11),IF(MID('Gene Table'!$D$1,5,1)="8",E11-ES$100,S11-VLOOKUP(LEFT($A11,FIND(":",$A11,1))&amp;"copy number",$A$3:$AC$98,19,FALSE)),"")</f>
        <v>7.7899999999999991</v>
      </c>
      <c r="AX11" s="4">
        <f>IF(ISNUMBER(T11),IF(MID('Gene Table'!$D$1,5,1)="8",F11-ET$100,T11-VLOOKUP(LEFT($A11,FIND(":",$A11,1))&amp;"copy number",$A$3:$AC$98,20,FALSE)),"")</f>
        <v>8.0599999999999987</v>
      </c>
      <c r="AY11" s="4">
        <f>IF(ISNUMBER(U11),IF(MID('Gene Table'!$D$1,5,1)="8",G11-EU$100,U11-VLOOKUP(LEFT($A11,FIND(":",$A11,1))&amp;"copy number",$A$3:$AC$98,21,FALSE)),"")</f>
        <v>9</v>
      </c>
      <c r="AZ11" s="4">
        <f>IF(ISNUMBER(V11),IF(MID('Gene Table'!$D$1,5,1)="8",H11-EV$100,V11-VLOOKUP(LEFT($A11,FIND(":",$A11,1))&amp;"copy number",$A$3:$AC$98,22,FALSE)),"")</f>
        <v>9</v>
      </c>
      <c r="BA11" s="4">
        <f>IF(ISNUMBER(W11),IF(MID('Gene Table'!$D$1,5,1)="8",I11-EW$100,W11-VLOOKUP(LEFT($A11,FIND(":",$A11,1))&amp;"copy number",$A$3:$AC$98,23,FALSE)),"")</f>
        <v>9</v>
      </c>
      <c r="BB11" s="4">
        <f>IF(ISNUMBER(X11),IF(MID('Gene Table'!$D$1,5,1)="8",J11-EX$100,X11-VLOOKUP(LEFT($A11,FIND(":",$A11,1))&amp;"copy number",$A$3:$AC$98,24,FALSE)),"")</f>
        <v>9</v>
      </c>
      <c r="BC11" s="4">
        <f>IF(ISNUMBER(Y11),IF(MID('Gene Table'!$D$1,5,1)="8",K11-EY$100,Y11-VLOOKUP(LEFT($A11,FIND(":",$A11,1))&amp;"copy number",$A$3:$AC$98,25,FALSE)),"")</f>
        <v>9</v>
      </c>
      <c r="BD11" s="4" t="str">
        <f>IF(ISNUMBER(Z11),IF(MID('Gene Table'!$D$1,5,1)="8",L11-EZ$100,Z11-VLOOKUP(LEFT($A11,FIND(":",$A11,1))&amp;"copy number",$A$3:$AC$98,26,FALSE)),"")</f>
        <v/>
      </c>
      <c r="BE11" s="4" t="str">
        <f>IF(ISNUMBER(AA11),IF(MID('Gene Table'!$D$1,5,1)="8",M11-FA$100,AA11-VLOOKUP(LEFT($A11,FIND(":",$A11,1))&amp;"copy number",$A$3:$AC$98,27,FALSE)),"")</f>
        <v/>
      </c>
      <c r="BF11" s="4" t="str">
        <f>IF(ISNUMBER(AB11),IF(MID('Gene Table'!$D$1,5,1)="8",N11-FB$100,AB11-VLOOKUP(LEFT($A11,FIND(":",$A11,1))&amp;"copy number",$A$3:$AC$98,28,FALSE)),"")</f>
        <v/>
      </c>
      <c r="BG11" s="4" t="str">
        <f>IF(ISNUMBER(AC11),IF(MID('Gene Table'!$D$1,5,1)="8",O11-FC$100,AC11-VLOOKUP(LEFT($A11,FIND(":",$A11,1))&amp;"copy number",$A$3:$AC$98,29,FALSE)),"")</f>
        <v/>
      </c>
      <c r="BI11" s="4" t="s">
        <v>75</v>
      </c>
      <c r="BJ11" s="4">
        <f t="shared" si="5"/>
        <v>8.0799999999999983</v>
      </c>
      <c r="BK11" s="4">
        <f t="shared" si="6"/>
        <v>7.7899999999999991</v>
      </c>
      <c r="BL11" s="4">
        <f t="shared" si="7"/>
        <v>8.0599999999999987</v>
      </c>
      <c r="BM11" s="4">
        <f t="shared" si="8"/>
        <v>9</v>
      </c>
      <c r="BN11" s="4">
        <f t="shared" si="9"/>
        <v>9</v>
      </c>
      <c r="BO11" s="4">
        <f t="shared" si="10"/>
        <v>9</v>
      </c>
      <c r="BP11" s="4">
        <f t="shared" si="11"/>
        <v>9</v>
      </c>
      <c r="BQ11" s="4">
        <f t="shared" si="12"/>
        <v>9</v>
      </c>
      <c r="BR11" s="4" t="str">
        <f t="shared" si="13"/>
        <v/>
      </c>
      <c r="BS11" s="4" t="str">
        <f t="shared" si="14"/>
        <v/>
      </c>
      <c r="BT11" s="4" t="str">
        <f t="shared" si="15"/>
        <v/>
      </c>
      <c r="BU11" s="4" t="str">
        <f t="shared" si="16"/>
        <v/>
      </c>
      <c r="BV11" s="4">
        <f t="shared" si="17"/>
        <v>1.61</v>
      </c>
      <c r="BW11" s="4">
        <f t="shared" si="18"/>
        <v>8.6199999999999992</v>
      </c>
      <c r="BY11" s="4" t="s">
        <v>75</v>
      </c>
      <c r="BZ11" s="4">
        <f t="shared" si="19"/>
        <v>-0.54000000000000092</v>
      </c>
      <c r="CA11" s="4">
        <f t="shared" si="20"/>
        <v>-0.83000000000000007</v>
      </c>
      <c r="CB11" s="4">
        <f t="shared" si="21"/>
        <v>-0.5600000000000005</v>
      </c>
      <c r="CC11" s="4">
        <f t="shared" si="22"/>
        <v>0.38000000000000078</v>
      </c>
      <c r="CD11" s="4">
        <f t="shared" si="23"/>
        <v>0.38000000000000078</v>
      </c>
      <c r="CE11" s="4">
        <f t="shared" si="24"/>
        <v>0.38000000000000078</v>
      </c>
      <c r="CF11" s="4">
        <f t="shared" si="25"/>
        <v>0.38000000000000078</v>
      </c>
      <c r="CG11" s="4">
        <f t="shared" si="26"/>
        <v>0.38000000000000078</v>
      </c>
      <c r="CH11" s="4" t="str">
        <f t="shared" si="27"/>
        <v/>
      </c>
      <c r="CI11" s="4" t="str">
        <f t="shared" si="28"/>
        <v/>
      </c>
      <c r="CJ11" s="4" t="str">
        <f t="shared" si="29"/>
        <v/>
      </c>
      <c r="CK11" s="4" t="str">
        <f t="shared" si="30"/>
        <v/>
      </c>
      <c r="CM11" s="4" t="s">
        <v>75</v>
      </c>
      <c r="CN11" s="4" t="str">
        <f>IF(ISNUMBER(BZ11), IF($BV11&gt;VLOOKUP('Gene Table'!$G$2,'Array Content'!$A$2:$B$3,2,FALSE),IF(BZ11&lt;-$BV11,"mutant","WT"),IF(BZ11&lt;-VLOOKUP('Gene Table'!$G$2,'Array Content'!$A$2:$B$3,2,FALSE),"Mutant","WT")),"")</f>
        <v>WT</v>
      </c>
      <c r="CO11" s="4" t="str">
        <f>IF(ISNUMBER(CA11), IF($BV11&gt;VLOOKUP('Gene Table'!$G$2,'Array Content'!$A$2:$B$3,2,FALSE),IF(CA11&lt;-$BV11,"mutant","WT"),IF(CA11&lt;-VLOOKUP('Gene Table'!$G$2,'Array Content'!$A$2:$B$3,2,FALSE),"Mutant","WT")),"")</f>
        <v>WT</v>
      </c>
      <c r="CP11" s="4" t="str">
        <f>IF(ISNUMBER(CB11), IF($BV11&gt;VLOOKUP('Gene Table'!$G$2,'Array Content'!$A$2:$B$3,2,FALSE),IF(CB11&lt;-$BV11,"mutant","WT"),IF(CB11&lt;-VLOOKUP('Gene Table'!$G$2,'Array Content'!$A$2:$B$3,2,FALSE),"Mutant","WT")),"")</f>
        <v>WT</v>
      </c>
      <c r="CQ11" s="4" t="str">
        <f>IF(ISNUMBER(CC11), IF($BV11&gt;VLOOKUP('Gene Table'!$G$2,'Array Content'!$A$2:$B$3,2,FALSE),IF(CC11&lt;-$BV11,"mutant","WT"),IF(CC11&lt;-VLOOKUP('Gene Table'!$G$2,'Array Content'!$A$2:$B$3,2,FALSE),"Mutant","WT")),"")</f>
        <v>WT</v>
      </c>
      <c r="CR11" s="4" t="str">
        <f>IF(ISNUMBER(CD11), IF($BV11&gt;VLOOKUP('Gene Table'!$G$2,'Array Content'!$A$2:$B$3,2,FALSE),IF(CD11&lt;-$BV11,"mutant","WT"),IF(CD11&lt;-VLOOKUP('Gene Table'!$G$2,'Array Content'!$A$2:$B$3,2,FALSE),"Mutant","WT")),"")</f>
        <v>WT</v>
      </c>
      <c r="CS11" s="4" t="str">
        <f>IF(ISNUMBER(CE11), IF($BV11&gt;VLOOKUP('Gene Table'!$G$2,'Array Content'!$A$2:$B$3,2,FALSE),IF(CE11&lt;-$BV11,"mutant","WT"),IF(CE11&lt;-VLOOKUP('Gene Table'!$G$2,'Array Content'!$A$2:$B$3,2,FALSE),"Mutant","WT")),"")</f>
        <v>WT</v>
      </c>
      <c r="CT11" s="4" t="str">
        <f>IF(ISNUMBER(CF11), IF($BV11&gt;VLOOKUP('Gene Table'!$G$2,'Array Content'!$A$2:$B$3,2,FALSE),IF(CF11&lt;-$BV11,"mutant","WT"),IF(CF11&lt;-VLOOKUP('Gene Table'!$G$2,'Array Content'!$A$2:$B$3,2,FALSE),"Mutant","WT")),"")</f>
        <v>WT</v>
      </c>
      <c r="CU11" s="4" t="str">
        <f>IF(ISNUMBER(CG11), IF($BV11&gt;VLOOKUP('Gene Table'!$G$2,'Array Content'!$A$2:$B$3,2,FALSE),IF(CG11&lt;-$BV11,"mutant","WT"),IF(CG11&lt;-VLOOKUP('Gene Table'!$G$2,'Array Content'!$A$2:$B$3,2,FALSE),"Mutant","WT")),"")</f>
        <v>WT</v>
      </c>
      <c r="CV11" s="4" t="str">
        <f>IF(ISNUMBER(CH11), IF($BV11&gt;VLOOKUP('Gene Table'!$G$2,'Array Content'!$A$2:$B$3,2,FALSE),IF(CH11&lt;-$BV11,"mutant","WT"),IF(CH11&lt;-VLOOKUP('Gene Table'!$G$2,'Array Content'!$A$2:$B$3,2,FALSE),"Mutant","WT")),"")</f>
        <v/>
      </c>
      <c r="CW11" s="4" t="str">
        <f>IF(ISNUMBER(CI11), IF($BV11&gt;VLOOKUP('Gene Table'!$G$2,'Array Content'!$A$2:$B$3,2,FALSE),IF(CI11&lt;-$BV11,"mutant","WT"),IF(CI11&lt;-VLOOKUP('Gene Table'!$G$2,'Array Content'!$A$2:$B$3,2,FALSE),"Mutant","WT")),"")</f>
        <v/>
      </c>
      <c r="CX11" s="4" t="str">
        <f>IF(ISNUMBER(CJ11), IF($BV11&gt;VLOOKUP('Gene Table'!$G$2,'Array Content'!$A$2:$B$3,2,FALSE),IF(CJ11&lt;-$BV11,"mutant","WT"),IF(CJ11&lt;-VLOOKUP('Gene Table'!$G$2,'Array Content'!$A$2:$B$3,2,FALSE),"Mutant","WT")),"")</f>
        <v/>
      </c>
      <c r="CY11" s="4" t="str">
        <f>IF(ISNUMBER(CK11), IF($BV11&gt;VLOOKUP('Gene Table'!$G$2,'Array Content'!$A$2:$B$3,2,FALSE),IF(CK11&lt;-$BV11,"mutant","WT"),IF(CK11&lt;-VLOOKUP('Gene Table'!$G$2,'Array Content'!$A$2:$B$3,2,FALSE),"Mutant","WT")),"")</f>
        <v/>
      </c>
      <c r="DA11" s="4" t="s">
        <v>75</v>
      </c>
      <c r="DB11" s="4">
        <f t="shared" si="31"/>
        <v>8.9999999999998082E-2</v>
      </c>
      <c r="DC11" s="4">
        <f t="shared" si="32"/>
        <v>-0.20000000000000107</v>
      </c>
      <c r="DD11" s="4">
        <f t="shared" si="33"/>
        <v>6.9999999999998508E-2</v>
      </c>
      <c r="DE11" s="4">
        <f t="shared" si="34"/>
        <v>1.0099999999999998</v>
      </c>
      <c r="DF11" s="4">
        <f t="shared" si="35"/>
        <v>1.0099999999999998</v>
      </c>
      <c r="DG11" s="4">
        <f t="shared" si="36"/>
        <v>1.0099999999999998</v>
      </c>
      <c r="DH11" s="4">
        <f t="shared" si="37"/>
        <v>1.0099999999999998</v>
      </c>
      <c r="DI11" s="4">
        <f t="shared" si="38"/>
        <v>1.0099999999999998</v>
      </c>
      <c r="DJ11" s="4" t="str">
        <f t="shared" si="39"/>
        <v/>
      </c>
      <c r="DK11" s="4" t="str">
        <f t="shared" si="40"/>
        <v/>
      </c>
      <c r="DL11" s="4" t="str">
        <f t="shared" si="41"/>
        <v/>
      </c>
      <c r="DM11" s="4" t="str">
        <f t="shared" si="42"/>
        <v/>
      </c>
      <c r="DO11" s="4" t="s">
        <v>75</v>
      </c>
      <c r="DP11" s="4" t="str">
        <f>IF(ISNUMBER(DB11), IF($AR11&gt;VLOOKUP('Gene Table'!$G$2,'Array Content'!$A$2:$B$3,2,FALSE),IF(DB11&lt;-$AR11,"mutant","WT"),IF(DB11&lt;-VLOOKUP('Gene Table'!$G$2,'Array Content'!$A$2:$B$3,2,FALSE),"Mutant","WT")),"")</f>
        <v>WT</v>
      </c>
      <c r="DQ11" s="4" t="str">
        <f>IF(ISNUMBER(DC11), IF($AR11&gt;VLOOKUP('Gene Table'!$G$2,'Array Content'!$A$2:$B$3,2,FALSE),IF(DC11&lt;-$AR11,"mutant","WT"),IF(DC11&lt;-VLOOKUP('Gene Table'!$G$2,'Array Content'!$A$2:$B$3,2,FALSE),"Mutant","WT")),"")</f>
        <v>WT</v>
      </c>
      <c r="DR11" s="4" t="str">
        <f>IF(ISNUMBER(DD11), IF($AR11&gt;VLOOKUP('Gene Table'!$G$2,'Array Content'!$A$2:$B$3,2,FALSE),IF(DD11&lt;-$AR11,"mutant","WT"),IF(DD11&lt;-VLOOKUP('Gene Table'!$G$2,'Array Content'!$A$2:$B$3,2,FALSE),"Mutant","WT")),"")</f>
        <v>WT</v>
      </c>
      <c r="DS11" s="4" t="str">
        <f>IF(ISNUMBER(DE11), IF($AR11&gt;VLOOKUP('Gene Table'!$G$2,'Array Content'!$A$2:$B$3,2,FALSE),IF(DE11&lt;-$AR11,"mutant","WT"),IF(DE11&lt;-VLOOKUP('Gene Table'!$G$2,'Array Content'!$A$2:$B$3,2,FALSE),"Mutant","WT")),"")</f>
        <v>WT</v>
      </c>
      <c r="DT11" s="4" t="str">
        <f>IF(ISNUMBER(DF11), IF($AR11&gt;VLOOKUP('Gene Table'!$G$2,'Array Content'!$A$2:$B$3,2,FALSE),IF(DF11&lt;-$AR11,"mutant","WT"),IF(DF11&lt;-VLOOKUP('Gene Table'!$G$2,'Array Content'!$A$2:$B$3,2,FALSE),"Mutant","WT")),"")</f>
        <v>WT</v>
      </c>
      <c r="DU11" s="4" t="str">
        <f>IF(ISNUMBER(DG11), IF($AR11&gt;VLOOKUP('Gene Table'!$G$2,'Array Content'!$A$2:$B$3,2,FALSE),IF(DG11&lt;-$AR11,"mutant","WT"),IF(DG11&lt;-VLOOKUP('Gene Table'!$G$2,'Array Content'!$A$2:$B$3,2,FALSE),"Mutant","WT")),"")</f>
        <v>WT</v>
      </c>
      <c r="DV11" s="4" t="str">
        <f>IF(ISNUMBER(DH11), IF($AR11&gt;VLOOKUP('Gene Table'!$G$2,'Array Content'!$A$2:$B$3,2,FALSE),IF(DH11&lt;-$AR11,"mutant","WT"),IF(DH11&lt;-VLOOKUP('Gene Table'!$G$2,'Array Content'!$A$2:$B$3,2,FALSE),"Mutant","WT")),"")</f>
        <v>WT</v>
      </c>
      <c r="DW11" s="4" t="str">
        <f>IF(ISNUMBER(DI11), IF($AR11&gt;VLOOKUP('Gene Table'!$G$2,'Array Content'!$A$2:$B$3,2,FALSE),IF(DI11&lt;-$AR11,"mutant","WT"),IF(DI11&lt;-VLOOKUP('Gene Table'!$G$2,'Array Content'!$A$2:$B$3,2,FALSE),"Mutant","WT")),"")</f>
        <v>WT</v>
      </c>
      <c r="DX11" s="4" t="str">
        <f>IF(ISNUMBER(DJ11), IF($AR11&gt;VLOOKUP('Gene Table'!$G$2,'Array Content'!$A$2:$B$3,2,FALSE),IF(DJ11&lt;-$AR11,"mutant","WT"),IF(DJ11&lt;-VLOOKUP('Gene Table'!$G$2,'Array Content'!$A$2:$B$3,2,FALSE),"Mutant","WT")),"")</f>
        <v/>
      </c>
      <c r="DY11" s="4" t="str">
        <f>IF(ISNUMBER(DK11), IF($AR11&gt;VLOOKUP('Gene Table'!$G$2,'Array Content'!$A$2:$B$3,2,FALSE),IF(DK11&lt;-$AR11,"mutant","WT"),IF(DK11&lt;-VLOOKUP('Gene Table'!$G$2,'Array Content'!$A$2:$B$3,2,FALSE),"Mutant","WT")),"")</f>
        <v/>
      </c>
      <c r="DZ11" s="4" t="str">
        <f>IF(ISNUMBER(DL11), IF($AR11&gt;VLOOKUP('Gene Table'!$G$2,'Array Content'!$A$2:$B$3,2,FALSE),IF(DL11&lt;-$AR11,"mutant","WT"),IF(DL11&lt;-VLOOKUP('Gene Table'!$G$2,'Array Content'!$A$2:$B$3,2,FALSE),"Mutant","WT")),"")</f>
        <v/>
      </c>
      <c r="EA11" s="4" t="str">
        <f>IF(ISNUMBER(DM11), IF($AR11&gt;VLOOKUP('Gene Table'!$G$2,'Array Content'!$A$2:$B$3,2,FALSE),IF(DM11&lt;-$AR11,"mutant","WT"),IF(DM11&lt;-VLOOKUP('Gene Table'!$G$2,'Array Content'!$A$2:$B$3,2,FALSE),"Mutant","WT")),"")</f>
        <v/>
      </c>
      <c r="EC11" s="4" t="s">
        <v>75</v>
      </c>
      <c r="ED11" s="4" t="str">
        <f>IF('Gene Table'!$D11="copy number",D11,"")</f>
        <v/>
      </c>
      <c r="EE11" s="4" t="str">
        <f>IF('Gene Table'!$D11="copy number",E11,"")</f>
        <v/>
      </c>
      <c r="EF11" s="4" t="str">
        <f>IF('Gene Table'!$D11="copy number",F11,"")</f>
        <v/>
      </c>
      <c r="EG11" s="4" t="str">
        <f>IF('Gene Table'!$D11="copy number",G11,"")</f>
        <v/>
      </c>
      <c r="EH11" s="4" t="str">
        <f>IF('Gene Table'!$D11="copy number",H11,"")</f>
        <v/>
      </c>
      <c r="EI11" s="4" t="str">
        <f>IF('Gene Table'!$D11="copy number",I11,"")</f>
        <v/>
      </c>
      <c r="EJ11" s="4" t="str">
        <f>IF('Gene Table'!$D11="copy number",J11,"")</f>
        <v/>
      </c>
      <c r="EK11" s="4" t="str">
        <f>IF('Gene Table'!$D11="copy number",K11,"")</f>
        <v/>
      </c>
      <c r="EL11" s="4" t="str">
        <f>IF('Gene Table'!$D11="copy number",L11,"")</f>
        <v/>
      </c>
      <c r="EM11" s="4" t="str">
        <f>IF('Gene Table'!$D11="copy number",M11,"")</f>
        <v/>
      </c>
      <c r="EN11" s="4" t="str">
        <f>IF('Gene Table'!$D11="copy number",N11,"")</f>
        <v/>
      </c>
      <c r="EO11" s="4" t="str">
        <f>IF('Gene Table'!$D11="copy number",O11,"")</f>
        <v/>
      </c>
      <c r="EQ11" s="4" t="s">
        <v>75</v>
      </c>
      <c r="ER11" s="4" t="str">
        <f>IF('Gene Table'!$D11="copy number",R11,"")</f>
        <v/>
      </c>
      <c r="ES11" s="4" t="str">
        <f>IF('Gene Table'!$D11="copy number",S11,"")</f>
        <v/>
      </c>
      <c r="ET11" s="4" t="str">
        <f>IF('Gene Table'!$D11="copy number",T11,"")</f>
        <v/>
      </c>
      <c r="EU11" s="4" t="str">
        <f>IF('Gene Table'!$D11="copy number",U11,"")</f>
        <v/>
      </c>
      <c r="EV11" s="4" t="str">
        <f>IF('Gene Table'!$D11="copy number",V11,"")</f>
        <v/>
      </c>
      <c r="EW11" s="4" t="str">
        <f>IF('Gene Table'!$D11="copy number",W11,"")</f>
        <v/>
      </c>
      <c r="EX11" s="4" t="str">
        <f>IF('Gene Table'!$D11="copy number",X11,"")</f>
        <v/>
      </c>
      <c r="EY11" s="4" t="str">
        <f>IF('Gene Table'!$D11="copy number",Y11,"")</f>
        <v/>
      </c>
      <c r="EZ11" s="4" t="str">
        <f>IF('Gene Table'!$D11="copy number",Z11,"")</f>
        <v/>
      </c>
      <c r="FA11" s="4" t="str">
        <f>IF('Gene Table'!$D11="copy number",AA11,"")</f>
        <v/>
      </c>
      <c r="FB11" s="4" t="str">
        <f>IF('Gene Table'!$D11="copy number",AB11,"")</f>
        <v/>
      </c>
      <c r="FC11" s="4" t="str">
        <f>IF('Gene Table'!$D11="copy number",AC11,"")</f>
        <v/>
      </c>
      <c r="FE11" s="4" t="s">
        <v>75</v>
      </c>
      <c r="FF11" s="4" t="str">
        <f>IF('Gene Table'!$C11="SMPC",D11,"")</f>
        <v/>
      </c>
      <c r="FG11" s="4" t="str">
        <f>IF('Gene Table'!$C11="SMPC",E11,"")</f>
        <v/>
      </c>
      <c r="FH11" s="4" t="str">
        <f>IF('Gene Table'!$C11="SMPC",F11,"")</f>
        <v/>
      </c>
      <c r="FI11" s="4" t="str">
        <f>IF('Gene Table'!$C11="SMPC",G11,"")</f>
        <v/>
      </c>
      <c r="FJ11" s="4" t="str">
        <f>IF('Gene Table'!$C11="SMPC",H11,"")</f>
        <v/>
      </c>
      <c r="FK11" s="4" t="str">
        <f>IF('Gene Table'!$C11="SMPC",I11,"")</f>
        <v/>
      </c>
      <c r="FL11" s="4" t="str">
        <f>IF('Gene Table'!$C11="SMPC",J11,"")</f>
        <v/>
      </c>
      <c r="FM11" s="4" t="str">
        <f>IF('Gene Table'!$C11="SMPC",K11,"")</f>
        <v/>
      </c>
      <c r="FN11" s="4" t="str">
        <f>IF('Gene Table'!$C11="SMPC",L11,"")</f>
        <v/>
      </c>
      <c r="FO11" s="4" t="str">
        <f>IF('Gene Table'!$C11="SMPC",M11,"")</f>
        <v/>
      </c>
      <c r="FP11" s="4" t="str">
        <f>IF('Gene Table'!$C11="SMPC",N11,"")</f>
        <v/>
      </c>
      <c r="FQ11" s="4" t="str">
        <f>IF('Gene Table'!$C11="SMPC",O11,"")</f>
        <v/>
      </c>
      <c r="FS11" s="4" t="s">
        <v>75</v>
      </c>
      <c r="FT11" s="4" t="str">
        <f>IF('Gene Table'!$C11="SMPC",R11,"")</f>
        <v/>
      </c>
      <c r="FU11" s="4" t="str">
        <f>IF('Gene Table'!$C11="SMPC",S11,"")</f>
        <v/>
      </c>
      <c r="FV11" s="4" t="str">
        <f>IF('Gene Table'!$C11="SMPC",T11,"")</f>
        <v/>
      </c>
      <c r="FW11" s="4" t="str">
        <f>IF('Gene Table'!$C11="SMPC",U11,"")</f>
        <v/>
      </c>
      <c r="FX11" s="4" t="str">
        <f>IF('Gene Table'!$C11="SMPC",V11,"")</f>
        <v/>
      </c>
      <c r="FY11" s="4" t="str">
        <f>IF('Gene Table'!$C11="SMPC",W11,"")</f>
        <v/>
      </c>
      <c r="FZ11" s="4" t="str">
        <f>IF('Gene Table'!$C11="SMPC",X11,"")</f>
        <v/>
      </c>
      <c r="GA11" s="4" t="str">
        <f>IF('Gene Table'!$C11="SMPC",Y11,"")</f>
        <v/>
      </c>
      <c r="GB11" s="4" t="str">
        <f>IF('Gene Table'!$C11="SMPC",Z11,"")</f>
        <v/>
      </c>
      <c r="GC11" s="4" t="str">
        <f>IF('Gene Table'!$C11="SMPC",AA11,"")</f>
        <v/>
      </c>
      <c r="GD11" s="4" t="str">
        <f>IF('Gene Table'!$C11="SMPC",AB11,"")</f>
        <v/>
      </c>
      <c r="GE11" s="4" t="str">
        <f>IF('Gene Table'!$C11="SMPC",AC11,"")</f>
        <v/>
      </c>
    </row>
    <row r="12" spans="1:187" ht="15" customHeight="1" x14ac:dyDescent="0.25">
      <c r="A12" s="4" t="str">
        <f>'Gene Table'!C12&amp;":"&amp;'Gene Table'!D12</f>
        <v>EGFR:c.2155G&gt;A</v>
      </c>
      <c r="B12" s="4">
        <f>IF('Gene Table'!$G$5="NO",IF(ISNUMBER(MATCH('Gene Table'!E12,'Array Content'!$M$2:$M$941,0)),VLOOKUP('Gene Table'!E12,'Array Content'!$M$2:$O$941,2,FALSE),35),IF('Gene Table'!$G$5="YES",IF(ISNUMBER(MATCH('Gene Table'!E12,'Array Content'!$M$2:$M$941,0)),VLOOKUP('Gene Table'!E12,'Array Content'!$M$2:$O$941,3,FALSE),35),"OOPS"))</f>
        <v>35</v>
      </c>
      <c r="C12" s="4" t="s">
        <v>78</v>
      </c>
      <c r="D12" s="4">
        <f>IF('Control Sample Data'!D11="","",IF(SUM('Control Sample Data'!D$2:D$97)&gt;10,IF(AND(ISNUMBER('Control Sample Data'!D11),'Control Sample Data'!D11&lt;$B12, 'Control Sample Data'!D11&gt;0),'Control Sample Data'!D11,$B12),""))</f>
        <v>34.549999999999997</v>
      </c>
      <c r="E12" s="4">
        <f>IF('Control Sample Data'!E11="","",IF(SUM('Control Sample Data'!E$2:E$97)&gt;10,IF(AND(ISNUMBER('Control Sample Data'!E11),'Control Sample Data'!E11&lt;$B12, 'Control Sample Data'!E11&gt;0),'Control Sample Data'!E11,$B12),""))</f>
        <v>34.1</v>
      </c>
      <c r="F12" s="4" t="str">
        <f>IF('Control Sample Data'!F11="","",IF(SUM('Control Sample Data'!F$2:F$97)&gt;10,IF(AND(ISNUMBER('Control Sample Data'!F11),'Control Sample Data'!F11&lt;$B12, 'Control Sample Data'!F11&gt;0),'Control Sample Data'!F11,$B12),""))</f>
        <v/>
      </c>
      <c r="G12" s="4" t="str">
        <f>IF('Control Sample Data'!G11="","",IF(SUM('Control Sample Data'!G$2:G$97)&gt;10,IF(AND(ISNUMBER('Control Sample Data'!G11),'Control Sample Data'!G11&lt;$B12, 'Control Sample Data'!G11&gt;0),'Control Sample Data'!G11,$B12),""))</f>
        <v/>
      </c>
      <c r="H12" s="4" t="str">
        <f>IF('Control Sample Data'!H11="","",IF(SUM('Control Sample Data'!H$2:H$97)&gt;10,IF(AND(ISNUMBER('Control Sample Data'!H11),'Control Sample Data'!H11&lt;$B12, 'Control Sample Data'!H11&gt;0),'Control Sample Data'!H11,$B12),""))</f>
        <v/>
      </c>
      <c r="I12" s="4" t="str">
        <f>IF('Control Sample Data'!I11="","",IF(SUM('Control Sample Data'!I$2:I$97)&gt;10,IF(AND(ISNUMBER('Control Sample Data'!I11),'Control Sample Data'!I11&lt;$B12, 'Control Sample Data'!I11&gt;0),'Control Sample Data'!I11,$B12),""))</f>
        <v/>
      </c>
      <c r="J12" s="4" t="str">
        <f>IF('Control Sample Data'!J11="","",IF(SUM('Control Sample Data'!J$2:J$97)&gt;10,IF(AND(ISNUMBER('Control Sample Data'!J11),'Control Sample Data'!J11&lt;$B12, 'Control Sample Data'!J11&gt;0),'Control Sample Data'!J11,$B12),""))</f>
        <v/>
      </c>
      <c r="K12" s="4" t="str">
        <f>IF('Control Sample Data'!K11="","",IF(SUM('Control Sample Data'!K$2:K$97)&gt;10,IF(AND(ISNUMBER('Control Sample Data'!K11),'Control Sample Data'!K11&lt;$B12, 'Control Sample Data'!K11&gt;0),'Control Sample Data'!K11,$B12),""))</f>
        <v/>
      </c>
      <c r="L12" s="4" t="str">
        <f>IF('Control Sample Data'!L11="","",IF(SUM('Control Sample Data'!L$2:L$97)&gt;10,IF(AND(ISNUMBER('Control Sample Data'!L11),'Control Sample Data'!L11&lt;$B12, 'Control Sample Data'!L11&gt;0),'Control Sample Data'!L11,$B12),""))</f>
        <v/>
      </c>
      <c r="M12" s="4" t="str">
        <f>IF('Control Sample Data'!M11="","",IF(SUM('Control Sample Data'!M$2:M$97)&gt;10,IF(AND(ISNUMBER('Control Sample Data'!M11),'Control Sample Data'!M11&lt;$B12, 'Control Sample Data'!M11&gt;0),'Control Sample Data'!M11,$B12),""))</f>
        <v/>
      </c>
      <c r="N12" s="4" t="str">
        <f>IF('Control Sample Data'!N11="","",IF(SUM('Control Sample Data'!N$2:N$97)&gt;10,IF(AND(ISNUMBER('Control Sample Data'!N11),'Control Sample Data'!N11&lt;$B12, 'Control Sample Data'!N11&gt;0),'Control Sample Data'!N11,$B12),""))</f>
        <v/>
      </c>
      <c r="O12" s="4" t="str">
        <f>IF('Control Sample Data'!O11="","",IF(SUM('Control Sample Data'!O$2:O$97)&gt;10,IF(AND(ISNUMBER('Control Sample Data'!O11),'Control Sample Data'!O11&lt;$B12, 'Control Sample Data'!O11&gt;0),'Control Sample Data'!O11,$B12),""))</f>
        <v/>
      </c>
      <c r="Q12" s="4" t="s">
        <v>78</v>
      </c>
      <c r="R12" s="4">
        <f>IF('Test Sample Data'!D11="","",IF(SUM('Test Sample Data'!D$2:D$97)&gt;10,IF(AND(ISNUMBER('Test Sample Data'!D11),'Test Sample Data'!D11&lt;$B12, 'Test Sample Data'!D11&gt;0),'Test Sample Data'!D11,$B12),""))</f>
        <v>33.229999999999997</v>
      </c>
      <c r="S12" s="4">
        <f>IF('Test Sample Data'!E11="","",IF(SUM('Test Sample Data'!E$2:E$97)&gt;10,IF(AND(ISNUMBER('Test Sample Data'!E11),'Test Sample Data'!E11&lt;$B12, 'Test Sample Data'!E11&gt;0),'Test Sample Data'!E11,$B12),""))</f>
        <v>33.729999999999997</v>
      </c>
      <c r="T12" s="4">
        <f>IF('Test Sample Data'!F11="","",IF(SUM('Test Sample Data'!F$2:F$97)&gt;10,IF(AND(ISNUMBER('Test Sample Data'!F11),'Test Sample Data'!F11&lt;$B12, 'Test Sample Data'!F11&gt;0),'Test Sample Data'!F11,$B12),""))</f>
        <v>34</v>
      </c>
      <c r="U12" s="4">
        <f>IF('Test Sample Data'!G11="","",IF(SUM('Test Sample Data'!G$2:G$97)&gt;10,IF(AND(ISNUMBER('Test Sample Data'!G11),'Test Sample Data'!G11&lt;$B12, 'Test Sample Data'!G11&gt;0),'Test Sample Data'!G11,$B12),""))</f>
        <v>35</v>
      </c>
      <c r="V12" s="4">
        <f>IF('Test Sample Data'!H11="","",IF(SUM('Test Sample Data'!H$2:H$97)&gt;10,IF(AND(ISNUMBER('Test Sample Data'!H11),'Test Sample Data'!H11&lt;$B12, 'Test Sample Data'!H11&gt;0),'Test Sample Data'!H11,$B12),""))</f>
        <v>35</v>
      </c>
      <c r="W12" s="4">
        <f>IF('Test Sample Data'!I11="","",IF(SUM('Test Sample Data'!I$2:I$97)&gt;10,IF(AND(ISNUMBER('Test Sample Data'!I11),'Test Sample Data'!I11&lt;$B12, 'Test Sample Data'!I11&gt;0),'Test Sample Data'!I11,$B12),""))</f>
        <v>35</v>
      </c>
      <c r="X12" s="4">
        <f>IF('Test Sample Data'!J11="","",IF(SUM('Test Sample Data'!J$2:J$97)&gt;10,IF(AND(ISNUMBER('Test Sample Data'!J11),'Test Sample Data'!J11&lt;$B12, 'Test Sample Data'!J11&gt;0),'Test Sample Data'!J11,$B12),""))</f>
        <v>35</v>
      </c>
      <c r="Y12" s="4">
        <f>IF('Test Sample Data'!K11="","",IF(SUM('Test Sample Data'!K$2:K$97)&gt;10,IF(AND(ISNUMBER('Test Sample Data'!K11),'Test Sample Data'!K11&lt;$B12, 'Test Sample Data'!K11&gt;0),'Test Sample Data'!K11,$B12),""))</f>
        <v>35</v>
      </c>
      <c r="Z12" s="4" t="str">
        <f>IF('Test Sample Data'!L11="","",IF(SUM('Test Sample Data'!L$2:L$97)&gt;10,IF(AND(ISNUMBER('Test Sample Data'!L11),'Test Sample Data'!L11&lt;$B12, 'Test Sample Data'!L11&gt;0),'Test Sample Data'!L11,$B12),""))</f>
        <v/>
      </c>
      <c r="AA12" s="4" t="str">
        <f>IF('Test Sample Data'!M11="","",IF(SUM('Test Sample Data'!M$2:M$97)&gt;10,IF(AND(ISNUMBER('Test Sample Data'!M11),'Test Sample Data'!M11&lt;$B12, 'Test Sample Data'!M11&gt;0),'Test Sample Data'!M11,$B12),""))</f>
        <v/>
      </c>
      <c r="AB12" s="4" t="str">
        <f>IF('Test Sample Data'!N11="","",IF(SUM('Test Sample Data'!N$2:N$97)&gt;10,IF(AND(ISNUMBER('Test Sample Data'!N11),'Test Sample Data'!N11&lt;$B12, 'Test Sample Data'!N11&gt;0),'Test Sample Data'!N11,$B12),""))</f>
        <v/>
      </c>
      <c r="AC12" s="4" t="str">
        <f>IF('Test Sample Data'!O11="","",IF(SUM('Test Sample Data'!O$2:O$97)&gt;10,IF(AND(ISNUMBER('Test Sample Data'!O11),'Test Sample Data'!O11&lt;$B12, 'Test Sample Data'!O11&gt;0),'Test Sample Data'!O11,$B12),""))</f>
        <v/>
      </c>
      <c r="AE12" s="4" t="s">
        <v>78</v>
      </c>
      <c r="AF12" s="4">
        <f>IF(ISNUMBER(D12),IF(MID('Gene Table'!$D$1,5,1)="8",D12-ED$100,D12-VLOOKUP(LEFT($A12,FIND(":",$A12,1))&amp;"copy number",$A$3:$AC$98,4,FALSE)),"")</f>
        <v>7.759999999999998</v>
      </c>
      <c r="AG12" s="4">
        <f>IF(ISNUMBER(E12),IF(MID('Gene Table'!$D$1,5,1)="8",E12-EE$100,E12-VLOOKUP(LEFT($A12,FIND(":",$A12,1))&amp;"copy number",$A$3:$AC$98,5,FALSE)),"")</f>
        <v>7.4700000000000024</v>
      </c>
      <c r="AH12" s="4" t="str">
        <f>IF(ISNUMBER(F12),IF(MID('Gene Table'!$D$1,5,1)="8",F12-EF$100,F12-VLOOKUP(LEFT($A12,FIND(":",$A12,1))&amp;"copy number",$A$3:$AC$98,6,FALSE)),"")</f>
        <v/>
      </c>
      <c r="AI12" s="4" t="str">
        <f>IF(ISNUMBER(G12),IF(MID('Gene Table'!$D$1,5,1)="8",G12-EG$100,G12-VLOOKUP(LEFT($A12,FIND(":",$A12,1))&amp;"copy number",$A$3:$AC$98,7,FALSE)),"")</f>
        <v/>
      </c>
      <c r="AJ12" s="4" t="str">
        <f>IF(ISNUMBER(H12),IF(MID('Gene Table'!$D$1,5,1)="8",H12-EH$100,H12-VLOOKUP(LEFT($A12,FIND(":",$A12,1))&amp;"copy number",$A$3:$AC$98,8,FALSE)),"")</f>
        <v/>
      </c>
      <c r="AK12" s="4" t="str">
        <f>IF(ISNUMBER(I12),IF(MID('Gene Table'!$D$1,5,1)="8",I12-EI$100,I12-VLOOKUP(LEFT($A12,FIND(":",$A12,1))&amp;"copy number",$A$3:$AC$98,9,FALSE)),"")</f>
        <v/>
      </c>
      <c r="AL12" s="4" t="str">
        <f>IF(ISNUMBER(J12),IF(MID('Gene Table'!$D$1,5,1)="8",J12-EJ$100,J12-VLOOKUP(LEFT($A12,FIND(":",$A12,1))&amp;"copy number",$A$3:$AC$98,10,FALSE)),"")</f>
        <v/>
      </c>
      <c r="AM12" s="4" t="str">
        <f>IF(ISNUMBER(K12),IF(MID('Gene Table'!$D$1,5,1)="8",K12-EK$100,K12-VLOOKUP(LEFT($A12,FIND(":",$A12,1))&amp;"copy number",$A$3:$AC$98,11,FALSE)),"")</f>
        <v/>
      </c>
      <c r="AN12" s="4" t="str">
        <f>IF(ISNUMBER(L12),IF(MID('Gene Table'!$D$1,5,1)="8",L12-EL$100,L12-VLOOKUP(LEFT($A12,FIND(":",$A12,1))&amp;"copy number",$A$3:$AC$98,12,FALSE)),"")</f>
        <v/>
      </c>
      <c r="AO12" s="4" t="str">
        <f>IF(ISNUMBER(M12),IF(MID('Gene Table'!$D$1,5,1)="8",M12-EM$100,M12-VLOOKUP(LEFT($A12,FIND(":",$A12,1))&amp;"copy number",$A$3:$AC$98,13,FALSE)),"")</f>
        <v/>
      </c>
      <c r="AP12" s="4" t="str">
        <f>IF(ISNUMBER(N12),IF(MID('Gene Table'!$D$1,5,1)="8",N12-EN$100,N12-VLOOKUP(LEFT($A12,FIND(":",$A12,1))&amp;"copy number",$A$3:$AC$98,14,FALSE)),"")</f>
        <v/>
      </c>
      <c r="AQ12" s="4" t="str">
        <f>IF(ISNUMBER(O12),IF(MID('Gene Table'!$D$1,5,1)="8",O12-EO$100,O12-VLOOKUP(LEFT($A12,FIND(":",$A12,1))&amp;"copy number",$A$3:$AC$98,15,FALSE)),"")</f>
        <v/>
      </c>
      <c r="AR12" s="4">
        <f t="shared" si="3"/>
        <v>0.62</v>
      </c>
      <c r="AS12" s="4">
        <f t="shared" si="4"/>
        <v>7.62</v>
      </c>
      <c r="AU12" s="4" t="s">
        <v>78</v>
      </c>
      <c r="AV12" s="4">
        <f>IF(ISNUMBER(R12),IF(MID('Gene Table'!$D$1,5,1)="8",D12-ER$100,R12-VLOOKUP(LEFT($A12,FIND(":",$A12,1))&amp;"copy number",$A$3:$AC$98,18,FALSE)),"")</f>
        <v>6.3199999999999967</v>
      </c>
      <c r="AW12" s="4">
        <f>IF(ISNUMBER(S12),IF(MID('Gene Table'!$D$1,5,1)="8",E12-ES$100,S12-VLOOKUP(LEFT($A12,FIND(":",$A12,1))&amp;"copy number",$A$3:$AC$98,19,FALSE)),"")</f>
        <v>6.759999999999998</v>
      </c>
      <c r="AX12" s="4">
        <f>IF(ISNUMBER(T12),IF(MID('Gene Table'!$D$1,5,1)="8",F12-ET$100,T12-VLOOKUP(LEFT($A12,FIND(":",$A12,1))&amp;"copy number",$A$3:$AC$98,20,FALSE)),"")</f>
        <v>7.1099999999999994</v>
      </c>
      <c r="AY12" s="4">
        <f>IF(ISNUMBER(U12),IF(MID('Gene Table'!$D$1,5,1)="8",G12-EU$100,U12-VLOOKUP(LEFT($A12,FIND(":",$A12,1))&amp;"copy number",$A$3:$AC$98,21,FALSE)),"")</f>
        <v>9</v>
      </c>
      <c r="AZ12" s="4">
        <f>IF(ISNUMBER(V12),IF(MID('Gene Table'!$D$1,5,1)="8",H12-EV$100,V12-VLOOKUP(LEFT($A12,FIND(":",$A12,1))&amp;"copy number",$A$3:$AC$98,22,FALSE)),"")</f>
        <v>9</v>
      </c>
      <c r="BA12" s="4">
        <f>IF(ISNUMBER(W12),IF(MID('Gene Table'!$D$1,5,1)="8",I12-EW$100,W12-VLOOKUP(LEFT($A12,FIND(":",$A12,1))&amp;"copy number",$A$3:$AC$98,23,FALSE)),"")</f>
        <v>9</v>
      </c>
      <c r="BB12" s="4">
        <f>IF(ISNUMBER(X12),IF(MID('Gene Table'!$D$1,5,1)="8",J12-EX$100,X12-VLOOKUP(LEFT($A12,FIND(":",$A12,1))&amp;"copy number",$A$3:$AC$98,24,FALSE)),"")</f>
        <v>9</v>
      </c>
      <c r="BC12" s="4">
        <f>IF(ISNUMBER(Y12),IF(MID('Gene Table'!$D$1,5,1)="8",K12-EY$100,Y12-VLOOKUP(LEFT($A12,FIND(":",$A12,1))&amp;"copy number",$A$3:$AC$98,25,FALSE)),"")</f>
        <v>9</v>
      </c>
      <c r="BD12" s="4" t="str">
        <f>IF(ISNUMBER(Z12),IF(MID('Gene Table'!$D$1,5,1)="8",L12-EZ$100,Z12-VLOOKUP(LEFT($A12,FIND(":",$A12,1))&amp;"copy number",$A$3:$AC$98,26,FALSE)),"")</f>
        <v/>
      </c>
      <c r="BE12" s="4" t="str">
        <f>IF(ISNUMBER(AA12),IF(MID('Gene Table'!$D$1,5,1)="8",M12-FA$100,AA12-VLOOKUP(LEFT($A12,FIND(":",$A12,1))&amp;"copy number",$A$3:$AC$98,27,FALSE)),"")</f>
        <v/>
      </c>
      <c r="BF12" s="4" t="str">
        <f>IF(ISNUMBER(AB12),IF(MID('Gene Table'!$D$1,5,1)="8",N12-FB$100,AB12-VLOOKUP(LEFT($A12,FIND(":",$A12,1))&amp;"copy number",$A$3:$AC$98,28,FALSE)),"")</f>
        <v/>
      </c>
      <c r="BG12" s="4" t="str">
        <f>IF(ISNUMBER(AC12),IF(MID('Gene Table'!$D$1,5,1)="8",O12-FC$100,AC12-VLOOKUP(LEFT($A12,FIND(":",$A12,1))&amp;"copy number",$A$3:$AC$98,29,FALSE)),"")</f>
        <v/>
      </c>
      <c r="BI12" s="4" t="s">
        <v>78</v>
      </c>
      <c r="BJ12" s="4" t="str">
        <f t="shared" si="5"/>
        <v/>
      </c>
      <c r="BK12" s="4" t="str">
        <f t="shared" si="6"/>
        <v/>
      </c>
      <c r="BL12" s="4" t="str">
        <f t="shared" si="7"/>
        <v/>
      </c>
      <c r="BM12" s="4">
        <f t="shared" si="8"/>
        <v>9</v>
      </c>
      <c r="BN12" s="4">
        <f t="shared" si="9"/>
        <v>9</v>
      </c>
      <c r="BO12" s="4">
        <f t="shared" si="10"/>
        <v>9</v>
      </c>
      <c r="BP12" s="4">
        <f t="shared" si="11"/>
        <v>9</v>
      </c>
      <c r="BQ12" s="4">
        <f t="shared" si="12"/>
        <v>9</v>
      </c>
      <c r="BR12" s="4" t="str">
        <f t="shared" si="13"/>
        <v/>
      </c>
      <c r="BS12" s="4" t="str">
        <f t="shared" si="14"/>
        <v/>
      </c>
      <c r="BT12" s="4" t="str">
        <f t="shared" si="15"/>
        <v/>
      </c>
      <c r="BU12" s="4" t="str">
        <f t="shared" si="16"/>
        <v/>
      </c>
      <c r="BV12" s="4">
        <f t="shared" si="17"/>
        <v>0</v>
      </c>
      <c r="BW12" s="4">
        <f t="shared" si="18"/>
        <v>9</v>
      </c>
      <c r="BY12" s="4" t="s">
        <v>78</v>
      </c>
      <c r="BZ12" s="4">
        <f t="shared" si="19"/>
        <v>-2.6800000000000033</v>
      </c>
      <c r="CA12" s="4">
        <f t="shared" si="20"/>
        <v>-2.240000000000002</v>
      </c>
      <c r="CB12" s="4">
        <f t="shared" si="21"/>
        <v>-1.8900000000000006</v>
      </c>
      <c r="CC12" s="4">
        <f t="shared" si="22"/>
        <v>0</v>
      </c>
      <c r="CD12" s="4">
        <f t="shared" si="23"/>
        <v>0</v>
      </c>
      <c r="CE12" s="4">
        <f t="shared" si="24"/>
        <v>0</v>
      </c>
      <c r="CF12" s="4">
        <f t="shared" si="25"/>
        <v>0</v>
      </c>
      <c r="CG12" s="4">
        <f t="shared" si="26"/>
        <v>0</v>
      </c>
      <c r="CH12" s="4" t="str">
        <f t="shared" si="27"/>
        <v/>
      </c>
      <c r="CI12" s="4" t="str">
        <f t="shared" si="28"/>
        <v/>
      </c>
      <c r="CJ12" s="4" t="str">
        <f t="shared" si="29"/>
        <v/>
      </c>
      <c r="CK12" s="4" t="str">
        <f t="shared" si="30"/>
        <v/>
      </c>
      <c r="CM12" s="4" t="s">
        <v>78</v>
      </c>
      <c r="CN12" s="4" t="str">
        <f>IF(ISNUMBER(BZ12), IF($BV12&gt;VLOOKUP('Gene Table'!$G$2,'Array Content'!$A$2:$B$3,2,FALSE),IF(BZ12&lt;-$BV12,"mutant","WT"),IF(BZ12&lt;-VLOOKUP('Gene Table'!$G$2,'Array Content'!$A$2:$B$3,2,FALSE),"Mutant","WT")),"")</f>
        <v>Mutant</v>
      </c>
      <c r="CO12" s="4" t="str">
        <f>IF(ISNUMBER(CA12), IF($BV12&gt;VLOOKUP('Gene Table'!$G$2,'Array Content'!$A$2:$B$3,2,FALSE),IF(CA12&lt;-$BV12,"mutant","WT"),IF(CA12&lt;-VLOOKUP('Gene Table'!$G$2,'Array Content'!$A$2:$B$3,2,FALSE),"Mutant","WT")),"")</f>
        <v>Mutant</v>
      </c>
      <c r="CP12" s="4" t="str">
        <f>IF(ISNUMBER(CB12), IF($BV12&gt;VLOOKUP('Gene Table'!$G$2,'Array Content'!$A$2:$B$3,2,FALSE),IF(CB12&lt;-$BV12,"mutant","WT"),IF(CB12&lt;-VLOOKUP('Gene Table'!$G$2,'Array Content'!$A$2:$B$3,2,FALSE),"Mutant","WT")),"")</f>
        <v>WT</v>
      </c>
      <c r="CQ12" s="4" t="str">
        <f>IF(ISNUMBER(CC12), IF($BV12&gt;VLOOKUP('Gene Table'!$G$2,'Array Content'!$A$2:$B$3,2,FALSE),IF(CC12&lt;-$BV12,"mutant","WT"),IF(CC12&lt;-VLOOKUP('Gene Table'!$G$2,'Array Content'!$A$2:$B$3,2,FALSE),"Mutant","WT")),"")</f>
        <v>WT</v>
      </c>
      <c r="CR12" s="4" t="str">
        <f>IF(ISNUMBER(CD12), IF($BV12&gt;VLOOKUP('Gene Table'!$G$2,'Array Content'!$A$2:$B$3,2,FALSE),IF(CD12&lt;-$BV12,"mutant","WT"),IF(CD12&lt;-VLOOKUP('Gene Table'!$G$2,'Array Content'!$A$2:$B$3,2,FALSE),"Mutant","WT")),"")</f>
        <v>WT</v>
      </c>
      <c r="CS12" s="4" t="str">
        <f>IF(ISNUMBER(CE12), IF($BV12&gt;VLOOKUP('Gene Table'!$G$2,'Array Content'!$A$2:$B$3,2,FALSE),IF(CE12&lt;-$BV12,"mutant","WT"),IF(CE12&lt;-VLOOKUP('Gene Table'!$G$2,'Array Content'!$A$2:$B$3,2,FALSE),"Mutant","WT")),"")</f>
        <v>WT</v>
      </c>
      <c r="CT12" s="4" t="str">
        <f>IF(ISNUMBER(CF12), IF($BV12&gt;VLOOKUP('Gene Table'!$G$2,'Array Content'!$A$2:$B$3,2,FALSE),IF(CF12&lt;-$BV12,"mutant","WT"),IF(CF12&lt;-VLOOKUP('Gene Table'!$G$2,'Array Content'!$A$2:$B$3,2,FALSE),"Mutant","WT")),"")</f>
        <v>WT</v>
      </c>
      <c r="CU12" s="4" t="str">
        <f>IF(ISNUMBER(CG12), IF($BV12&gt;VLOOKUP('Gene Table'!$G$2,'Array Content'!$A$2:$B$3,2,FALSE),IF(CG12&lt;-$BV12,"mutant","WT"),IF(CG12&lt;-VLOOKUP('Gene Table'!$G$2,'Array Content'!$A$2:$B$3,2,FALSE),"Mutant","WT")),"")</f>
        <v>WT</v>
      </c>
      <c r="CV12" s="4" t="str">
        <f>IF(ISNUMBER(CH12), IF($BV12&gt;VLOOKUP('Gene Table'!$G$2,'Array Content'!$A$2:$B$3,2,FALSE),IF(CH12&lt;-$BV12,"mutant","WT"),IF(CH12&lt;-VLOOKUP('Gene Table'!$G$2,'Array Content'!$A$2:$B$3,2,FALSE),"Mutant","WT")),"")</f>
        <v/>
      </c>
      <c r="CW12" s="4" t="str">
        <f>IF(ISNUMBER(CI12), IF($BV12&gt;VLOOKUP('Gene Table'!$G$2,'Array Content'!$A$2:$B$3,2,FALSE),IF(CI12&lt;-$BV12,"mutant","WT"),IF(CI12&lt;-VLOOKUP('Gene Table'!$G$2,'Array Content'!$A$2:$B$3,2,FALSE),"Mutant","WT")),"")</f>
        <v/>
      </c>
      <c r="CX12" s="4" t="str">
        <f>IF(ISNUMBER(CJ12), IF($BV12&gt;VLOOKUP('Gene Table'!$G$2,'Array Content'!$A$2:$B$3,2,FALSE),IF(CJ12&lt;-$BV12,"mutant","WT"),IF(CJ12&lt;-VLOOKUP('Gene Table'!$G$2,'Array Content'!$A$2:$B$3,2,FALSE),"Mutant","WT")),"")</f>
        <v/>
      </c>
      <c r="CY12" s="4" t="str">
        <f>IF(ISNUMBER(CK12), IF($BV12&gt;VLOOKUP('Gene Table'!$G$2,'Array Content'!$A$2:$B$3,2,FALSE),IF(CK12&lt;-$BV12,"mutant","WT"),IF(CK12&lt;-VLOOKUP('Gene Table'!$G$2,'Array Content'!$A$2:$B$3,2,FALSE),"Mutant","WT")),"")</f>
        <v/>
      </c>
      <c r="DA12" s="4" t="s">
        <v>78</v>
      </c>
      <c r="DB12" s="4">
        <f t="shared" si="31"/>
        <v>-1.3000000000000034</v>
      </c>
      <c r="DC12" s="4">
        <f t="shared" si="32"/>
        <v>-0.8600000000000021</v>
      </c>
      <c r="DD12" s="4">
        <f t="shared" si="33"/>
        <v>-0.51000000000000068</v>
      </c>
      <c r="DE12" s="4">
        <f t="shared" si="34"/>
        <v>1.38</v>
      </c>
      <c r="DF12" s="4">
        <f t="shared" si="35"/>
        <v>1.38</v>
      </c>
      <c r="DG12" s="4">
        <f t="shared" si="36"/>
        <v>1.38</v>
      </c>
      <c r="DH12" s="4">
        <f t="shared" si="37"/>
        <v>1.38</v>
      </c>
      <c r="DI12" s="4">
        <f t="shared" si="38"/>
        <v>1.38</v>
      </c>
      <c r="DJ12" s="4" t="str">
        <f t="shared" si="39"/>
        <v/>
      </c>
      <c r="DK12" s="4" t="str">
        <f t="shared" si="40"/>
        <v/>
      </c>
      <c r="DL12" s="4" t="str">
        <f t="shared" si="41"/>
        <v/>
      </c>
      <c r="DM12" s="4" t="str">
        <f t="shared" si="42"/>
        <v/>
      </c>
      <c r="DO12" s="4" t="s">
        <v>78</v>
      </c>
      <c r="DP12" s="4" t="str">
        <f>IF(ISNUMBER(DB12), IF($AR12&gt;VLOOKUP('Gene Table'!$G$2,'Array Content'!$A$2:$B$3,2,FALSE),IF(DB12&lt;-$AR12,"mutant","WT"),IF(DB12&lt;-VLOOKUP('Gene Table'!$G$2,'Array Content'!$A$2:$B$3,2,FALSE),"Mutant","WT")),"")</f>
        <v>WT</v>
      </c>
      <c r="DQ12" s="4" t="str">
        <f>IF(ISNUMBER(DC12), IF($AR12&gt;VLOOKUP('Gene Table'!$G$2,'Array Content'!$A$2:$B$3,2,FALSE),IF(DC12&lt;-$AR12,"mutant","WT"),IF(DC12&lt;-VLOOKUP('Gene Table'!$G$2,'Array Content'!$A$2:$B$3,2,FALSE),"Mutant","WT")),"")</f>
        <v>WT</v>
      </c>
      <c r="DR12" s="4" t="str">
        <f>IF(ISNUMBER(DD12), IF($AR12&gt;VLOOKUP('Gene Table'!$G$2,'Array Content'!$A$2:$B$3,2,FALSE),IF(DD12&lt;-$AR12,"mutant","WT"),IF(DD12&lt;-VLOOKUP('Gene Table'!$G$2,'Array Content'!$A$2:$B$3,2,FALSE),"Mutant","WT")),"")</f>
        <v>WT</v>
      </c>
      <c r="DS12" s="4" t="str">
        <f>IF(ISNUMBER(DE12), IF($AR12&gt;VLOOKUP('Gene Table'!$G$2,'Array Content'!$A$2:$B$3,2,FALSE),IF(DE12&lt;-$AR12,"mutant","WT"),IF(DE12&lt;-VLOOKUP('Gene Table'!$G$2,'Array Content'!$A$2:$B$3,2,FALSE),"Mutant","WT")),"")</f>
        <v>WT</v>
      </c>
      <c r="DT12" s="4" t="str">
        <f>IF(ISNUMBER(DF12), IF($AR12&gt;VLOOKUP('Gene Table'!$G$2,'Array Content'!$A$2:$B$3,2,FALSE),IF(DF12&lt;-$AR12,"mutant","WT"),IF(DF12&lt;-VLOOKUP('Gene Table'!$G$2,'Array Content'!$A$2:$B$3,2,FALSE),"Mutant","WT")),"")</f>
        <v>WT</v>
      </c>
      <c r="DU12" s="4" t="str">
        <f>IF(ISNUMBER(DG12), IF($AR12&gt;VLOOKUP('Gene Table'!$G$2,'Array Content'!$A$2:$B$3,2,FALSE),IF(DG12&lt;-$AR12,"mutant","WT"),IF(DG12&lt;-VLOOKUP('Gene Table'!$G$2,'Array Content'!$A$2:$B$3,2,FALSE),"Mutant","WT")),"")</f>
        <v>WT</v>
      </c>
      <c r="DV12" s="4" t="str">
        <f>IF(ISNUMBER(DH12), IF($AR12&gt;VLOOKUP('Gene Table'!$G$2,'Array Content'!$A$2:$B$3,2,FALSE),IF(DH12&lt;-$AR12,"mutant","WT"),IF(DH12&lt;-VLOOKUP('Gene Table'!$G$2,'Array Content'!$A$2:$B$3,2,FALSE),"Mutant","WT")),"")</f>
        <v>WT</v>
      </c>
      <c r="DW12" s="4" t="str">
        <f>IF(ISNUMBER(DI12), IF($AR12&gt;VLOOKUP('Gene Table'!$G$2,'Array Content'!$A$2:$B$3,2,FALSE),IF(DI12&lt;-$AR12,"mutant","WT"),IF(DI12&lt;-VLOOKUP('Gene Table'!$G$2,'Array Content'!$A$2:$B$3,2,FALSE),"Mutant","WT")),"")</f>
        <v>WT</v>
      </c>
      <c r="DX12" s="4" t="str">
        <f>IF(ISNUMBER(DJ12), IF($AR12&gt;VLOOKUP('Gene Table'!$G$2,'Array Content'!$A$2:$B$3,2,FALSE),IF(DJ12&lt;-$AR12,"mutant","WT"),IF(DJ12&lt;-VLOOKUP('Gene Table'!$G$2,'Array Content'!$A$2:$B$3,2,FALSE),"Mutant","WT")),"")</f>
        <v/>
      </c>
      <c r="DY12" s="4" t="str">
        <f>IF(ISNUMBER(DK12), IF($AR12&gt;VLOOKUP('Gene Table'!$G$2,'Array Content'!$A$2:$B$3,2,FALSE),IF(DK12&lt;-$AR12,"mutant","WT"),IF(DK12&lt;-VLOOKUP('Gene Table'!$G$2,'Array Content'!$A$2:$B$3,2,FALSE),"Mutant","WT")),"")</f>
        <v/>
      </c>
      <c r="DZ12" s="4" t="str">
        <f>IF(ISNUMBER(DL12), IF($AR12&gt;VLOOKUP('Gene Table'!$G$2,'Array Content'!$A$2:$B$3,2,FALSE),IF(DL12&lt;-$AR12,"mutant","WT"),IF(DL12&lt;-VLOOKUP('Gene Table'!$G$2,'Array Content'!$A$2:$B$3,2,FALSE),"Mutant","WT")),"")</f>
        <v/>
      </c>
      <c r="EA12" s="4" t="str">
        <f>IF(ISNUMBER(DM12), IF($AR12&gt;VLOOKUP('Gene Table'!$G$2,'Array Content'!$A$2:$B$3,2,FALSE),IF(DM12&lt;-$AR12,"mutant","WT"),IF(DM12&lt;-VLOOKUP('Gene Table'!$G$2,'Array Content'!$A$2:$B$3,2,FALSE),"Mutant","WT")),"")</f>
        <v/>
      </c>
      <c r="EC12" s="4" t="s">
        <v>78</v>
      </c>
      <c r="ED12" s="4" t="str">
        <f>IF('Gene Table'!$D12="copy number",D12,"")</f>
        <v/>
      </c>
      <c r="EE12" s="4" t="str">
        <f>IF('Gene Table'!$D12="copy number",E12,"")</f>
        <v/>
      </c>
      <c r="EF12" s="4" t="str">
        <f>IF('Gene Table'!$D12="copy number",F12,"")</f>
        <v/>
      </c>
      <c r="EG12" s="4" t="str">
        <f>IF('Gene Table'!$D12="copy number",G12,"")</f>
        <v/>
      </c>
      <c r="EH12" s="4" t="str">
        <f>IF('Gene Table'!$D12="copy number",H12,"")</f>
        <v/>
      </c>
      <c r="EI12" s="4" t="str">
        <f>IF('Gene Table'!$D12="copy number",I12,"")</f>
        <v/>
      </c>
      <c r="EJ12" s="4" t="str">
        <f>IF('Gene Table'!$D12="copy number",J12,"")</f>
        <v/>
      </c>
      <c r="EK12" s="4" t="str">
        <f>IF('Gene Table'!$D12="copy number",K12,"")</f>
        <v/>
      </c>
      <c r="EL12" s="4" t="str">
        <f>IF('Gene Table'!$D12="copy number",L12,"")</f>
        <v/>
      </c>
      <c r="EM12" s="4" t="str">
        <f>IF('Gene Table'!$D12="copy number",M12,"")</f>
        <v/>
      </c>
      <c r="EN12" s="4" t="str">
        <f>IF('Gene Table'!$D12="copy number",N12,"")</f>
        <v/>
      </c>
      <c r="EO12" s="4" t="str">
        <f>IF('Gene Table'!$D12="copy number",O12,"")</f>
        <v/>
      </c>
      <c r="EQ12" s="4" t="s">
        <v>78</v>
      </c>
      <c r="ER12" s="4" t="str">
        <f>IF('Gene Table'!$D12="copy number",R12,"")</f>
        <v/>
      </c>
      <c r="ES12" s="4" t="str">
        <f>IF('Gene Table'!$D12="copy number",S12,"")</f>
        <v/>
      </c>
      <c r="ET12" s="4" t="str">
        <f>IF('Gene Table'!$D12="copy number",T12,"")</f>
        <v/>
      </c>
      <c r="EU12" s="4" t="str">
        <f>IF('Gene Table'!$D12="copy number",U12,"")</f>
        <v/>
      </c>
      <c r="EV12" s="4" t="str">
        <f>IF('Gene Table'!$D12="copy number",V12,"")</f>
        <v/>
      </c>
      <c r="EW12" s="4" t="str">
        <f>IF('Gene Table'!$D12="copy number",W12,"")</f>
        <v/>
      </c>
      <c r="EX12" s="4" t="str">
        <f>IF('Gene Table'!$D12="copy number",X12,"")</f>
        <v/>
      </c>
      <c r="EY12" s="4" t="str">
        <f>IF('Gene Table'!$D12="copy number",Y12,"")</f>
        <v/>
      </c>
      <c r="EZ12" s="4" t="str">
        <f>IF('Gene Table'!$D12="copy number",Z12,"")</f>
        <v/>
      </c>
      <c r="FA12" s="4" t="str">
        <f>IF('Gene Table'!$D12="copy number",AA12,"")</f>
        <v/>
      </c>
      <c r="FB12" s="4" t="str">
        <f>IF('Gene Table'!$D12="copy number",AB12,"")</f>
        <v/>
      </c>
      <c r="FC12" s="4" t="str">
        <f>IF('Gene Table'!$D12="copy number",AC12,"")</f>
        <v/>
      </c>
      <c r="FE12" s="4" t="s">
        <v>78</v>
      </c>
      <c r="FF12" s="4" t="str">
        <f>IF('Gene Table'!$C12="SMPC",D12,"")</f>
        <v/>
      </c>
      <c r="FG12" s="4" t="str">
        <f>IF('Gene Table'!$C12="SMPC",E12,"")</f>
        <v/>
      </c>
      <c r="FH12" s="4" t="str">
        <f>IF('Gene Table'!$C12="SMPC",F12,"")</f>
        <v/>
      </c>
      <c r="FI12" s="4" t="str">
        <f>IF('Gene Table'!$C12="SMPC",G12,"")</f>
        <v/>
      </c>
      <c r="FJ12" s="4" t="str">
        <f>IF('Gene Table'!$C12="SMPC",H12,"")</f>
        <v/>
      </c>
      <c r="FK12" s="4" t="str">
        <f>IF('Gene Table'!$C12="SMPC",I12,"")</f>
        <v/>
      </c>
      <c r="FL12" s="4" t="str">
        <f>IF('Gene Table'!$C12="SMPC",J12,"")</f>
        <v/>
      </c>
      <c r="FM12" s="4" t="str">
        <f>IF('Gene Table'!$C12="SMPC",K12,"")</f>
        <v/>
      </c>
      <c r="FN12" s="4" t="str">
        <f>IF('Gene Table'!$C12="SMPC",L12,"")</f>
        <v/>
      </c>
      <c r="FO12" s="4" t="str">
        <f>IF('Gene Table'!$C12="SMPC",M12,"")</f>
        <v/>
      </c>
      <c r="FP12" s="4" t="str">
        <f>IF('Gene Table'!$C12="SMPC",N12,"")</f>
        <v/>
      </c>
      <c r="FQ12" s="4" t="str">
        <f>IF('Gene Table'!$C12="SMPC",O12,"")</f>
        <v/>
      </c>
      <c r="FS12" s="4" t="s">
        <v>78</v>
      </c>
      <c r="FT12" s="4" t="str">
        <f>IF('Gene Table'!$C12="SMPC",R12,"")</f>
        <v/>
      </c>
      <c r="FU12" s="4" t="str">
        <f>IF('Gene Table'!$C12="SMPC",S12,"")</f>
        <v/>
      </c>
      <c r="FV12" s="4" t="str">
        <f>IF('Gene Table'!$C12="SMPC",T12,"")</f>
        <v/>
      </c>
      <c r="FW12" s="4" t="str">
        <f>IF('Gene Table'!$C12="SMPC",U12,"")</f>
        <v/>
      </c>
      <c r="FX12" s="4" t="str">
        <f>IF('Gene Table'!$C12="SMPC",V12,"")</f>
        <v/>
      </c>
      <c r="FY12" s="4" t="str">
        <f>IF('Gene Table'!$C12="SMPC",W12,"")</f>
        <v/>
      </c>
      <c r="FZ12" s="4" t="str">
        <f>IF('Gene Table'!$C12="SMPC",X12,"")</f>
        <v/>
      </c>
      <c r="GA12" s="4" t="str">
        <f>IF('Gene Table'!$C12="SMPC",Y12,"")</f>
        <v/>
      </c>
      <c r="GB12" s="4" t="str">
        <f>IF('Gene Table'!$C12="SMPC",Z12,"")</f>
        <v/>
      </c>
      <c r="GC12" s="4" t="str">
        <f>IF('Gene Table'!$C12="SMPC",AA12,"")</f>
        <v/>
      </c>
      <c r="GD12" s="4" t="str">
        <f>IF('Gene Table'!$C12="SMPC",AB12,"")</f>
        <v/>
      </c>
      <c r="GE12" s="4" t="str">
        <f>IF('Gene Table'!$C12="SMPC",AC12,"")</f>
        <v/>
      </c>
    </row>
    <row r="13" spans="1:187" ht="15" customHeight="1" x14ac:dyDescent="0.25">
      <c r="A13" s="4" t="str">
        <f>'Gene Table'!C13&amp;":"&amp;'Gene Table'!D13</f>
        <v>EGFR:c.2155G&gt;T</v>
      </c>
      <c r="B13" s="4">
        <f>IF('Gene Table'!$G$5="NO",IF(ISNUMBER(MATCH('Gene Table'!E13,'Array Content'!$M$2:$M$941,0)),VLOOKUP('Gene Table'!E13,'Array Content'!$M$2:$O$941,2,FALSE),35),IF('Gene Table'!$G$5="YES",IF(ISNUMBER(MATCH('Gene Table'!E13,'Array Content'!$M$2:$M$941,0)),VLOOKUP('Gene Table'!E13,'Array Content'!$M$2:$O$941,3,FALSE),35),"OOPS"))</f>
        <v>37</v>
      </c>
      <c r="C13" s="4" t="s">
        <v>82</v>
      </c>
      <c r="D13" s="4">
        <f>IF('Control Sample Data'!D12="","",IF(SUM('Control Sample Data'!D$2:D$97)&gt;10,IF(AND(ISNUMBER('Control Sample Data'!D12),'Control Sample Data'!D12&lt;$B13, 'Control Sample Data'!D12&gt;0),'Control Sample Data'!D12,$B13),""))</f>
        <v>34.979999999999997</v>
      </c>
      <c r="E13" s="4">
        <f>IF('Control Sample Data'!E12="","",IF(SUM('Control Sample Data'!E$2:E$97)&gt;10,IF(AND(ISNUMBER('Control Sample Data'!E12),'Control Sample Data'!E12&lt;$B13, 'Control Sample Data'!E12&gt;0),'Control Sample Data'!E12,$B13),""))</f>
        <v>34.47</v>
      </c>
      <c r="F13" s="4" t="str">
        <f>IF('Control Sample Data'!F12="","",IF(SUM('Control Sample Data'!F$2:F$97)&gt;10,IF(AND(ISNUMBER('Control Sample Data'!F12),'Control Sample Data'!F12&lt;$B13, 'Control Sample Data'!F12&gt;0),'Control Sample Data'!F12,$B13),""))</f>
        <v/>
      </c>
      <c r="G13" s="4" t="str">
        <f>IF('Control Sample Data'!G12="","",IF(SUM('Control Sample Data'!G$2:G$97)&gt;10,IF(AND(ISNUMBER('Control Sample Data'!G12),'Control Sample Data'!G12&lt;$B13, 'Control Sample Data'!G12&gt;0),'Control Sample Data'!G12,$B13),""))</f>
        <v/>
      </c>
      <c r="H13" s="4" t="str">
        <f>IF('Control Sample Data'!H12="","",IF(SUM('Control Sample Data'!H$2:H$97)&gt;10,IF(AND(ISNUMBER('Control Sample Data'!H12),'Control Sample Data'!H12&lt;$B13, 'Control Sample Data'!H12&gt;0),'Control Sample Data'!H12,$B13),""))</f>
        <v/>
      </c>
      <c r="I13" s="4" t="str">
        <f>IF('Control Sample Data'!I12="","",IF(SUM('Control Sample Data'!I$2:I$97)&gt;10,IF(AND(ISNUMBER('Control Sample Data'!I12),'Control Sample Data'!I12&lt;$B13, 'Control Sample Data'!I12&gt;0),'Control Sample Data'!I12,$B13),""))</f>
        <v/>
      </c>
      <c r="J13" s="4" t="str">
        <f>IF('Control Sample Data'!J12="","",IF(SUM('Control Sample Data'!J$2:J$97)&gt;10,IF(AND(ISNUMBER('Control Sample Data'!J12),'Control Sample Data'!J12&lt;$B13, 'Control Sample Data'!J12&gt;0),'Control Sample Data'!J12,$B13),""))</f>
        <v/>
      </c>
      <c r="K13" s="4" t="str">
        <f>IF('Control Sample Data'!K12="","",IF(SUM('Control Sample Data'!K$2:K$97)&gt;10,IF(AND(ISNUMBER('Control Sample Data'!K12),'Control Sample Data'!K12&lt;$B13, 'Control Sample Data'!K12&gt;0),'Control Sample Data'!K12,$B13),""))</f>
        <v/>
      </c>
      <c r="L13" s="4" t="str">
        <f>IF('Control Sample Data'!L12="","",IF(SUM('Control Sample Data'!L$2:L$97)&gt;10,IF(AND(ISNUMBER('Control Sample Data'!L12),'Control Sample Data'!L12&lt;$B13, 'Control Sample Data'!L12&gt;0),'Control Sample Data'!L12,$B13),""))</f>
        <v/>
      </c>
      <c r="M13" s="4" t="str">
        <f>IF('Control Sample Data'!M12="","",IF(SUM('Control Sample Data'!M$2:M$97)&gt;10,IF(AND(ISNUMBER('Control Sample Data'!M12),'Control Sample Data'!M12&lt;$B13, 'Control Sample Data'!M12&gt;0),'Control Sample Data'!M12,$B13),""))</f>
        <v/>
      </c>
      <c r="N13" s="4" t="str">
        <f>IF('Control Sample Data'!N12="","",IF(SUM('Control Sample Data'!N$2:N$97)&gt;10,IF(AND(ISNUMBER('Control Sample Data'!N12),'Control Sample Data'!N12&lt;$B13, 'Control Sample Data'!N12&gt;0),'Control Sample Data'!N12,$B13),""))</f>
        <v/>
      </c>
      <c r="O13" s="4" t="str">
        <f>IF('Control Sample Data'!O12="","",IF(SUM('Control Sample Data'!O$2:O$97)&gt;10,IF(AND(ISNUMBER('Control Sample Data'!O12),'Control Sample Data'!O12&lt;$B13, 'Control Sample Data'!O12&gt;0),'Control Sample Data'!O12,$B13),""))</f>
        <v/>
      </c>
      <c r="Q13" s="4" t="s">
        <v>82</v>
      </c>
      <c r="R13" s="4">
        <f>IF('Test Sample Data'!D12="","",IF(SUM('Test Sample Data'!D$2:D$97)&gt;10,IF(AND(ISNUMBER('Test Sample Data'!D12),'Test Sample Data'!D12&lt;$B13, 'Test Sample Data'!D12&gt;0),'Test Sample Data'!D12,$B13),""))</f>
        <v>33.69</v>
      </c>
      <c r="S13" s="4">
        <f>IF('Test Sample Data'!E12="","",IF(SUM('Test Sample Data'!E$2:E$97)&gt;10,IF(AND(ISNUMBER('Test Sample Data'!E12),'Test Sample Data'!E12&lt;$B13, 'Test Sample Data'!E12&gt;0),'Test Sample Data'!E12,$B13),""))</f>
        <v>34.6</v>
      </c>
      <c r="T13" s="4">
        <f>IF('Test Sample Data'!F12="","",IF(SUM('Test Sample Data'!F$2:F$97)&gt;10,IF(AND(ISNUMBER('Test Sample Data'!F12),'Test Sample Data'!F12&lt;$B13, 'Test Sample Data'!F12&gt;0),'Test Sample Data'!F12,$B13),""))</f>
        <v>33.130000000000003</v>
      </c>
      <c r="U13" s="4">
        <f>IF('Test Sample Data'!G12="","",IF(SUM('Test Sample Data'!G$2:G$97)&gt;10,IF(AND(ISNUMBER('Test Sample Data'!G12),'Test Sample Data'!G12&lt;$B13, 'Test Sample Data'!G12&gt;0),'Test Sample Data'!G12,$B13),""))</f>
        <v>35</v>
      </c>
      <c r="V13" s="4">
        <f>IF('Test Sample Data'!H12="","",IF(SUM('Test Sample Data'!H$2:H$97)&gt;10,IF(AND(ISNUMBER('Test Sample Data'!H12),'Test Sample Data'!H12&lt;$B13, 'Test Sample Data'!H12&gt;0),'Test Sample Data'!H12,$B13),""))</f>
        <v>35</v>
      </c>
      <c r="W13" s="4">
        <f>IF('Test Sample Data'!I12="","",IF(SUM('Test Sample Data'!I$2:I$97)&gt;10,IF(AND(ISNUMBER('Test Sample Data'!I12),'Test Sample Data'!I12&lt;$B13, 'Test Sample Data'!I12&gt;0),'Test Sample Data'!I12,$B13),""))</f>
        <v>35</v>
      </c>
      <c r="X13" s="4">
        <f>IF('Test Sample Data'!J12="","",IF(SUM('Test Sample Data'!J$2:J$97)&gt;10,IF(AND(ISNUMBER('Test Sample Data'!J12),'Test Sample Data'!J12&lt;$B13, 'Test Sample Data'!J12&gt;0),'Test Sample Data'!J12,$B13),""))</f>
        <v>35</v>
      </c>
      <c r="Y13" s="4">
        <f>IF('Test Sample Data'!K12="","",IF(SUM('Test Sample Data'!K$2:K$97)&gt;10,IF(AND(ISNUMBER('Test Sample Data'!K12),'Test Sample Data'!K12&lt;$B13, 'Test Sample Data'!K12&gt;0),'Test Sample Data'!K12,$B13),""))</f>
        <v>35</v>
      </c>
      <c r="Z13" s="4" t="str">
        <f>IF('Test Sample Data'!L12="","",IF(SUM('Test Sample Data'!L$2:L$97)&gt;10,IF(AND(ISNUMBER('Test Sample Data'!L12),'Test Sample Data'!L12&lt;$B13, 'Test Sample Data'!L12&gt;0),'Test Sample Data'!L12,$B13),""))</f>
        <v/>
      </c>
      <c r="AA13" s="4" t="str">
        <f>IF('Test Sample Data'!M12="","",IF(SUM('Test Sample Data'!M$2:M$97)&gt;10,IF(AND(ISNUMBER('Test Sample Data'!M12),'Test Sample Data'!M12&lt;$B13, 'Test Sample Data'!M12&gt;0),'Test Sample Data'!M12,$B13),""))</f>
        <v/>
      </c>
      <c r="AB13" s="4" t="str">
        <f>IF('Test Sample Data'!N12="","",IF(SUM('Test Sample Data'!N$2:N$97)&gt;10,IF(AND(ISNUMBER('Test Sample Data'!N12),'Test Sample Data'!N12&lt;$B13, 'Test Sample Data'!N12&gt;0),'Test Sample Data'!N12,$B13),""))</f>
        <v/>
      </c>
      <c r="AC13" s="4" t="str">
        <f>IF('Test Sample Data'!O12="","",IF(SUM('Test Sample Data'!O$2:O$97)&gt;10,IF(AND(ISNUMBER('Test Sample Data'!O12),'Test Sample Data'!O12&lt;$B13, 'Test Sample Data'!O12&gt;0),'Test Sample Data'!O12,$B13),""))</f>
        <v/>
      </c>
      <c r="AE13" s="4" t="s">
        <v>82</v>
      </c>
      <c r="AF13" s="4">
        <f>IF(ISNUMBER(D13),IF(MID('Gene Table'!$D$1,5,1)="8",D13-ED$100,D13-VLOOKUP(LEFT($A13,FIND(":",$A13,1))&amp;"copy number",$A$3:$AC$98,4,FALSE)),"")</f>
        <v>8.1899999999999977</v>
      </c>
      <c r="AG13" s="4">
        <f>IF(ISNUMBER(E13),IF(MID('Gene Table'!$D$1,5,1)="8",E13-EE$100,E13-VLOOKUP(LEFT($A13,FIND(":",$A13,1))&amp;"copy number",$A$3:$AC$98,5,FALSE)),"")</f>
        <v>7.84</v>
      </c>
      <c r="AH13" s="4" t="str">
        <f>IF(ISNUMBER(F13),IF(MID('Gene Table'!$D$1,5,1)="8",F13-EF$100,F13-VLOOKUP(LEFT($A13,FIND(":",$A13,1))&amp;"copy number",$A$3:$AC$98,6,FALSE)),"")</f>
        <v/>
      </c>
      <c r="AI13" s="4" t="str">
        <f>IF(ISNUMBER(G13),IF(MID('Gene Table'!$D$1,5,1)="8",G13-EG$100,G13-VLOOKUP(LEFT($A13,FIND(":",$A13,1))&amp;"copy number",$A$3:$AC$98,7,FALSE)),"")</f>
        <v/>
      </c>
      <c r="AJ13" s="4" t="str">
        <f>IF(ISNUMBER(H13),IF(MID('Gene Table'!$D$1,5,1)="8",H13-EH$100,H13-VLOOKUP(LEFT($A13,FIND(":",$A13,1))&amp;"copy number",$A$3:$AC$98,8,FALSE)),"")</f>
        <v/>
      </c>
      <c r="AK13" s="4" t="str">
        <f>IF(ISNUMBER(I13),IF(MID('Gene Table'!$D$1,5,1)="8",I13-EI$100,I13-VLOOKUP(LEFT($A13,FIND(":",$A13,1))&amp;"copy number",$A$3:$AC$98,9,FALSE)),"")</f>
        <v/>
      </c>
      <c r="AL13" s="4" t="str">
        <f>IF(ISNUMBER(J13),IF(MID('Gene Table'!$D$1,5,1)="8",J13-EJ$100,J13-VLOOKUP(LEFT($A13,FIND(":",$A13,1))&amp;"copy number",$A$3:$AC$98,10,FALSE)),"")</f>
        <v/>
      </c>
      <c r="AM13" s="4" t="str">
        <f>IF(ISNUMBER(K13),IF(MID('Gene Table'!$D$1,5,1)="8",K13-EK$100,K13-VLOOKUP(LEFT($A13,FIND(":",$A13,1))&amp;"copy number",$A$3:$AC$98,11,FALSE)),"")</f>
        <v/>
      </c>
      <c r="AN13" s="4" t="str">
        <f>IF(ISNUMBER(L13),IF(MID('Gene Table'!$D$1,5,1)="8",L13-EL$100,L13-VLOOKUP(LEFT($A13,FIND(":",$A13,1))&amp;"copy number",$A$3:$AC$98,12,FALSE)),"")</f>
        <v/>
      </c>
      <c r="AO13" s="4" t="str">
        <f>IF(ISNUMBER(M13),IF(MID('Gene Table'!$D$1,5,1)="8",M13-EM$100,M13-VLOOKUP(LEFT($A13,FIND(":",$A13,1))&amp;"copy number",$A$3:$AC$98,13,FALSE)),"")</f>
        <v/>
      </c>
      <c r="AP13" s="4" t="str">
        <f>IF(ISNUMBER(N13),IF(MID('Gene Table'!$D$1,5,1)="8",N13-EN$100,N13-VLOOKUP(LEFT($A13,FIND(":",$A13,1))&amp;"copy number",$A$3:$AC$98,14,FALSE)),"")</f>
        <v/>
      </c>
      <c r="AQ13" s="4" t="str">
        <f>IF(ISNUMBER(O13),IF(MID('Gene Table'!$D$1,5,1)="8",O13-EO$100,O13-VLOOKUP(LEFT($A13,FIND(":",$A13,1))&amp;"copy number",$A$3:$AC$98,15,FALSE)),"")</f>
        <v/>
      </c>
      <c r="AR13" s="4">
        <f t="shared" si="3"/>
        <v>0.74</v>
      </c>
      <c r="AS13" s="4">
        <f t="shared" si="4"/>
        <v>8.02</v>
      </c>
      <c r="AU13" s="4" t="s">
        <v>82</v>
      </c>
      <c r="AV13" s="4">
        <f>IF(ISNUMBER(R13),IF(MID('Gene Table'!$D$1,5,1)="8",D13-ER$100,R13-VLOOKUP(LEFT($A13,FIND(":",$A13,1))&amp;"copy number",$A$3:$AC$98,18,FALSE)),"")</f>
        <v>6.7799999999999976</v>
      </c>
      <c r="AW13" s="4">
        <f>IF(ISNUMBER(S13),IF(MID('Gene Table'!$D$1,5,1)="8",E13-ES$100,S13-VLOOKUP(LEFT($A13,FIND(":",$A13,1))&amp;"copy number",$A$3:$AC$98,19,FALSE)),"")</f>
        <v>7.6300000000000026</v>
      </c>
      <c r="AX13" s="4">
        <f>IF(ISNUMBER(T13),IF(MID('Gene Table'!$D$1,5,1)="8",F13-ET$100,T13-VLOOKUP(LEFT($A13,FIND(":",$A13,1))&amp;"copy number",$A$3:$AC$98,20,FALSE)),"")</f>
        <v>6.240000000000002</v>
      </c>
      <c r="AY13" s="4">
        <f>IF(ISNUMBER(U13),IF(MID('Gene Table'!$D$1,5,1)="8",G13-EU$100,U13-VLOOKUP(LEFT($A13,FIND(":",$A13,1))&amp;"copy number",$A$3:$AC$98,21,FALSE)),"")</f>
        <v>9</v>
      </c>
      <c r="AZ13" s="4">
        <f>IF(ISNUMBER(V13),IF(MID('Gene Table'!$D$1,5,1)="8",H13-EV$100,V13-VLOOKUP(LEFT($A13,FIND(":",$A13,1))&amp;"copy number",$A$3:$AC$98,22,FALSE)),"")</f>
        <v>9</v>
      </c>
      <c r="BA13" s="4">
        <f>IF(ISNUMBER(W13),IF(MID('Gene Table'!$D$1,5,1)="8",I13-EW$100,W13-VLOOKUP(LEFT($A13,FIND(":",$A13,1))&amp;"copy number",$A$3:$AC$98,23,FALSE)),"")</f>
        <v>9</v>
      </c>
      <c r="BB13" s="4">
        <f>IF(ISNUMBER(X13),IF(MID('Gene Table'!$D$1,5,1)="8",J13-EX$100,X13-VLOOKUP(LEFT($A13,FIND(":",$A13,1))&amp;"copy number",$A$3:$AC$98,24,FALSE)),"")</f>
        <v>9</v>
      </c>
      <c r="BC13" s="4">
        <f>IF(ISNUMBER(Y13),IF(MID('Gene Table'!$D$1,5,1)="8",K13-EY$100,Y13-VLOOKUP(LEFT($A13,FIND(":",$A13,1))&amp;"copy number",$A$3:$AC$98,25,FALSE)),"")</f>
        <v>9</v>
      </c>
      <c r="BD13" s="4" t="str">
        <f>IF(ISNUMBER(Z13),IF(MID('Gene Table'!$D$1,5,1)="8",L13-EZ$100,Z13-VLOOKUP(LEFT($A13,FIND(":",$A13,1))&amp;"copy number",$A$3:$AC$98,26,FALSE)),"")</f>
        <v/>
      </c>
      <c r="BE13" s="4" t="str">
        <f>IF(ISNUMBER(AA13),IF(MID('Gene Table'!$D$1,5,1)="8",M13-FA$100,AA13-VLOOKUP(LEFT($A13,FIND(":",$A13,1))&amp;"copy number",$A$3:$AC$98,27,FALSE)),"")</f>
        <v/>
      </c>
      <c r="BF13" s="4" t="str">
        <f>IF(ISNUMBER(AB13),IF(MID('Gene Table'!$D$1,5,1)="8",N13-FB$100,AB13-VLOOKUP(LEFT($A13,FIND(":",$A13,1))&amp;"copy number",$A$3:$AC$98,28,FALSE)),"")</f>
        <v/>
      </c>
      <c r="BG13" s="4" t="str">
        <f>IF(ISNUMBER(AC13),IF(MID('Gene Table'!$D$1,5,1)="8",O13-FC$100,AC13-VLOOKUP(LEFT($A13,FIND(":",$A13,1))&amp;"copy number",$A$3:$AC$98,29,FALSE)),"")</f>
        <v/>
      </c>
      <c r="BI13" s="4" t="s">
        <v>82</v>
      </c>
      <c r="BJ13" s="4" t="str">
        <f t="shared" si="5"/>
        <v/>
      </c>
      <c r="BK13" s="4" t="str">
        <f t="shared" si="6"/>
        <v/>
      </c>
      <c r="BL13" s="4" t="str">
        <f t="shared" si="7"/>
        <v/>
      </c>
      <c r="BM13" s="4">
        <f t="shared" si="8"/>
        <v>9</v>
      </c>
      <c r="BN13" s="4">
        <f t="shared" si="9"/>
        <v>9</v>
      </c>
      <c r="BO13" s="4">
        <f t="shared" si="10"/>
        <v>9</v>
      </c>
      <c r="BP13" s="4">
        <f t="shared" si="11"/>
        <v>9</v>
      </c>
      <c r="BQ13" s="4">
        <f t="shared" si="12"/>
        <v>9</v>
      </c>
      <c r="BR13" s="4" t="str">
        <f t="shared" si="13"/>
        <v/>
      </c>
      <c r="BS13" s="4" t="str">
        <f t="shared" si="14"/>
        <v/>
      </c>
      <c r="BT13" s="4" t="str">
        <f t="shared" si="15"/>
        <v/>
      </c>
      <c r="BU13" s="4" t="str">
        <f t="shared" si="16"/>
        <v/>
      </c>
      <c r="BV13" s="4">
        <f t="shared" si="17"/>
        <v>0</v>
      </c>
      <c r="BW13" s="4">
        <f t="shared" si="18"/>
        <v>9</v>
      </c>
      <c r="BY13" s="4" t="s">
        <v>82</v>
      </c>
      <c r="BZ13" s="4">
        <f t="shared" si="19"/>
        <v>-2.2200000000000024</v>
      </c>
      <c r="CA13" s="4">
        <f t="shared" si="20"/>
        <v>-1.3699999999999974</v>
      </c>
      <c r="CB13" s="4">
        <f t="shared" si="21"/>
        <v>-2.759999999999998</v>
      </c>
      <c r="CC13" s="4">
        <f t="shared" si="22"/>
        <v>0</v>
      </c>
      <c r="CD13" s="4">
        <f t="shared" si="23"/>
        <v>0</v>
      </c>
      <c r="CE13" s="4">
        <f t="shared" si="24"/>
        <v>0</v>
      </c>
      <c r="CF13" s="4">
        <f t="shared" si="25"/>
        <v>0</v>
      </c>
      <c r="CG13" s="4">
        <f t="shared" si="26"/>
        <v>0</v>
      </c>
      <c r="CH13" s="4" t="str">
        <f t="shared" si="27"/>
        <v/>
      </c>
      <c r="CI13" s="4" t="str">
        <f t="shared" si="28"/>
        <v/>
      </c>
      <c r="CJ13" s="4" t="str">
        <f t="shared" si="29"/>
        <v/>
      </c>
      <c r="CK13" s="4" t="str">
        <f t="shared" si="30"/>
        <v/>
      </c>
      <c r="CM13" s="4" t="s">
        <v>82</v>
      </c>
      <c r="CN13" s="4" t="str">
        <f>IF(ISNUMBER(BZ13), IF($BV13&gt;VLOOKUP('Gene Table'!$G$2,'Array Content'!$A$2:$B$3,2,FALSE),IF(BZ13&lt;-$BV13,"mutant","WT"),IF(BZ13&lt;-VLOOKUP('Gene Table'!$G$2,'Array Content'!$A$2:$B$3,2,FALSE),"Mutant","WT")),"")</f>
        <v>Mutant</v>
      </c>
      <c r="CO13" s="4" t="str">
        <f>IF(ISNUMBER(CA13), IF($BV13&gt;VLOOKUP('Gene Table'!$G$2,'Array Content'!$A$2:$B$3,2,FALSE),IF(CA13&lt;-$BV13,"mutant","WT"),IF(CA13&lt;-VLOOKUP('Gene Table'!$G$2,'Array Content'!$A$2:$B$3,2,FALSE),"Mutant","WT")),"")</f>
        <v>WT</v>
      </c>
      <c r="CP13" s="4" t="str">
        <f>IF(ISNUMBER(CB13), IF($BV13&gt;VLOOKUP('Gene Table'!$G$2,'Array Content'!$A$2:$B$3,2,FALSE),IF(CB13&lt;-$BV13,"mutant","WT"),IF(CB13&lt;-VLOOKUP('Gene Table'!$G$2,'Array Content'!$A$2:$B$3,2,FALSE),"Mutant","WT")),"")</f>
        <v>Mutant</v>
      </c>
      <c r="CQ13" s="4" t="str">
        <f>IF(ISNUMBER(CC13), IF($BV13&gt;VLOOKUP('Gene Table'!$G$2,'Array Content'!$A$2:$B$3,2,FALSE),IF(CC13&lt;-$BV13,"mutant","WT"),IF(CC13&lt;-VLOOKUP('Gene Table'!$G$2,'Array Content'!$A$2:$B$3,2,FALSE),"Mutant","WT")),"")</f>
        <v>WT</v>
      </c>
      <c r="CR13" s="4" t="str">
        <f>IF(ISNUMBER(CD13), IF($BV13&gt;VLOOKUP('Gene Table'!$G$2,'Array Content'!$A$2:$B$3,2,FALSE),IF(CD13&lt;-$BV13,"mutant","WT"),IF(CD13&lt;-VLOOKUP('Gene Table'!$G$2,'Array Content'!$A$2:$B$3,2,FALSE),"Mutant","WT")),"")</f>
        <v>WT</v>
      </c>
      <c r="CS13" s="4" t="str">
        <f>IF(ISNUMBER(CE13), IF($BV13&gt;VLOOKUP('Gene Table'!$G$2,'Array Content'!$A$2:$B$3,2,FALSE),IF(CE13&lt;-$BV13,"mutant","WT"),IF(CE13&lt;-VLOOKUP('Gene Table'!$G$2,'Array Content'!$A$2:$B$3,2,FALSE),"Mutant","WT")),"")</f>
        <v>WT</v>
      </c>
      <c r="CT13" s="4" t="str">
        <f>IF(ISNUMBER(CF13), IF($BV13&gt;VLOOKUP('Gene Table'!$G$2,'Array Content'!$A$2:$B$3,2,FALSE),IF(CF13&lt;-$BV13,"mutant","WT"),IF(CF13&lt;-VLOOKUP('Gene Table'!$G$2,'Array Content'!$A$2:$B$3,2,FALSE),"Mutant","WT")),"")</f>
        <v>WT</v>
      </c>
      <c r="CU13" s="4" t="str">
        <f>IF(ISNUMBER(CG13), IF($BV13&gt;VLOOKUP('Gene Table'!$G$2,'Array Content'!$A$2:$B$3,2,FALSE),IF(CG13&lt;-$BV13,"mutant","WT"),IF(CG13&lt;-VLOOKUP('Gene Table'!$G$2,'Array Content'!$A$2:$B$3,2,FALSE),"Mutant","WT")),"")</f>
        <v>WT</v>
      </c>
      <c r="CV13" s="4" t="str">
        <f>IF(ISNUMBER(CH13), IF($BV13&gt;VLOOKUP('Gene Table'!$G$2,'Array Content'!$A$2:$B$3,2,FALSE),IF(CH13&lt;-$BV13,"mutant","WT"),IF(CH13&lt;-VLOOKUP('Gene Table'!$G$2,'Array Content'!$A$2:$B$3,2,FALSE),"Mutant","WT")),"")</f>
        <v/>
      </c>
      <c r="CW13" s="4" t="str">
        <f>IF(ISNUMBER(CI13), IF($BV13&gt;VLOOKUP('Gene Table'!$G$2,'Array Content'!$A$2:$B$3,2,FALSE),IF(CI13&lt;-$BV13,"mutant","WT"),IF(CI13&lt;-VLOOKUP('Gene Table'!$G$2,'Array Content'!$A$2:$B$3,2,FALSE),"Mutant","WT")),"")</f>
        <v/>
      </c>
      <c r="CX13" s="4" t="str">
        <f>IF(ISNUMBER(CJ13), IF($BV13&gt;VLOOKUP('Gene Table'!$G$2,'Array Content'!$A$2:$B$3,2,FALSE),IF(CJ13&lt;-$BV13,"mutant","WT"),IF(CJ13&lt;-VLOOKUP('Gene Table'!$G$2,'Array Content'!$A$2:$B$3,2,FALSE),"Mutant","WT")),"")</f>
        <v/>
      </c>
      <c r="CY13" s="4" t="str">
        <f>IF(ISNUMBER(CK13), IF($BV13&gt;VLOOKUP('Gene Table'!$G$2,'Array Content'!$A$2:$B$3,2,FALSE),IF(CK13&lt;-$BV13,"mutant","WT"),IF(CK13&lt;-VLOOKUP('Gene Table'!$G$2,'Array Content'!$A$2:$B$3,2,FALSE),"Mutant","WT")),"")</f>
        <v/>
      </c>
      <c r="DA13" s="4" t="s">
        <v>82</v>
      </c>
      <c r="DB13" s="4">
        <f t="shared" si="31"/>
        <v>-1.240000000000002</v>
      </c>
      <c r="DC13" s="4">
        <f t="shared" si="32"/>
        <v>-0.38999999999999702</v>
      </c>
      <c r="DD13" s="4">
        <f t="shared" si="33"/>
        <v>-1.7799999999999976</v>
      </c>
      <c r="DE13" s="4">
        <f t="shared" si="34"/>
        <v>0.98000000000000043</v>
      </c>
      <c r="DF13" s="4">
        <f t="shared" si="35"/>
        <v>0.98000000000000043</v>
      </c>
      <c r="DG13" s="4">
        <f t="shared" si="36"/>
        <v>0.98000000000000043</v>
      </c>
      <c r="DH13" s="4">
        <f t="shared" si="37"/>
        <v>0.98000000000000043</v>
      </c>
      <c r="DI13" s="4">
        <f t="shared" si="38"/>
        <v>0.98000000000000043</v>
      </c>
      <c r="DJ13" s="4" t="str">
        <f t="shared" si="39"/>
        <v/>
      </c>
      <c r="DK13" s="4" t="str">
        <f t="shared" si="40"/>
        <v/>
      </c>
      <c r="DL13" s="4" t="str">
        <f t="shared" si="41"/>
        <v/>
      </c>
      <c r="DM13" s="4" t="str">
        <f t="shared" si="42"/>
        <v/>
      </c>
      <c r="DO13" s="4" t="s">
        <v>82</v>
      </c>
      <c r="DP13" s="4" t="str">
        <f>IF(ISNUMBER(DB13), IF($AR13&gt;VLOOKUP('Gene Table'!$G$2,'Array Content'!$A$2:$B$3,2,FALSE),IF(DB13&lt;-$AR13,"mutant","WT"),IF(DB13&lt;-VLOOKUP('Gene Table'!$G$2,'Array Content'!$A$2:$B$3,2,FALSE),"Mutant","WT")),"")</f>
        <v>WT</v>
      </c>
      <c r="DQ13" s="4" t="str">
        <f>IF(ISNUMBER(DC13), IF($AR13&gt;VLOOKUP('Gene Table'!$G$2,'Array Content'!$A$2:$B$3,2,FALSE),IF(DC13&lt;-$AR13,"mutant","WT"),IF(DC13&lt;-VLOOKUP('Gene Table'!$G$2,'Array Content'!$A$2:$B$3,2,FALSE),"Mutant","WT")),"")</f>
        <v>WT</v>
      </c>
      <c r="DR13" s="4" t="str">
        <f>IF(ISNUMBER(DD13), IF($AR13&gt;VLOOKUP('Gene Table'!$G$2,'Array Content'!$A$2:$B$3,2,FALSE),IF(DD13&lt;-$AR13,"mutant","WT"),IF(DD13&lt;-VLOOKUP('Gene Table'!$G$2,'Array Content'!$A$2:$B$3,2,FALSE),"Mutant","WT")),"")</f>
        <v>WT</v>
      </c>
      <c r="DS13" s="4" t="str">
        <f>IF(ISNUMBER(DE13), IF($AR13&gt;VLOOKUP('Gene Table'!$G$2,'Array Content'!$A$2:$B$3,2,FALSE),IF(DE13&lt;-$AR13,"mutant","WT"),IF(DE13&lt;-VLOOKUP('Gene Table'!$G$2,'Array Content'!$A$2:$B$3,2,FALSE),"Mutant","WT")),"")</f>
        <v>WT</v>
      </c>
      <c r="DT13" s="4" t="str">
        <f>IF(ISNUMBER(DF13), IF($AR13&gt;VLOOKUP('Gene Table'!$G$2,'Array Content'!$A$2:$B$3,2,FALSE),IF(DF13&lt;-$AR13,"mutant","WT"),IF(DF13&lt;-VLOOKUP('Gene Table'!$G$2,'Array Content'!$A$2:$B$3,2,FALSE),"Mutant","WT")),"")</f>
        <v>WT</v>
      </c>
      <c r="DU13" s="4" t="str">
        <f>IF(ISNUMBER(DG13), IF($AR13&gt;VLOOKUP('Gene Table'!$G$2,'Array Content'!$A$2:$B$3,2,FALSE),IF(DG13&lt;-$AR13,"mutant","WT"),IF(DG13&lt;-VLOOKUP('Gene Table'!$G$2,'Array Content'!$A$2:$B$3,2,FALSE),"Mutant","WT")),"")</f>
        <v>WT</v>
      </c>
      <c r="DV13" s="4" t="str">
        <f>IF(ISNUMBER(DH13), IF($AR13&gt;VLOOKUP('Gene Table'!$G$2,'Array Content'!$A$2:$B$3,2,FALSE),IF(DH13&lt;-$AR13,"mutant","WT"),IF(DH13&lt;-VLOOKUP('Gene Table'!$G$2,'Array Content'!$A$2:$B$3,2,FALSE),"Mutant","WT")),"")</f>
        <v>WT</v>
      </c>
      <c r="DW13" s="4" t="str">
        <f>IF(ISNUMBER(DI13), IF($AR13&gt;VLOOKUP('Gene Table'!$G$2,'Array Content'!$A$2:$B$3,2,FALSE),IF(DI13&lt;-$AR13,"mutant","WT"),IF(DI13&lt;-VLOOKUP('Gene Table'!$G$2,'Array Content'!$A$2:$B$3,2,FALSE),"Mutant","WT")),"")</f>
        <v>WT</v>
      </c>
      <c r="DX13" s="4" t="str">
        <f>IF(ISNUMBER(DJ13), IF($AR13&gt;VLOOKUP('Gene Table'!$G$2,'Array Content'!$A$2:$B$3,2,FALSE),IF(DJ13&lt;-$AR13,"mutant","WT"),IF(DJ13&lt;-VLOOKUP('Gene Table'!$G$2,'Array Content'!$A$2:$B$3,2,FALSE),"Mutant","WT")),"")</f>
        <v/>
      </c>
      <c r="DY13" s="4" t="str">
        <f>IF(ISNUMBER(DK13), IF($AR13&gt;VLOOKUP('Gene Table'!$G$2,'Array Content'!$A$2:$B$3,2,FALSE),IF(DK13&lt;-$AR13,"mutant","WT"),IF(DK13&lt;-VLOOKUP('Gene Table'!$G$2,'Array Content'!$A$2:$B$3,2,FALSE),"Mutant","WT")),"")</f>
        <v/>
      </c>
      <c r="DZ13" s="4" t="str">
        <f>IF(ISNUMBER(DL13), IF($AR13&gt;VLOOKUP('Gene Table'!$G$2,'Array Content'!$A$2:$B$3,2,FALSE),IF(DL13&lt;-$AR13,"mutant","WT"),IF(DL13&lt;-VLOOKUP('Gene Table'!$G$2,'Array Content'!$A$2:$B$3,2,FALSE),"Mutant","WT")),"")</f>
        <v/>
      </c>
      <c r="EA13" s="4" t="str">
        <f>IF(ISNUMBER(DM13), IF($AR13&gt;VLOOKUP('Gene Table'!$G$2,'Array Content'!$A$2:$B$3,2,FALSE),IF(DM13&lt;-$AR13,"mutant","WT"),IF(DM13&lt;-VLOOKUP('Gene Table'!$G$2,'Array Content'!$A$2:$B$3,2,FALSE),"Mutant","WT")),"")</f>
        <v/>
      </c>
      <c r="EC13" s="4" t="s">
        <v>82</v>
      </c>
      <c r="ED13" s="4" t="str">
        <f>IF('Gene Table'!$D13="copy number",D13,"")</f>
        <v/>
      </c>
      <c r="EE13" s="4" t="str">
        <f>IF('Gene Table'!$D13="copy number",E13,"")</f>
        <v/>
      </c>
      <c r="EF13" s="4" t="str">
        <f>IF('Gene Table'!$D13="copy number",F13,"")</f>
        <v/>
      </c>
      <c r="EG13" s="4" t="str">
        <f>IF('Gene Table'!$D13="copy number",G13,"")</f>
        <v/>
      </c>
      <c r="EH13" s="4" t="str">
        <f>IF('Gene Table'!$D13="copy number",H13,"")</f>
        <v/>
      </c>
      <c r="EI13" s="4" t="str">
        <f>IF('Gene Table'!$D13="copy number",I13,"")</f>
        <v/>
      </c>
      <c r="EJ13" s="4" t="str">
        <f>IF('Gene Table'!$D13="copy number",J13,"")</f>
        <v/>
      </c>
      <c r="EK13" s="4" t="str">
        <f>IF('Gene Table'!$D13="copy number",K13,"")</f>
        <v/>
      </c>
      <c r="EL13" s="4" t="str">
        <f>IF('Gene Table'!$D13="copy number",L13,"")</f>
        <v/>
      </c>
      <c r="EM13" s="4" t="str">
        <f>IF('Gene Table'!$D13="copy number",M13,"")</f>
        <v/>
      </c>
      <c r="EN13" s="4" t="str">
        <f>IF('Gene Table'!$D13="copy number",N13,"")</f>
        <v/>
      </c>
      <c r="EO13" s="4" t="str">
        <f>IF('Gene Table'!$D13="copy number",O13,"")</f>
        <v/>
      </c>
      <c r="EQ13" s="4" t="s">
        <v>82</v>
      </c>
      <c r="ER13" s="4" t="str">
        <f>IF('Gene Table'!$D13="copy number",R13,"")</f>
        <v/>
      </c>
      <c r="ES13" s="4" t="str">
        <f>IF('Gene Table'!$D13="copy number",S13,"")</f>
        <v/>
      </c>
      <c r="ET13" s="4" t="str">
        <f>IF('Gene Table'!$D13="copy number",T13,"")</f>
        <v/>
      </c>
      <c r="EU13" s="4" t="str">
        <f>IF('Gene Table'!$D13="copy number",U13,"")</f>
        <v/>
      </c>
      <c r="EV13" s="4" t="str">
        <f>IF('Gene Table'!$D13="copy number",V13,"")</f>
        <v/>
      </c>
      <c r="EW13" s="4" t="str">
        <f>IF('Gene Table'!$D13="copy number",W13,"")</f>
        <v/>
      </c>
      <c r="EX13" s="4" t="str">
        <f>IF('Gene Table'!$D13="copy number",X13,"")</f>
        <v/>
      </c>
      <c r="EY13" s="4" t="str">
        <f>IF('Gene Table'!$D13="copy number",Y13,"")</f>
        <v/>
      </c>
      <c r="EZ13" s="4" t="str">
        <f>IF('Gene Table'!$D13="copy number",Z13,"")</f>
        <v/>
      </c>
      <c r="FA13" s="4" t="str">
        <f>IF('Gene Table'!$D13="copy number",AA13,"")</f>
        <v/>
      </c>
      <c r="FB13" s="4" t="str">
        <f>IF('Gene Table'!$D13="copy number",AB13,"")</f>
        <v/>
      </c>
      <c r="FC13" s="4" t="str">
        <f>IF('Gene Table'!$D13="copy number",AC13,"")</f>
        <v/>
      </c>
      <c r="FE13" s="4" t="s">
        <v>82</v>
      </c>
      <c r="FF13" s="4" t="str">
        <f>IF('Gene Table'!$C13="SMPC",D13,"")</f>
        <v/>
      </c>
      <c r="FG13" s="4" t="str">
        <f>IF('Gene Table'!$C13="SMPC",E13,"")</f>
        <v/>
      </c>
      <c r="FH13" s="4" t="str">
        <f>IF('Gene Table'!$C13="SMPC",F13,"")</f>
        <v/>
      </c>
      <c r="FI13" s="4" t="str">
        <f>IF('Gene Table'!$C13="SMPC",G13,"")</f>
        <v/>
      </c>
      <c r="FJ13" s="4" t="str">
        <f>IF('Gene Table'!$C13="SMPC",H13,"")</f>
        <v/>
      </c>
      <c r="FK13" s="4" t="str">
        <f>IF('Gene Table'!$C13="SMPC",I13,"")</f>
        <v/>
      </c>
      <c r="FL13" s="4" t="str">
        <f>IF('Gene Table'!$C13="SMPC",J13,"")</f>
        <v/>
      </c>
      <c r="FM13" s="4" t="str">
        <f>IF('Gene Table'!$C13="SMPC",K13,"")</f>
        <v/>
      </c>
      <c r="FN13" s="4" t="str">
        <f>IF('Gene Table'!$C13="SMPC",L13,"")</f>
        <v/>
      </c>
      <c r="FO13" s="4" t="str">
        <f>IF('Gene Table'!$C13="SMPC",M13,"")</f>
        <v/>
      </c>
      <c r="FP13" s="4" t="str">
        <f>IF('Gene Table'!$C13="SMPC",N13,"")</f>
        <v/>
      </c>
      <c r="FQ13" s="4" t="str">
        <f>IF('Gene Table'!$C13="SMPC",O13,"")</f>
        <v/>
      </c>
      <c r="FS13" s="4" t="s">
        <v>82</v>
      </c>
      <c r="FT13" s="4" t="str">
        <f>IF('Gene Table'!$C13="SMPC",R13,"")</f>
        <v/>
      </c>
      <c r="FU13" s="4" t="str">
        <f>IF('Gene Table'!$C13="SMPC",S13,"")</f>
        <v/>
      </c>
      <c r="FV13" s="4" t="str">
        <f>IF('Gene Table'!$C13="SMPC",T13,"")</f>
        <v/>
      </c>
      <c r="FW13" s="4" t="str">
        <f>IF('Gene Table'!$C13="SMPC",U13,"")</f>
        <v/>
      </c>
      <c r="FX13" s="4" t="str">
        <f>IF('Gene Table'!$C13="SMPC",V13,"")</f>
        <v/>
      </c>
      <c r="FY13" s="4" t="str">
        <f>IF('Gene Table'!$C13="SMPC",W13,"")</f>
        <v/>
      </c>
      <c r="FZ13" s="4" t="str">
        <f>IF('Gene Table'!$C13="SMPC",X13,"")</f>
        <v/>
      </c>
      <c r="GA13" s="4" t="str">
        <f>IF('Gene Table'!$C13="SMPC",Y13,"")</f>
        <v/>
      </c>
      <c r="GB13" s="4" t="str">
        <f>IF('Gene Table'!$C13="SMPC",Z13,"")</f>
        <v/>
      </c>
      <c r="GC13" s="4" t="str">
        <f>IF('Gene Table'!$C13="SMPC",AA13,"")</f>
        <v/>
      </c>
      <c r="GD13" s="4" t="str">
        <f>IF('Gene Table'!$C13="SMPC",AB13,"")</f>
        <v/>
      </c>
      <c r="GE13" s="4" t="str">
        <f>IF('Gene Table'!$C13="SMPC",AC13,"")</f>
        <v/>
      </c>
    </row>
    <row r="14" spans="1:187" ht="15" customHeight="1" x14ac:dyDescent="0.25">
      <c r="A14" s="4" t="str">
        <f>'Gene Table'!C14&amp;":"&amp;'Gene Table'!D14</f>
        <v>EGFR:c.2156G&gt;C</v>
      </c>
      <c r="B14" s="4">
        <f>IF('Gene Table'!$G$5="NO",IF(ISNUMBER(MATCH('Gene Table'!E14,'Array Content'!$M$2:$M$941,0)),VLOOKUP('Gene Table'!E14,'Array Content'!$M$2:$O$941,2,FALSE),35),IF('Gene Table'!$G$5="YES",IF(ISNUMBER(MATCH('Gene Table'!E14,'Array Content'!$M$2:$M$941,0)),VLOOKUP('Gene Table'!E14,'Array Content'!$M$2:$O$941,3,FALSE),35),"OOPS"))</f>
        <v>36</v>
      </c>
      <c r="C14" s="4" t="s">
        <v>85</v>
      </c>
      <c r="D14" s="4">
        <f>IF('Control Sample Data'!D13="","",IF(SUM('Control Sample Data'!D$2:D$97)&gt;10,IF(AND(ISNUMBER('Control Sample Data'!D13),'Control Sample Data'!D13&lt;$B14, 'Control Sample Data'!D13&gt;0),'Control Sample Data'!D13,$B14),""))</f>
        <v>34.090000000000003</v>
      </c>
      <c r="E14" s="4">
        <f>IF('Control Sample Data'!E13="","",IF(SUM('Control Sample Data'!E$2:E$97)&gt;10,IF(AND(ISNUMBER('Control Sample Data'!E13),'Control Sample Data'!E13&lt;$B14, 'Control Sample Data'!E13&gt;0),'Control Sample Data'!E13,$B14),""))</f>
        <v>34.67</v>
      </c>
      <c r="F14" s="4" t="str">
        <f>IF('Control Sample Data'!F13="","",IF(SUM('Control Sample Data'!F$2:F$97)&gt;10,IF(AND(ISNUMBER('Control Sample Data'!F13),'Control Sample Data'!F13&lt;$B14, 'Control Sample Data'!F13&gt;0),'Control Sample Data'!F13,$B14),""))</f>
        <v/>
      </c>
      <c r="G14" s="4" t="str">
        <f>IF('Control Sample Data'!G13="","",IF(SUM('Control Sample Data'!G$2:G$97)&gt;10,IF(AND(ISNUMBER('Control Sample Data'!G13),'Control Sample Data'!G13&lt;$B14, 'Control Sample Data'!G13&gt;0),'Control Sample Data'!G13,$B14),""))</f>
        <v/>
      </c>
      <c r="H14" s="4" t="str">
        <f>IF('Control Sample Data'!H13="","",IF(SUM('Control Sample Data'!H$2:H$97)&gt;10,IF(AND(ISNUMBER('Control Sample Data'!H13),'Control Sample Data'!H13&lt;$B14, 'Control Sample Data'!H13&gt;0),'Control Sample Data'!H13,$B14),""))</f>
        <v/>
      </c>
      <c r="I14" s="4" t="str">
        <f>IF('Control Sample Data'!I13="","",IF(SUM('Control Sample Data'!I$2:I$97)&gt;10,IF(AND(ISNUMBER('Control Sample Data'!I13),'Control Sample Data'!I13&lt;$B14, 'Control Sample Data'!I13&gt;0),'Control Sample Data'!I13,$B14),""))</f>
        <v/>
      </c>
      <c r="J14" s="4" t="str">
        <f>IF('Control Sample Data'!J13="","",IF(SUM('Control Sample Data'!J$2:J$97)&gt;10,IF(AND(ISNUMBER('Control Sample Data'!J13),'Control Sample Data'!J13&lt;$B14, 'Control Sample Data'!J13&gt;0),'Control Sample Data'!J13,$B14),""))</f>
        <v/>
      </c>
      <c r="K14" s="4" t="str">
        <f>IF('Control Sample Data'!K13="","",IF(SUM('Control Sample Data'!K$2:K$97)&gt;10,IF(AND(ISNUMBER('Control Sample Data'!K13),'Control Sample Data'!K13&lt;$B14, 'Control Sample Data'!K13&gt;0),'Control Sample Data'!K13,$B14),""))</f>
        <v/>
      </c>
      <c r="L14" s="4" t="str">
        <f>IF('Control Sample Data'!L13="","",IF(SUM('Control Sample Data'!L$2:L$97)&gt;10,IF(AND(ISNUMBER('Control Sample Data'!L13),'Control Sample Data'!L13&lt;$B14, 'Control Sample Data'!L13&gt;0),'Control Sample Data'!L13,$B14),""))</f>
        <v/>
      </c>
      <c r="M14" s="4" t="str">
        <f>IF('Control Sample Data'!M13="","",IF(SUM('Control Sample Data'!M$2:M$97)&gt;10,IF(AND(ISNUMBER('Control Sample Data'!M13),'Control Sample Data'!M13&lt;$B14, 'Control Sample Data'!M13&gt;0),'Control Sample Data'!M13,$B14),""))</f>
        <v/>
      </c>
      <c r="N14" s="4" t="str">
        <f>IF('Control Sample Data'!N13="","",IF(SUM('Control Sample Data'!N$2:N$97)&gt;10,IF(AND(ISNUMBER('Control Sample Data'!N13),'Control Sample Data'!N13&lt;$B14, 'Control Sample Data'!N13&gt;0),'Control Sample Data'!N13,$B14),""))</f>
        <v/>
      </c>
      <c r="O14" s="4" t="str">
        <f>IF('Control Sample Data'!O13="","",IF(SUM('Control Sample Data'!O$2:O$97)&gt;10,IF(AND(ISNUMBER('Control Sample Data'!O13),'Control Sample Data'!O13&lt;$B14, 'Control Sample Data'!O13&gt;0),'Control Sample Data'!O13,$B14),""))</f>
        <v/>
      </c>
      <c r="Q14" s="4" t="s">
        <v>85</v>
      </c>
      <c r="R14" s="4">
        <f>IF('Test Sample Data'!D13="","",IF(SUM('Test Sample Data'!D$2:D$97)&gt;10,IF(AND(ISNUMBER('Test Sample Data'!D13),'Test Sample Data'!D13&lt;$B14, 'Test Sample Data'!D13&gt;0),'Test Sample Data'!D13,$B14),""))</f>
        <v>35</v>
      </c>
      <c r="S14" s="4">
        <f>IF('Test Sample Data'!E13="","",IF(SUM('Test Sample Data'!E$2:E$97)&gt;10,IF(AND(ISNUMBER('Test Sample Data'!E13),'Test Sample Data'!E13&lt;$B14, 'Test Sample Data'!E13&gt;0),'Test Sample Data'!E13,$B14),""))</f>
        <v>35</v>
      </c>
      <c r="T14" s="4">
        <f>IF('Test Sample Data'!F13="","",IF(SUM('Test Sample Data'!F$2:F$97)&gt;10,IF(AND(ISNUMBER('Test Sample Data'!F13),'Test Sample Data'!F13&lt;$B14, 'Test Sample Data'!F13&gt;0),'Test Sample Data'!F13,$B14),""))</f>
        <v>35</v>
      </c>
      <c r="U14" s="4">
        <f>IF('Test Sample Data'!G13="","",IF(SUM('Test Sample Data'!G$2:G$97)&gt;10,IF(AND(ISNUMBER('Test Sample Data'!G13),'Test Sample Data'!G13&lt;$B14, 'Test Sample Data'!G13&gt;0),'Test Sample Data'!G13,$B14),""))</f>
        <v>35</v>
      </c>
      <c r="V14" s="4">
        <f>IF('Test Sample Data'!H13="","",IF(SUM('Test Sample Data'!H$2:H$97)&gt;10,IF(AND(ISNUMBER('Test Sample Data'!H13),'Test Sample Data'!H13&lt;$B14, 'Test Sample Data'!H13&gt;0),'Test Sample Data'!H13,$B14),""))</f>
        <v>35</v>
      </c>
      <c r="W14" s="4">
        <f>IF('Test Sample Data'!I13="","",IF(SUM('Test Sample Data'!I$2:I$97)&gt;10,IF(AND(ISNUMBER('Test Sample Data'!I13),'Test Sample Data'!I13&lt;$B14, 'Test Sample Data'!I13&gt;0),'Test Sample Data'!I13,$B14),""))</f>
        <v>35</v>
      </c>
      <c r="X14" s="4">
        <f>IF('Test Sample Data'!J13="","",IF(SUM('Test Sample Data'!J$2:J$97)&gt;10,IF(AND(ISNUMBER('Test Sample Data'!J13),'Test Sample Data'!J13&lt;$B14, 'Test Sample Data'!J13&gt;0),'Test Sample Data'!J13,$B14),""))</f>
        <v>35</v>
      </c>
      <c r="Y14" s="4">
        <f>IF('Test Sample Data'!K13="","",IF(SUM('Test Sample Data'!K$2:K$97)&gt;10,IF(AND(ISNUMBER('Test Sample Data'!K13),'Test Sample Data'!K13&lt;$B14, 'Test Sample Data'!K13&gt;0),'Test Sample Data'!K13,$B14),""))</f>
        <v>35</v>
      </c>
      <c r="Z14" s="4" t="str">
        <f>IF('Test Sample Data'!L13="","",IF(SUM('Test Sample Data'!L$2:L$97)&gt;10,IF(AND(ISNUMBER('Test Sample Data'!L13),'Test Sample Data'!L13&lt;$B14, 'Test Sample Data'!L13&gt;0),'Test Sample Data'!L13,$B14),""))</f>
        <v/>
      </c>
      <c r="AA14" s="4" t="str">
        <f>IF('Test Sample Data'!M13="","",IF(SUM('Test Sample Data'!M$2:M$97)&gt;10,IF(AND(ISNUMBER('Test Sample Data'!M13),'Test Sample Data'!M13&lt;$B14, 'Test Sample Data'!M13&gt;0),'Test Sample Data'!M13,$B14),""))</f>
        <v/>
      </c>
      <c r="AB14" s="4" t="str">
        <f>IF('Test Sample Data'!N13="","",IF(SUM('Test Sample Data'!N$2:N$97)&gt;10,IF(AND(ISNUMBER('Test Sample Data'!N13),'Test Sample Data'!N13&lt;$B14, 'Test Sample Data'!N13&gt;0),'Test Sample Data'!N13,$B14),""))</f>
        <v/>
      </c>
      <c r="AC14" s="4" t="str">
        <f>IF('Test Sample Data'!O13="","",IF(SUM('Test Sample Data'!O$2:O$97)&gt;10,IF(AND(ISNUMBER('Test Sample Data'!O13),'Test Sample Data'!O13&lt;$B14, 'Test Sample Data'!O13&gt;0),'Test Sample Data'!O13,$B14),""))</f>
        <v/>
      </c>
      <c r="AE14" s="4" t="s">
        <v>85</v>
      </c>
      <c r="AF14" s="4">
        <f>IF(ISNUMBER(D14),IF(MID('Gene Table'!$D$1,5,1)="8",D14-ED$100,D14-VLOOKUP(LEFT($A14,FIND(":",$A14,1))&amp;"copy number",$A$3:$AC$98,4,FALSE)),"")</f>
        <v>7.3000000000000043</v>
      </c>
      <c r="AG14" s="4">
        <f>IF(ISNUMBER(E14),IF(MID('Gene Table'!$D$1,5,1)="8",E14-EE$100,E14-VLOOKUP(LEFT($A14,FIND(":",$A14,1))&amp;"copy number",$A$3:$AC$98,5,FALSE)),"")</f>
        <v>8.0400000000000027</v>
      </c>
      <c r="AH14" s="4" t="str">
        <f>IF(ISNUMBER(F14),IF(MID('Gene Table'!$D$1,5,1)="8",F14-EF$100,F14-VLOOKUP(LEFT($A14,FIND(":",$A14,1))&amp;"copy number",$A$3:$AC$98,6,FALSE)),"")</f>
        <v/>
      </c>
      <c r="AI14" s="4" t="str">
        <f>IF(ISNUMBER(G14),IF(MID('Gene Table'!$D$1,5,1)="8",G14-EG$100,G14-VLOOKUP(LEFT($A14,FIND(":",$A14,1))&amp;"copy number",$A$3:$AC$98,7,FALSE)),"")</f>
        <v/>
      </c>
      <c r="AJ14" s="4" t="str">
        <f>IF(ISNUMBER(H14),IF(MID('Gene Table'!$D$1,5,1)="8",H14-EH$100,H14-VLOOKUP(LEFT($A14,FIND(":",$A14,1))&amp;"copy number",$A$3:$AC$98,8,FALSE)),"")</f>
        <v/>
      </c>
      <c r="AK14" s="4" t="str">
        <f>IF(ISNUMBER(I14),IF(MID('Gene Table'!$D$1,5,1)="8",I14-EI$100,I14-VLOOKUP(LEFT($A14,FIND(":",$A14,1))&amp;"copy number",$A$3:$AC$98,9,FALSE)),"")</f>
        <v/>
      </c>
      <c r="AL14" s="4" t="str">
        <f>IF(ISNUMBER(J14),IF(MID('Gene Table'!$D$1,5,1)="8",J14-EJ$100,J14-VLOOKUP(LEFT($A14,FIND(":",$A14,1))&amp;"copy number",$A$3:$AC$98,10,FALSE)),"")</f>
        <v/>
      </c>
      <c r="AM14" s="4" t="str">
        <f>IF(ISNUMBER(K14),IF(MID('Gene Table'!$D$1,5,1)="8",K14-EK$100,K14-VLOOKUP(LEFT($A14,FIND(":",$A14,1))&amp;"copy number",$A$3:$AC$98,11,FALSE)),"")</f>
        <v/>
      </c>
      <c r="AN14" s="4" t="str">
        <f>IF(ISNUMBER(L14),IF(MID('Gene Table'!$D$1,5,1)="8",L14-EL$100,L14-VLOOKUP(LEFT($A14,FIND(":",$A14,1))&amp;"copy number",$A$3:$AC$98,12,FALSE)),"")</f>
        <v/>
      </c>
      <c r="AO14" s="4" t="str">
        <f>IF(ISNUMBER(M14),IF(MID('Gene Table'!$D$1,5,1)="8",M14-EM$100,M14-VLOOKUP(LEFT($A14,FIND(":",$A14,1))&amp;"copy number",$A$3:$AC$98,13,FALSE)),"")</f>
        <v/>
      </c>
      <c r="AP14" s="4" t="str">
        <f>IF(ISNUMBER(N14),IF(MID('Gene Table'!$D$1,5,1)="8",N14-EN$100,N14-VLOOKUP(LEFT($A14,FIND(":",$A14,1))&amp;"copy number",$A$3:$AC$98,14,FALSE)),"")</f>
        <v/>
      </c>
      <c r="AQ14" s="4" t="str">
        <f>IF(ISNUMBER(O14),IF(MID('Gene Table'!$D$1,5,1)="8",O14-EO$100,O14-VLOOKUP(LEFT($A14,FIND(":",$A14,1))&amp;"copy number",$A$3:$AC$98,15,FALSE)),"")</f>
        <v/>
      </c>
      <c r="AR14" s="4">
        <f t="shared" si="3"/>
        <v>1.57</v>
      </c>
      <c r="AS14" s="4">
        <f t="shared" si="4"/>
        <v>7.67</v>
      </c>
      <c r="AU14" s="4" t="s">
        <v>85</v>
      </c>
      <c r="AV14" s="4">
        <f>IF(ISNUMBER(R14),IF(MID('Gene Table'!$D$1,5,1)="8",D14-ER$100,R14-VLOOKUP(LEFT($A14,FIND(":",$A14,1))&amp;"copy number",$A$3:$AC$98,18,FALSE)),"")</f>
        <v>8.09</v>
      </c>
      <c r="AW14" s="4">
        <f>IF(ISNUMBER(S14),IF(MID('Gene Table'!$D$1,5,1)="8",E14-ES$100,S14-VLOOKUP(LEFT($A14,FIND(":",$A14,1))&amp;"copy number",$A$3:$AC$98,19,FALSE)),"")</f>
        <v>8.0300000000000011</v>
      </c>
      <c r="AX14" s="4">
        <f>IF(ISNUMBER(T14),IF(MID('Gene Table'!$D$1,5,1)="8",F14-ET$100,T14-VLOOKUP(LEFT($A14,FIND(":",$A14,1))&amp;"copy number",$A$3:$AC$98,20,FALSE)),"")</f>
        <v>8.11</v>
      </c>
      <c r="AY14" s="4">
        <f>IF(ISNUMBER(U14),IF(MID('Gene Table'!$D$1,5,1)="8",G14-EU$100,U14-VLOOKUP(LEFT($A14,FIND(":",$A14,1))&amp;"copy number",$A$3:$AC$98,21,FALSE)),"")</f>
        <v>9</v>
      </c>
      <c r="AZ14" s="4">
        <f>IF(ISNUMBER(V14),IF(MID('Gene Table'!$D$1,5,1)="8",H14-EV$100,V14-VLOOKUP(LEFT($A14,FIND(":",$A14,1))&amp;"copy number",$A$3:$AC$98,22,FALSE)),"")</f>
        <v>9</v>
      </c>
      <c r="BA14" s="4">
        <f>IF(ISNUMBER(W14),IF(MID('Gene Table'!$D$1,5,1)="8",I14-EW$100,W14-VLOOKUP(LEFT($A14,FIND(":",$A14,1))&amp;"copy number",$A$3:$AC$98,23,FALSE)),"")</f>
        <v>9</v>
      </c>
      <c r="BB14" s="4">
        <f>IF(ISNUMBER(X14),IF(MID('Gene Table'!$D$1,5,1)="8",J14-EX$100,X14-VLOOKUP(LEFT($A14,FIND(":",$A14,1))&amp;"copy number",$A$3:$AC$98,24,FALSE)),"")</f>
        <v>9</v>
      </c>
      <c r="BC14" s="4">
        <f>IF(ISNUMBER(Y14),IF(MID('Gene Table'!$D$1,5,1)="8",K14-EY$100,Y14-VLOOKUP(LEFT($A14,FIND(":",$A14,1))&amp;"copy number",$A$3:$AC$98,25,FALSE)),"")</f>
        <v>9</v>
      </c>
      <c r="BD14" s="4" t="str">
        <f>IF(ISNUMBER(Z14),IF(MID('Gene Table'!$D$1,5,1)="8",L14-EZ$100,Z14-VLOOKUP(LEFT($A14,FIND(":",$A14,1))&amp;"copy number",$A$3:$AC$98,26,FALSE)),"")</f>
        <v/>
      </c>
      <c r="BE14" s="4" t="str">
        <f>IF(ISNUMBER(AA14),IF(MID('Gene Table'!$D$1,5,1)="8",M14-FA$100,AA14-VLOOKUP(LEFT($A14,FIND(":",$A14,1))&amp;"copy number",$A$3:$AC$98,27,FALSE)),"")</f>
        <v/>
      </c>
      <c r="BF14" s="4" t="str">
        <f>IF(ISNUMBER(AB14),IF(MID('Gene Table'!$D$1,5,1)="8",N14-FB$100,AB14-VLOOKUP(LEFT($A14,FIND(":",$A14,1))&amp;"copy number",$A$3:$AC$98,28,FALSE)),"")</f>
        <v/>
      </c>
      <c r="BG14" s="4" t="str">
        <f>IF(ISNUMBER(AC14),IF(MID('Gene Table'!$D$1,5,1)="8",O14-FC$100,AC14-VLOOKUP(LEFT($A14,FIND(":",$A14,1))&amp;"copy number",$A$3:$AC$98,29,FALSE)),"")</f>
        <v/>
      </c>
      <c r="BI14" s="4" t="s">
        <v>85</v>
      </c>
      <c r="BJ14" s="4">
        <f t="shared" si="5"/>
        <v>8.09</v>
      </c>
      <c r="BK14" s="4">
        <f t="shared" si="6"/>
        <v>8.0300000000000011</v>
      </c>
      <c r="BL14" s="4">
        <f t="shared" si="7"/>
        <v>8.11</v>
      </c>
      <c r="BM14" s="4">
        <f t="shared" si="8"/>
        <v>9</v>
      </c>
      <c r="BN14" s="4">
        <f t="shared" si="9"/>
        <v>9</v>
      </c>
      <c r="BO14" s="4">
        <f t="shared" si="10"/>
        <v>9</v>
      </c>
      <c r="BP14" s="4">
        <f t="shared" si="11"/>
        <v>9</v>
      </c>
      <c r="BQ14" s="4">
        <f t="shared" si="12"/>
        <v>9</v>
      </c>
      <c r="BR14" s="4" t="str">
        <f t="shared" si="13"/>
        <v/>
      </c>
      <c r="BS14" s="4" t="str">
        <f t="shared" si="14"/>
        <v/>
      </c>
      <c r="BT14" s="4" t="str">
        <f t="shared" si="15"/>
        <v/>
      </c>
      <c r="BU14" s="4" t="str">
        <f t="shared" si="16"/>
        <v/>
      </c>
      <c r="BV14" s="4">
        <f t="shared" si="17"/>
        <v>1.44</v>
      </c>
      <c r="BW14" s="4">
        <f t="shared" si="18"/>
        <v>8.65</v>
      </c>
      <c r="BY14" s="4" t="s">
        <v>85</v>
      </c>
      <c r="BZ14" s="4">
        <f t="shared" si="19"/>
        <v>-0.5600000000000005</v>
      </c>
      <c r="CA14" s="4">
        <f t="shared" si="20"/>
        <v>-0.61999999999999922</v>
      </c>
      <c r="CB14" s="4">
        <f t="shared" si="21"/>
        <v>-0.54000000000000092</v>
      </c>
      <c r="CC14" s="4">
        <f t="shared" si="22"/>
        <v>0.34999999999999964</v>
      </c>
      <c r="CD14" s="4">
        <f t="shared" si="23"/>
        <v>0.34999999999999964</v>
      </c>
      <c r="CE14" s="4">
        <f t="shared" si="24"/>
        <v>0.34999999999999964</v>
      </c>
      <c r="CF14" s="4">
        <f t="shared" si="25"/>
        <v>0.34999999999999964</v>
      </c>
      <c r="CG14" s="4">
        <f t="shared" si="26"/>
        <v>0.34999999999999964</v>
      </c>
      <c r="CH14" s="4" t="str">
        <f t="shared" si="27"/>
        <v/>
      </c>
      <c r="CI14" s="4" t="str">
        <f t="shared" si="28"/>
        <v/>
      </c>
      <c r="CJ14" s="4" t="str">
        <f t="shared" si="29"/>
        <v/>
      </c>
      <c r="CK14" s="4" t="str">
        <f t="shared" si="30"/>
        <v/>
      </c>
      <c r="CM14" s="4" t="s">
        <v>85</v>
      </c>
      <c r="CN14" s="4" t="str">
        <f>IF(ISNUMBER(BZ14), IF($BV14&gt;VLOOKUP('Gene Table'!$G$2,'Array Content'!$A$2:$B$3,2,FALSE),IF(BZ14&lt;-$BV14,"mutant","WT"),IF(BZ14&lt;-VLOOKUP('Gene Table'!$G$2,'Array Content'!$A$2:$B$3,2,FALSE),"Mutant","WT")),"")</f>
        <v>WT</v>
      </c>
      <c r="CO14" s="4" t="str">
        <f>IF(ISNUMBER(CA14), IF($BV14&gt;VLOOKUP('Gene Table'!$G$2,'Array Content'!$A$2:$B$3,2,FALSE),IF(CA14&lt;-$BV14,"mutant","WT"),IF(CA14&lt;-VLOOKUP('Gene Table'!$G$2,'Array Content'!$A$2:$B$3,2,FALSE),"Mutant","WT")),"")</f>
        <v>WT</v>
      </c>
      <c r="CP14" s="4" t="str">
        <f>IF(ISNUMBER(CB14), IF($BV14&gt;VLOOKUP('Gene Table'!$G$2,'Array Content'!$A$2:$B$3,2,FALSE),IF(CB14&lt;-$BV14,"mutant","WT"),IF(CB14&lt;-VLOOKUP('Gene Table'!$G$2,'Array Content'!$A$2:$B$3,2,FALSE),"Mutant","WT")),"")</f>
        <v>WT</v>
      </c>
      <c r="CQ14" s="4" t="str">
        <f>IF(ISNUMBER(CC14), IF($BV14&gt;VLOOKUP('Gene Table'!$G$2,'Array Content'!$A$2:$B$3,2,FALSE),IF(CC14&lt;-$BV14,"mutant","WT"),IF(CC14&lt;-VLOOKUP('Gene Table'!$G$2,'Array Content'!$A$2:$B$3,2,FALSE),"Mutant","WT")),"")</f>
        <v>WT</v>
      </c>
      <c r="CR14" s="4" t="str">
        <f>IF(ISNUMBER(CD14), IF($BV14&gt;VLOOKUP('Gene Table'!$G$2,'Array Content'!$A$2:$B$3,2,FALSE),IF(CD14&lt;-$BV14,"mutant","WT"),IF(CD14&lt;-VLOOKUP('Gene Table'!$G$2,'Array Content'!$A$2:$B$3,2,FALSE),"Mutant","WT")),"")</f>
        <v>WT</v>
      </c>
      <c r="CS14" s="4" t="str">
        <f>IF(ISNUMBER(CE14), IF($BV14&gt;VLOOKUP('Gene Table'!$G$2,'Array Content'!$A$2:$B$3,2,FALSE),IF(CE14&lt;-$BV14,"mutant","WT"),IF(CE14&lt;-VLOOKUP('Gene Table'!$G$2,'Array Content'!$A$2:$B$3,2,FALSE),"Mutant","WT")),"")</f>
        <v>WT</v>
      </c>
      <c r="CT14" s="4" t="str">
        <f>IF(ISNUMBER(CF14), IF($BV14&gt;VLOOKUP('Gene Table'!$G$2,'Array Content'!$A$2:$B$3,2,FALSE),IF(CF14&lt;-$BV14,"mutant","WT"),IF(CF14&lt;-VLOOKUP('Gene Table'!$G$2,'Array Content'!$A$2:$B$3,2,FALSE),"Mutant","WT")),"")</f>
        <v>WT</v>
      </c>
      <c r="CU14" s="4" t="str">
        <f>IF(ISNUMBER(CG14), IF($BV14&gt;VLOOKUP('Gene Table'!$G$2,'Array Content'!$A$2:$B$3,2,FALSE),IF(CG14&lt;-$BV14,"mutant","WT"),IF(CG14&lt;-VLOOKUP('Gene Table'!$G$2,'Array Content'!$A$2:$B$3,2,FALSE),"Mutant","WT")),"")</f>
        <v>WT</v>
      </c>
      <c r="CV14" s="4" t="str">
        <f>IF(ISNUMBER(CH14), IF($BV14&gt;VLOOKUP('Gene Table'!$G$2,'Array Content'!$A$2:$B$3,2,FALSE),IF(CH14&lt;-$BV14,"mutant","WT"),IF(CH14&lt;-VLOOKUP('Gene Table'!$G$2,'Array Content'!$A$2:$B$3,2,FALSE),"Mutant","WT")),"")</f>
        <v/>
      </c>
      <c r="CW14" s="4" t="str">
        <f>IF(ISNUMBER(CI14), IF($BV14&gt;VLOOKUP('Gene Table'!$G$2,'Array Content'!$A$2:$B$3,2,FALSE),IF(CI14&lt;-$BV14,"mutant","WT"),IF(CI14&lt;-VLOOKUP('Gene Table'!$G$2,'Array Content'!$A$2:$B$3,2,FALSE),"Mutant","WT")),"")</f>
        <v/>
      </c>
      <c r="CX14" s="4" t="str">
        <f>IF(ISNUMBER(CJ14), IF($BV14&gt;VLOOKUP('Gene Table'!$G$2,'Array Content'!$A$2:$B$3,2,FALSE),IF(CJ14&lt;-$BV14,"mutant","WT"),IF(CJ14&lt;-VLOOKUP('Gene Table'!$G$2,'Array Content'!$A$2:$B$3,2,FALSE),"Mutant","WT")),"")</f>
        <v/>
      </c>
      <c r="CY14" s="4" t="str">
        <f>IF(ISNUMBER(CK14), IF($BV14&gt;VLOOKUP('Gene Table'!$G$2,'Array Content'!$A$2:$B$3,2,FALSE),IF(CK14&lt;-$BV14,"mutant","WT"),IF(CK14&lt;-VLOOKUP('Gene Table'!$G$2,'Array Content'!$A$2:$B$3,2,FALSE),"Mutant","WT")),"")</f>
        <v/>
      </c>
      <c r="DA14" s="4" t="s">
        <v>85</v>
      </c>
      <c r="DB14" s="4">
        <f t="shared" si="31"/>
        <v>0.41999999999999993</v>
      </c>
      <c r="DC14" s="4">
        <f t="shared" si="32"/>
        <v>0.36000000000000121</v>
      </c>
      <c r="DD14" s="4">
        <f t="shared" si="33"/>
        <v>0.4399999999999995</v>
      </c>
      <c r="DE14" s="4">
        <f t="shared" si="34"/>
        <v>1.33</v>
      </c>
      <c r="DF14" s="4">
        <f t="shared" si="35"/>
        <v>1.33</v>
      </c>
      <c r="DG14" s="4">
        <f t="shared" si="36"/>
        <v>1.33</v>
      </c>
      <c r="DH14" s="4">
        <f t="shared" si="37"/>
        <v>1.33</v>
      </c>
      <c r="DI14" s="4">
        <f t="shared" si="38"/>
        <v>1.33</v>
      </c>
      <c r="DJ14" s="4" t="str">
        <f t="shared" si="39"/>
        <v/>
      </c>
      <c r="DK14" s="4" t="str">
        <f t="shared" si="40"/>
        <v/>
      </c>
      <c r="DL14" s="4" t="str">
        <f t="shared" si="41"/>
        <v/>
      </c>
      <c r="DM14" s="4" t="str">
        <f t="shared" si="42"/>
        <v/>
      </c>
      <c r="DO14" s="4" t="s">
        <v>85</v>
      </c>
      <c r="DP14" s="4" t="str">
        <f>IF(ISNUMBER(DB14), IF($AR14&gt;VLOOKUP('Gene Table'!$G$2,'Array Content'!$A$2:$B$3,2,FALSE),IF(DB14&lt;-$AR14,"mutant","WT"),IF(DB14&lt;-VLOOKUP('Gene Table'!$G$2,'Array Content'!$A$2:$B$3,2,FALSE),"Mutant","WT")),"")</f>
        <v>WT</v>
      </c>
      <c r="DQ14" s="4" t="str">
        <f>IF(ISNUMBER(DC14), IF($AR14&gt;VLOOKUP('Gene Table'!$G$2,'Array Content'!$A$2:$B$3,2,FALSE),IF(DC14&lt;-$AR14,"mutant","WT"),IF(DC14&lt;-VLOOKUP('Gene Table'!$G$2,'Array Content'!$A$2:$B$3,2,FALSE),"Mutant","WT")),"")</f>
        <v>WT</v>
      </c>
      <c r="DR14" s="4" t="str">
        <f>IF(ISNUMBER(DD14), IF($AR14&gt;VLOOKUP('Gene Table'!$G$2,'Array Content'!$A$2:$B$3,2,FALSE),IF(DD14&lt;-$AR14,"mutant","WT"),IF(DD14&lt;-VLOOKUP('Gene Table'!$G$2,'Array Content'!$A$2:$B$3,2,FALSE),"Mutant","WT")),"")</f>
        <v>WT</v>
      </c>
      <c r="DS14" s="4" t="str">
        <f>IF(ISNUMBER(DE14), IF($AR14&gt;VLOOKUP('Gene Table'!$G$2,'Array Content'!$A$2:$B$3,2,FALSE),IF(DE14&lt;-$AR14,"mutant","WT"),IF(DE14&lt;-VLOOKUP('Gene Table'!$G$2,'Array Content'!$A$2:$B$3,2,FALSE),"Mutant","WT")),"")</f>
        <v>WT</v>
      </c>
      <c r="DT14" s="4" t="str">
        <f>IF(ISNUMBER(DF14), IF($AR14&gt;VLOOKUP('Gene Table'!$G$2,'Array Content'!$A$2:$B$3,2,FALSE),IF(DF14&lt;-$AR14,"mutant","WT"),IF(DF14&lt;-VLOOKUP('Gene Table'!$G$2,'Array Content'!$A$2:$B$3,2,FALSE),"Mutant","WT")),"")</f>
        <v>WT</v>
      </c>
      <c r="DU14" s="4" t="str">
        <f>IF(ISNUMBER(DG14), IF($AR14&gt;VLOOKUP('Gene Table'!$G$2,'Array Content'!$A$2:$B$3,2,FALSE),IF(DG14&lt;-$AR14,"mutant","WT"),IF(DG14&lt;-VLOOKUP('Gene Table'!$G$2,'Array Content'!$A$2:$B$3,2,FALSE),"Mutant","WT")),"")</f>
        <v>WT</v>
      </c>
      <c r="DV14" s="4" t="str">
        <f>IF(ISNUMBER(DH14), IF($AR14&gt;VLOOKUP('Gene Table'!$G$2,'Array Content'!$A$2:$B$3,2,FALSE),IF(DH14&lt;-$AR14,"mutant","WT"),IF(DH14&lt;-VLOOKUP('Gene Table'!$G$2,'Array Content'!$A$2:$B$3,2,FALSE),"Mutant","WT")),"")</f>
        <v>WT</v>
      </c>
      <c r="DW14" s="4" t="str">
        <f>IF(ISNUMBER(DI14), IF($AR14&gt;VLOOKUP('Gene Table'!$G$2,'Array Content'!$A$2:$B$3,2,FALSE),IF(DI14&lt;-$AR14,"mutant","WT"),IF(DI14&lt;-VLOOKUP('Gene Table'!$G$2,'Array Content'!$A$2:$B$3,2,FALSE),"Mutant","WT")),"")</f>
        <v>WT</v>
      </c>
      <c r="DX14" s="4" t="str">
        <f>IF(ISNUMBER(DJ14), IF($AR14&gt;VLOOKUP('Gene Table'!$G$2,'Array Content'!$A$2:$B$3,2,FALSE),IF(DJ14&lt;-$AR14,"mutant","WT"),IF(DJ14&lt;-VLOOKUP('Gene Table'!$G$2,'Array Content'!$A$2:$B$3,2,FALSE),"Mutant","WT")),"")</f>
        <v/>
      </c>
      <c r="DY14" s="4" t="str">
        <f>IF(ISNUMBER(DK14), IF($AR14&gt;VLOOKUP('Gene Table'!$G$2,'Array Content'!$A$2:$B$3,2,FALSE),IF(DK14&lt;-$AR14,"mutant","WT"),IF(DK14&lt;-VLOOKUP('Gene Table'!$G$2,'Array Content'!$A$2:$B$3,2,FALSE),"Mutant","WT")),"")</f>
        <v/>
      </c>
      <c r="DZ14" s="4" t="str">
        <f>IF(ISNUMBER(DL14), IF($AR14&gt;VLOOKUP('Gene Table'!$G$2,'Array Content'!$A$2:$B$3,2,FALSE),IF(DL14&lt;-$AR14,"mutant","WT"),IF(DL14&lt;-VLOOKUP('Gene Table'!$G$2,'Array Content'!$A$2:$B$3,2,FALSE),"Mutant","WT")),"")</f>
        <v/>
      </c>
      <c r="EA14" s="4" t="str">
        <f>IF(ISNUMBER(DM14), IF($AR14&gt;VLOOKUP('Gene Table'!$G$2,'Array Content'!$A$2:$B$3,2,FALSE),IF(DM14&lt;-$AR14,"mutant","WT"),IF(DM14&lt;-VLOOKUP('Gene Table'!$G$2,'Array Content'!$A$2:$B$3,2,FALSE),"Mutant","WT")),"")</f>
        <v/>
      </c>
      <c r="EC14" s="4" t="s">
        <v>85</v>
      </c>
      <c r="ED14" s="4" t="str">
        <f>IF('Gene Table'!$D14="copy number",D14,"")</f>
        <v/>
      </c>
      <c r="EE14" s="4" t="str">
        <f>IF('Gene Table'!$D14="copy number",E14,"")</f>
        <v/>
      </c>
      <c r="EF14" s="4" t="str">
        <f>IF('Gene Table'!$D14="copy number",F14,"")</f>
        <v/>
      </c>
      <c r="EG14" s="4" t="str">
        <f>IF('Gene Table'!$D14="copy number",G14,"")</f>
        <v/>
      </c>
      <c r="EH14" s="4" t="str">
        <f>IF('Gene Table'!$D14="copy number",H14,"")</f>
        <v/>
      </c>
      <c r="EI14" s="4" t="str">
        <f>IF('Gene Table'!$D14="copy number",I14,"")</f>
        <v/>
      </c>
      <c r="EJ14" s="4" t="str">
        <f>IF('Gene Table'!$D14="copy number",J14,"")</f>
        <v/>
      </c>
      <c r="EK14" s="4" t="str">
        <f>IF('Gene Table'!$D14="copy number",K14,"")</f>
        <v/>
      </c>
      <c r="EL14" s="4" t="str">
        <f>IF('Gene Table'!$D14="copy number",L14,"")</f>
        <v/>
      </c>
      <c r="EM14" s="4" t="str">
        <f>IF('Gene Table'!$D14="copy number",M14,"")</f>
        <v/>
      </c>
      <c r="EN14" s="4" t="str">
        <f>IF('Gene Table'!$D14="copy number",N14,"")</f>
        <v/>
      </c>
      <c r="EO14" s="4" t="str">
        <f>IF('Gene Table'!$D14="copy number",O14,"")</f>
        <v/>
      </c>
      <c r="EQ14" s="4" t="s">
        <v>85</v>
      </c>
      <c r="ER14" s="4" t="str">
        <f>IF('Gene Table'!$D14="copy number",R14,"")</f>
        <v/>
      </c>
      <c r="ES14" s="4" t="str">
        <f>IF('Gene Table'!$D14="copy number",S14,"")</f>
        <v/>
      </c>
      <c r="ET14" s="4" t="str">
        <f>IF('Gene Table'!$D14="copy number",T14,"")</f>
        <v/>
      </c>
      <c r="EU14" s="4" t="str">
        <f>IF('Gene Table'!$D14="copy number",U14,"")</f>
        <v/>
      </c>
      <c r="EV14" s="4" t="str">
        <f>IF('Gene Table'!$D14="copy number",V14,"")</f>
        <v/>
      </c>
      <c r="EW14" s="4" t="str">
        <f>IF('Gene Table'!$D14="copy number",W14,"")</f>
        <v/>
      </c>
      <c r="EX14" s="4" t="str">
        <f>IF('Gene Table'!$D14="copy number",X14,"")</f>
        <v/>
      </c>
      <c r="EY14" s="4" t="str">
        <f>IF('Gene Table'!$D14="copy number",Y14,"")</f>
        <v/>
      </c>
      <c r="EZ14" s="4" t="str">
        <f>IF('Gene Table'!$D14="copy number",Z14,"")</f>
        <v/>
      </c>
      <c r="FA14" s="4" t="str">
        <f>IF('Gene Table'!$D14="copy number",AA14,"")</f>
        <v/>
      </c>
      <c r="FB14" s="4" t="str">
        <f>IF('Gene Table'!$D14="copy number",AB14,"")</f>
        <v/>
      </c>
      <c r="FC14" s="4" t="str">
        <f>IF('Gene Table'!$D14="copy number",AC14,"")</f>
        <v/>
      </c>
      <c r="FE14" s="4" t="s">
        <v>85</v>
      </c>
      <c r="FF14" s="4" t="str">
        <f>IF('Gene Table'!$C14="SMPC",D14,"")</f>
        <v/>
      </c>
      <c r="FG14" s="4" t="str">
        <f>IF('Gene Table'!$C14="SMPC",E14,"")</f>
        <v/>
      </c>
      <c r="FH14" s="4" t="str">
        <f>IF('Gene Table'!$C14="SMPC",F14,"")</f>
        <v/>
      </c>
      <c r="FI14" s="4" t="str">
        <f>IF('Gene Table'!$C14="SMPC",G14,"")</f>
        <v/>
      </c>
      <c r="FJ14" s="4" t="str">
        <f>IF('Gene Table'!$C14="SMPC",H14,"")</f>
        <v/>
      </c>
      <c r="FK14" s="4" t="str">
        <f>IF('Gene Table'!$C14="SMPC",I14,"")</f>
        <v/>
      </c>
      <c r="FL14" s="4" t="str">
        <f>IF('Gene Table'!$C14="SMPC",J14,"")</f>
        <v/>
      </c>
      <c r="FM14" s="4" t="str">
        <f>IF('Gene Table'!$C14="SMPC",K14,"")</f>
        <v/>
      </c>
      <c r="FN14" s="4" t="str">
        <f>IF('Gene Table'!$C14="SMPC",L14,"")</f>
        <v/>
      </c>
      <c r="FO14" s="4" t="str">
        <f>IF('Gene Table'!$C14="SMPC",M14,"")</f>
        <v/>
      </c>
      <c r="FP14" s="4" t="str">
        <f>IF('Gene Table'!$C14="SMPC",N14,"")</f>
        <v/>
      </c>
      <c r="FQ14" s="4" t="str">
        <f>IF('Gene Table'!$C14="SMPC",O14,"")</f>
        <v/>
      </c>
      <c r="FS14" s="4" t="s">
        <v>85</v>
      </c>
      <c r="FT14" s="4" t="str">
        <f>IF('Gene Table'!$C14="SMPC",R14,"")</f>
        <v/>
      </c>
      <c r="FU14" s="4" t="str">
        <f>IF('Gene Table'!$C14="SMPC",S14,"")</f>
        <v/>
      </c>
      <c r="FV14" s="4" t="str">
        <f>IF('Gene Table'!$C14="SMPC",T14,"")</f>
        <v/>
      </c>
      <c r="FW14" s="4" t="str">
        <f>IF('Gene Table'!$C14="SMPC",U14,"")</f>
        <v/>
      </c>
      <c r="FX14" s="4" t="str">
        <f>IF('Gene Table'!$C14="SMPC",V14,"")</f>
        <v/>
      </c>
      <c r="FY14" s="4" t="str">
        <f>IF('Gene Table'!$C14="SMPC",W14,"")</f>
        <v/>
      </c>
      <c r="FZ14" s="4" t="str">
        <f>IF('Gene Table'!$C14="SMPC",X14,"")</f>
        <v/>
      </c>
      <c r="GA14" s="4" t="str">
        <f>IF('Gene Table'!$C14="SMPC",Y14,"")</f>
        <v/>
      </c>
      <c r="GB14" s="4" t="str">
        <f>IF('Gene Table'!$C14="SMPC",Z14,"")</f>
        <v/>
      </c>
      <c r="GC14" s="4" t="str">
        <f>IF('Gene Table'!$C14="SMPC",AA14,"")</f>
        <v/>
      </c>
      <c r="GD14" s="4" t="str">
        <f>IF('Gene Table'!$C14="SMPC",AB14,"")</f>
        <v/>
      </c>
      <c r="GE14" s="4" t="str">
        <f>IF('Gene Table'!$C14="SMPC",AC14,"")</f>
        <v/>
      </c>
    </row>
    <row r="15" spans="1:187" ht="15" customHeight="1" x14ac:dyDescent="0.25">
      <c r="A15" s="4" t="str">
        <f>'Gene Table'!C15&amp;":"&amp;'Gene Table'!D15</f>
        <v>EGFR:c.2235_2249del15</v>
      </c>
      <c r="B15" s="4">
        <f>IF('Gene Table'!$G$5="NO",IF(ISNUMBER(MATCH('Gene Table'!E15,'Array Content'!$M$2:$M$941,0)),VLOOKUP('Gene Table'!E15,'Array Content'!$M$2:$O$941,2,FALSE),35),IF('Gene Table'!$G$5="YES",IF(ISNUMBER(MATCH('Gene Table'!E15,'Array Content'!$M$2:$M$941,0)),VLOOKUP('Gene Table'!E15,'Array Content'!$M$2:$O$941,3,FALSE),35),"OOPS"))</f>
        <v>36</v>
      </c>
      <c r="C15" s="4" t="s">
        <v>88</v>
      </c>
      <c r="D15" s="4">
        <f>IF('Control Sample Data'!D14="","",IF(SUM('Control Sample Data'!D$2:D$97)&gt;10,IF(AND(ISNUMBER('Control Sample Data'!D14),'Control Sample Data'!D14&lt;$B15, 'Control Sample Data'!D14&gt;0),'Control Sample Data'!D14,$B15),""))</f>
        <v>34.56</v>
      </c>
      <c r="E15" s="4">
        <f>IF('Control Sample Data'!E14="","",IF(SUM('Control Sample Data'!E$2:E$97)&gt;10,IF(AND(ISNUMBER('Control Sample Data'!E14),'Control Sample Data'!E14&lt;$B15, 'Control Sample Data'!E14&gt;0),'Control Sample Data'!E14,$B15),""))</f>
        <v>34.75</v>
      </c>
      <c r="F15" s="4" t="str">
        <f>IF('Control Sample Data'!F14="","",IF(SUM('Control Sample Data'!F$2:F$97)&gt;10,IF(AND(ISNUMBER('Control Sample Data'!F14),'Control Sample Data'!F14&lt;$B15, 'Control Sample Data'!F14&gt;0),'Control Sample Data'!F14,$B15),""))</f>
        <v/>
      </c>
      <c r="G15" s="4" t="str">
        <f>IF('Control Sample Data'!G14="","",IF(SUM('Control Sample Data'!G$2:G$97)&gt;10,IF(AND(ISNUMBER('Control Sample Data'!G14),'Control Sample Data'!G14&lt;$B15, 'Control Sample Data'!G14&gt;0),'Control Sample Data'!G14,$B15),""))</f>
        <v/>
      </c>
      <c r="H15" s="4" t="str">
        <f>IF('Control Sample Data'!H14="","",IF(SUM('Control Sample Data'!H$2:H$97)&gt;10,IF(AND(ISNUMBER('Control Sample Data'!H14),'Control Sample Data'!H14&lt;$B15, 'Control Sample Data'!H14&gt;0),'Control Sample Data'!H14,$B15),""))</f>
        <v/>
      </c>
      <c r="I15" s="4" t="str">
        <f>IF('Control Sample Data'!I14="","",IF(SUM('Control Sample Data'!I$2:I$97)&gt;10,IF(AND(ISNUMBER('Control Sample Data'!I14),'Control Sample Data'!I14&lt;$B15, 'Control Sample Data'!I14&gt;0),'Control Sample Data'!I14,$B15),""))</f>
        <v/>
      </c>
      <c r="J15" s="4" t="str">
        <f>IF('Control Sample Data'!J14="","",IF(SUM('Control Sample Data'!J$2:J$97)&gt;10,IF(AND(ISNUMBER('Control Sample Data'!J14),'Control Sample Data'!J14&lt;$B15, 'Control Sample Data'!J14&gt;0),'Control Sample Data'!J14,$B15),""))</f>
        <v/>
      </c>
      <c r="K15" s="4" t="str">
        <f>IF('Control Sample Data'!K14="","",IF(SUM('Control Sample Data'!K$2:K$97)&gt;10,IF(AND(ISNUMBER('Control Sample Data'!K14),'Control Sample Data'!K14&lt;$B15, 'Control Sample Data'!K14&gt;0),'Control Sample Data'!K14,$B15),""))</f>
        <v/>
      </c>
      <c r="L15" s="4" t="str">
        <f>IF('Control Sample Data'!L14="","",IF(SUM('Control Sample Data'!L$2:L$97)&gt;10,IF(AND(ISNUMBER('Control Sample Data'!L14),'Control Sample Data'!L14&lt;$B15, 'Control Sample Data'!L14&gt;0),'Control Sample Data'!L14,$B15),""))</f>
        <v/>
      </c>
      <c r="M15" s="4" t="str">
        <f>IF('Control Sample Data'!M14="","",IF(SUM('Control Sample Data'!M$2:M$97)&gt;10,IF(AND(ISNUMBER('Control Sample Data'!M14),'Control Sample Data'!M14&lt;$B15, 'Control Sample Data'!M14&gt;0),'Control Sample Data'!M14,$B15),""))</f>
        <v/>
      </c>
      <c r="N15" s="4" t="str">
        <f>IF('Control Sample Data'!N14="","",IF(SUM('Control Sample Data'!N$2:N$97)&gt;10,IF(AND(ISNUMBER('Control Sample Data'!N14),'Control Sample Data'!N14&lt;$B15, 'Control Sample Data'!N14&gt;0),'Control Sample Data'!N14,$B15),""))</f>
        <v/>
      </c>
      <c r="O15" s="4" t="str">
        <f>IF('Control Sample Data'!O14="","",IF(SUM('Control Sample Data'!O$2:O$97)&gt;10,IF(AND(ISNUMBER('Control Sample Data'!O14),'Control Sample Data'!O14&lt;$B15, 'Control Sample Data'!O14&gt;0),'Control Sample Data'!O14,$B15),""))</f>
        <v/>
      </c>
      <c r="Q15" s="4" t="s">
        <v>88</v>
      </c>
      <c r="R15" s="4">
        <f>IF('Test Sample Data'!D14="","",IF(SUM('Test Sample Data'!D$2:D$97)&gt;10,IF(AND(ISNUMBER('Test Sample Data'!D14),'Test Sample Data'!D14&lt;$B15, 'Test Sample Data'!D14&gt;0),'Test Sample Data'!D14,$B15),""))</f>
        <v>35</v>
      </c>
      <c r="S15" s="4">
        <f>IF('Test Sample Data'!E14="","",IF(SUM('Test Sample Data'!E$2:E$97)&gt;10,IF(AND(ISNUMBER('Test Sample Data'!E14),'Test Sample Data'!E14&lt;$B15, 'Test Sample Data'!E14&gt;0),'Test Sample Data'!E14,$B15),""))</f>
        <v>35</v>
      </c>
      <c r="T15" s="4">
        <f>IF('Test Sample Data'!F14="","",IF(SUM('Test Sample Data'!F$2:F$97)&gt;10,IF(AND(ISNUMBER('Test Sample Data'!F14),'Test Sample Data'!F14&lt;$B15, 'Test Sample Data'!F14&gt;0),'Test Sample Data'!F14,$B15),""))</f>
        <v>35</v>
      </c>
      <c r="U15" s="4">
        <f>IF('Test Sample Data'!G14="","",IF(SUM('Test Sample Data'!G$2:G$97)&gt;10,IF(AND(ISNUMBER('Test Sample Data'!G14),'Test Sample Data'!G14&lt;$B15, 'Test Sample Data'!G14&gt;0),'Test Sample Data'!G14,$B15),""))</f>
        <v>35</v>
      </c>
      <c r="V15" s="4">
        <f>IF('Test Sample Data'!H14="","",IF(SUM('Test Sample Data'!H$2:H$97)&gt;10,IF(AND(ISNUMBER('Test Sample Data'!H14),'Test Sample Data'!H14&lt;$B15, 'Test Sample Data'!H14&gt;0),'Test Sample Data'!H14,$B15),""))</f>
        <v>35</v>
      </c>
      <c r="W15" s="4">
        <f>IF('Test Sample Data'!I14="","",IF(SUM('Test Sample Data'!I$2:I$97)&gt;10,IF(AND(ISNUMBER('Test Sample Data'!I14),'Test Sample Data'!I14&lt;$B15, 'Test Sample Data'!I14&gt;0),'Test Sample Data'!I14,$B15),""))</f>
        <v>35</v>
      </c>
      <c r="X15" s="4">
        <f>IF('Test Sample Data'!J14="","",IF(SUM('Test Sample Data'!J$2:J$97)&gt;10,IF(AND(ISNUMBER('Test Sample Data'!J14),'Test Sample Data'!J14&lt;$B15, 'Test Sample Data'!J14&gt;0),'Test Sample Data'!J14,$B15),""))</f>
        <v>35</v>
      </c>
      <c r="Y15" s="4">
        <f>IF('Test Sample Data'!K14="","",IF(SUM('Test Sample Data'!K$2:K$97)&gt;10,IF(AND(ISNUMBER('Test Sample Data'!K14),'Test Sample Data'!K14&lt;$B15, 'Test Sample Data'!K14&gt;0),'Test Sample Data'!K14,$B15),""))</f>
        <v>35</v>
      </c>
      <c r="Z15" s="4" t="str">
        <f>IF('Test Sample Data'!L14="","",IF(SUM('Test Sample Data'!L$2:L$97)&gt;10,IF(AND(ISNUMBER('Test Sample Data'!L14),'Test Sample Data'!L14&lt;$B15, 'Test Sample Data'!L14&gt;0),'Test Sample Data'!L14,$B15),""))</f>
        <v/>
      </c>
      <c r="AA15" s="4" t="str">
        <f>IF('Test Sample Data'!M14="","",IF(SUM('Test Sample Data'!M$2:M$97)&gt;10,IF(AND(ISNUMBER('Test Sample Data'!M14),'Test Sample Data'!M14&lt;$B15, 'Test Sample Data'!M14&gt;0),'Test Sample Data'!M14,$B15),""))</f>
        <v/>
      </c>
      <c r="AB15" s="4" t="str">
        <f>IF('Test Sample Data'!N14="","",IF(SUM('Test Sample Data'!N$2:N$97)&gt;10,IF(AND(ISNUMBER('Test Sample Data'!N14),'Test Sample Data'!N14&lt;$B15, 'Test Sample Data'!N14&gt;0),'Test Sample Data'!N14,$B15),""))</f>
        <v/>
      </c>
      <c r="AC15" s="4" t="str">
        <f>IF('Test Sample Data'!O14="","",IF(SUM('Test Sample Data'!O$2:O$97)&gt;10,IF(AND(ISNUMBER('Test Sample Data'!O14),'Test Sample Data'!O14&lt;$B15, 'Test Sample Data'!O14&gt;0),'Test Sample Data'!O14,$B15),""))</f>
        <v/>
      </c>
      <c r="AE15" s="4" t="s">
        <v>88</v>
      </c>
      <c r="AF15" s="4">
        <f>IF(ISNUMBER(D15),IF(MID('Gene Table'!$D$1,5,1)="8",D15-ED$100,D15-VLOOKUP(LEFT($A15,FIND(":",$A15,1))&amp;"copy number",$A$3:$AC$98,4,FALSE)),"")</f>
        <v>7.7700000000000031</v>
      </c>
      <c r="AG15" s="4">
        <f>IF(ISNUMBER(E15),IF(MID('Gene Table'!$D$1,5,1)="8",E15-EE$100,E15-VLOOKUP(LEFT($A15,FIND(":",$A15,1))&amp;"copy number",$A$3:$AC$98,5,FALSE)),"")</f>
        <v>8.120000000000001</v>
      </c>
      <c r="AH15" s="4" t="str">
        <f>IF(ISNUMBER(F15),IF(MID('Gene Table'!$D$1,5,1)="8",F15-EF$100,F15-VLOOKUP(LEFT($A15,FIND(":",$A15,1))&amp;"copy number",$A$3:$AC$98,6,FALSE)),"")</f>
        <v/>
      </c>
      <c r="AI15" s="4" t="str">
        <f>IF(ISNUMBER(G15),IF(MID('Gene Table'!$D$1,5,1)="8",G15-EG$100,G15-VLOOKUP(LEFT($A15,FIND(":",$A15,1))&amp;"copy number",$A$3:$AC$98,7,FALSE)),"")</f>
        <v/>
      </c>
      <c r="AJ15" s="4" t="str">
        <f>IF(ISNUMBER(H15),IF(MID('Gene Table'!$D$1,5,1)="8",H15-EH$100,H15-VLOOKUP(LEFT($A15,FIND(":",$A15,1))&amp;"copy number",$A$3:$AC$98,8,FALSE)),"")</f>
        <v/>
      </c>
      <c r="AK15" s="4" t="str">
        <f>IF(ISNUMBER(I15),IF(MID('Gene Table'!$D$1,5,1)="8",I15-EI$100,I15-VLOOKUP(LEFT($A15,FIND(":",$A15,1))&amp;"copy number",$A$3:$AC$98,9,FALSE)),"")</f>
        <v/>
      </c>
      <c r="AL15" s="4" t="str">
        <f>IF(ISNUMBER(J15),IF(MID('Gene Table'!$D$1,5,1)="8",J15-EJ$100,J15-VLOOKUP(LEFT($A15,FIND(":",$A15,1))&amp;"copy number",$A$3:$AC$98,10,FALSE)),"")</f>
        <v/>
      </c>
      <c r="AM15" s="4" t="str">
        <f>IF(ISNUMBER(K15),IF(MID('Gene Table'!$D$1,5,1)="8",K15-EK$100,K15-VLOOKUP(LEFT($A15,FIND(":",$A15,1))&amp;"copy number",$A$3:$AC$98,11,FALSE)),"")</f>
        <v/>
      </c>
      <c r="AN15" s="4" t="str">
        <f>IF(ISNUMBER(L15),IF(MID('Gene Table'!$D$1,5,1)="8",L15-EL$100,L15-VLOOKUP(LEFT($A15,FIND(":",$A15,1))&amp;"copy number",$A$3:$AC$98,12,FALSE)),"")</f>
        <v/>
      </c>
      <c r="AO15" s="4" t="str">
        <f>IF(ISNUMBER(M15),IF(MID('Gene Table'!$D$1,5,1)="8",M15-EM$100,M15-VLOOKUP(LEFT($A15,FIND(":",$A15,1))&amp;"copy number",$A$3:$AC$98,13,FALSE)),"")</f>
        <v/>
      </c>
      <c r="AP15" s="4" t="str">
        <f>IF(ISNUMBER(N15),IF(MID('Gene Table'!$D$1,5,1)="8",N15-EN$100,N15-VLOOKUP(LEFT($A15,FIND(":",$A15,1))&amp;"copy number",$A$3:$AC$98,14,FALSE)),"")</f>
        <v/>
      </c>
      <c r="AQ15" s="4" t="str">
        <f>IF(ISNUMBER(O15),IF(MID('Gene Table'!$D$1,5,1)="8",O15-EO$100,O15-VLOOKUP(LEFT($A15,FIND(":",$A15,1))&amp;"copy number",$A$3:$AC$98,15,FALSE)),"")</f>
        <v/>
      </c>
      <c r="AR15" s="4">
        <f t="shared" si="3"/>
        <v>0.74</v>
      </c>
      <c r="AS15" s="4">
        <f t="shared" si="4"/>
        <v>7.95</v>
      </c>
      <c r="AU15" s="4" t="s">
        <v>88</v>
      </c>
      <c r="AV15" s="4">
        <f>IF(ISNUMBER(R15),IF(MID('Gene Table'!$D$1,5,1)="8",D15-ER$100,R15-VLOOKUP(LEFT($A15,FIND(":",$A15,1))&amp;"copy number",$A$3:$AC$98,18,FALSE)),"")</f>
        <v>8.09</v>
      </c>
      <c r="AW15" s="4">
        <f>IF(ISNUMBER(S15),IF(MID('Gene Table'!$D$1,5,1)="8",E15-ES$100,S15-VLOOKUP(LEFT($A15,FIND(":",$A15,1))&amp;"copy number",$A$3:$AC$98,19,FALSE)),"")</f>
        <v>8.0300000000000011</v>
      </c>
      <c r="AX15" s="4">
        <f>IF(ISNUMBER(T15),IF(MID('Gene Table'!$D$1,5,1)="8",F15-ET$100,T15-VLOOKUP(LEFT($A15,FIND(":",$A15,1))&amp;"copy number",$A$3:$AC$98,20,FALSE)),"")</f>
        <v>8.11</v>
      </c>
      <c r="AY15" s="4">
        <f>IF(ISNUMBER(U15),IF(MID('Gene Table'!$D$1,5,1)="8",G15-EU$100,U15-VLOOKUP(LEFT($A15,FIND(":",$A15,1))&amp;"copy number",$A$3:$AC$98,21,FALSE)),"")</f>
        <v>9</v>
      </c>
      <c r="AZ15" s="4">
        <f>IF(ISNUMBER(V15),IF(MID('Gene Table'!$D$1,5,1)="8",H15-EV$100,V15-VLOOKUP(LEFT($A15,FIND(":",$A15,1))&amp;"copy number",$A$3:$AC$98,22,FALSE)),"")</f>
        <v>9</v>
      </c>
      <c r="BA15" s="4">
        <f>IF(ISNUMBER(W15),IF(MID('Gene Table'!$D$1,5,1)="8",I15-EW$100,W15-VLOOKUP(LEFT($A15,FIND(":",$A15,1))&amp;"copy number",$A$3:$AC$98,23,FALSE)),"")</f>
        <v>9</v>
      </c>
      <c r="BB15" s="4">
        <f>IF(ISNUMBER(X15),IF(MID('Gene Table'!$D$1,5,1)="8",J15-EX$100,X15-VLOOKUP(LEFT($A15,FIND(":",$A15,1))&amp;"copy number",$A$3:$AC$98,24,FALSE)),"")</f>
        <v>9</v>
      </c>
      <c r="BC15" s="4">
        <f>IF(ISNUMBER(Y15),IF(MID('Gene Table'!$D$1,5,1)="8",K15-EY$100,Y15-VLOOKUP(LEFT($A15,FIND(":",$A15,1))&amp;"copy number",$A$3:$AC$98,25,FALSE)),"")</f>
        <v>9</v>
      </c>
      <c r="BD15" s="4" t="str">
        <f>IF(ISNUMBER(Z15),IF(MID('Gene Table'!$D$1,5,1)="8",L15-EZ$100,Z15-VLOOKUP(LEFT($A15,FIND(":",$A15,1))&amp;"copy number",$A$3:$AC$98,26,FALSE)),"")</f>
        <v/>
      </c>
      <c r="BE15" s="4" t="str">
        <f>IF(ISNUMBER(AA15),IF(MID('Gene Table'!$D$1,5,1)="8",M15-FA$100,AA15-VLOOKUP(LEFT($A15,FIND(":",$A15,1))&amp;"copy number",$A$3:$AC$98,27,FALSE)),"")</f>
        <v/>
      </c>
      <c r="BF15" s="4" t="str">
        <f>IF(ISNUMBER(AB15),IF(MID('Gene Table'!$D$1,5,1)="8",N15-FB$100,AB15-VLOOKUP(LEFT($A15,FIND(":",$A15,1))&amp;"copy number",$A$3:$AC$98,28,FALSE)),"")</f>
        <v/>
      </c>
      <c r="BG15" s="4" t="str">
        <f>IF(ISNUMBER(AC15),IF(MID('Gene Table'!$D$1,5,1)="8",O15-FC$100,AC15-VLOOKUP(LEFT($A15,FIND(":",$A15,1))&amp;"copy number",$A$3:$AC$98,29,FALSE)),"")</f>
        <v/>
      </c>
      <c r="BI15" s="4" t="s">
        <v>88</v>
      </c>
      <c r="BJ15" s="4">
        <f t="shared" si="5"/>
        <v>8.09</v>
      </c>
      <c r="BK15" s="4">
        <f t="shared" si="6"/>
        <v>8.0300000000000011</v>
      </c>
      <c r="BL15" s="4">
        <f t="shared" si="7"/>
        <v>8.11</v>
      </c>
      <c r="BM15" s="4">
        <f t="shared" si="8"/>
        <v>9</v>
      </c>
      <c r="BN15" s="4">
        <f t="shared" si="9"/>
        <v>9</v>
      </c>
      <c r="BO15" s="4">
        <f t="shared" si="10"/>
        <v>9</v>
      </c>
      <c r="BP15" s="4">
        <f t="shared" si="11"/>
        <v>9</v>
      </c>
      <c r="BQ15" s="4">
        <f t="shared" si="12"/>
        <v>9</v>
      </c>
      <c r="BR15" s="4" t="str">
        <f t="shared" si="13"/>
        <v/>
      </c>
      <c r="BS15" s="4" t="str">
        <f t="shared" si="14"/>
        <v/>
      </c>
      <c r="BT15" s="4" t="str">
        <f t="shared" si="15"/>
        <v/>
      </c>
      <c r="BU15" s="4" t="str">
        <f t="shared" si="16"/>
        <v/>
      </c>
      <c r="BV15" s="4">
        <f t="shared" si="17"/>
        <v>1.44</v>
      </c>
      <c r="BW15" s="4">
        <f t="shared" si="18"/>
        <v>8.65</v>
      </c>
      <c r="BY15" s="4" t="s">
        <v>88</v>
      </c>
      <c r="BZ15" s="4">
        <f t="shared" si="19"/>
        <v>-0.5600000000000005</v>
      </c>
      <c r="CA15" s="4">
        <f t="shared" si="20"/>
        <v>-0.61999999999999922</v>
      </c>
      <c r="CB15" s="4">
        <f t="shared" si="21"/>
        <v>-0.54000000000000092</v>
      </c>
      <c r="CC15" s="4">
        <f t="shared" si="22"/>
        <v>0.34999999999999964</v>
      </c>
      <c r="CD15" s="4">
        <f t="shared" si="23"/>
        <v>0.34999999999999964</v>
      </c>
      <c r="CE15" s="4">
        <f t="shared" si="24"/>
        <v>0.34999999999999964</v>
      </c>
      <c r="CF15" s="4">
        <f t="shared" si="25"/>
        <v>0.34999999999999964</v>
      </c>
      <c r="CG15" s="4">
        <f t="shared" si="26"/>
        <v>0.34999999999999964</v>
      </c>
      <c r="CH15" s="4" t="str">
        <f t="shared" si="27"/>
        <v/>
      </c>
      <c r="CI15" s="4" t="str">
        <f t="shared" si="28"/>
        <v/>
      </c>
      <c r="CJ15" s="4" t="str">
        <f t="shared" si="29"/>
        <v/>
      </c>
      <c r="CK15" s="4" t="str">
        <f t="shared" si="30"/>
        <v/>
      </c>
      <c r="CM15" s="4" t="s">
        <v>88</v>
      </c>
      <c r="CN15" s="4" t="str">
        <f>IF(ISNUMBER(BZ15), IF($BV15&gt;VLOOKUP('Gene Table'!$G$2,'Array Content'!$A$2:$B$3,2,FALSE),IF(BZ15&lt;-$BV15,"mutant","WT"),IF(BZ15&lt;-VLOOKUP('Gene Table'!$G$2,'Array Content'!$A$2:$B$3,2,FALSE),"Mutant","WT")),"")</f>
        <v>WT</v>
      </c>
      <c r="CO15" s="4" t="str">
        <f>IF(ISNUMBER(CA15), IF($BV15&gt;VLOOKUP('Gene Table'!$G$2,'Array Content'!$A$2:$B$3,2,FALSE),IF(CA15&lt;-$BV15,"mutant","WT"),IF(CA15&lt;-VLOOKUP('Gene Table'!$G$2,'Array Content'!$A$2:$B$3,2,FALSE),"Mutant","WT")),"")</f>
        <v>WT</v>
      </c>
      <c r="CP15" s="4" t="str">
        <f>IF(ISNUMBER(CB15), IF($BV15&gt;VLOOKUP('Gene Table'!$G$2,'Array Content'!$A$2:$B$3,2,FALSE),IF(CB15&lt;-$BV15,"mutant","WT"),IF(CB15&lt;-VLOOKUP('Gene Table'!$G$2,'Array Content'!$A$2:$B$3,2,FALSE),"Mutant","WT")),"")</f>
        <v>WT</v>
      </c>
      <c r="CQ15" s="4" t="str">
        <f>IF(ISNUMBER(CC15), IF($BV15&gt;VLOOKUP('Gene Table'!$G$2,'Array Content'!$A$2:$B$3,2,FALSE),IF(CC15&lt;-$BV15,"mutant","WT"),IF(CC15&lt;-VLOOKUP('Gene Table'!$G$2,'Array Content'!$A$2:$B$3,2,FALSE),"Mutant","WT")),"")</f>
        <v>WT</v>
      </c>
      <c r="CR15" s="4" t="str">
        <f>IF(ISNUMBER(CD15), IF($BV15&gt;VLOOKUP('Gene Table'!$G$2,'Array Content'!$A$2:$B$3,2,FALSE),IF(CD15&lt;-$BV15,"mutant","WT"),IF(CD15&lt;-VLOOKUP('Gene Table'!$G$2,'Array Content'!$A$2:$B$3,2,FALSE),"Mutant","WT")),"")</f>
        <v>WT</v>
      </c>
      <c r="CS15" s="4" t="str">
        <f>IF(ISNUMBER(CE15), IF($BV15&gt;VLOOKUP('Gene Table'!$G$2,'Array Content'!$A$2:$B$3,2,FALSE),IF(CE15&lt;-$BV15,"mutant","WT"),IF(CE15&lt;-VLOOKUP('Gene Table'!$G$2,'Array Content'!$A$2:$B$3,2,FALSE),"Mutant","WT")),"")</f>
        <v>WT</v>
      </c>
      <c r="CT15" s="4" t="str">
        <f>IF(ISNUMBER(CF15), IF($BV15&gt;VLOOKUP('Gene Table'!$G$2,'Array Content'!$A$2:$B$3,2,FALSE),IF(CF15&lt;-$BV15,"mutant","WT"),IF(CF15&lt;-VLOOKUP('Gene Table'!$G$2,'Array Content'!$A$2:$B$3,2,FALSE),"Mutant","WT")),"")</f>
        <v>WT</v>
      </c>
      <c r="CU15" s="4" t="str">
        <f>IF(ISNUMBER(CG15), IF($BV15&gt;VLOOKUP('Gene Table'!$G$2,'Array Content'!$A$2:$B$3,2,FALSE),IF(CG15&lt;-$BV15,"mutant","WT"),IF(CG15&lt;-VLOOKUP('Gene Table'!$G$2,'Array Content'!$A$2:$B$3,2,FALSE),"Mutant","WT")),"")</f>
        <v>WT</v>
      </c>
      <c r="CV15" s="4" t="str">
        <f>IF(ISNUMBER(CH15), IF($BV15&gt;VLOOKUP('Gene Table'!$G$2,'Array Content'!$A$2:$B$3,2,FALSE),IF(CH15&lt;-$BV15,"mutant","WT"),IF(CH15&lt;-VLOOKUP('Gene Table'!$G$2,'Array Content'!$A$2:$B$3,2,FALSE),"Mutant","WT")),"")</f>
        <v/>
      </c>
      <c r="CW15" s="4" t="str">
        <f>IF(ISNUMBER(CI15), IF($BV15&gt;VLOOKUP('Gene Table'!$G$2,'Array Content'!$A$2:$B$3,2,FALSE),IF(CI15&lt;-$BV15,"mutant","WT"),IF(CI15&lt;-VLOOKUP('Gene Table'!$G$2,'Array Content'!$A$2:$B$3,2,FALSE),"Mutant","WT")),"")</f>
        <v/>
      </c>
      <c r="CX15" s="4" t="str">
        <f>IF(ISNUMBER(CJ15), IF($BV15&gt;VLOOKUP('Gene Table'!$G$2,'Array Content'!$A$2:$B$3,2,FALSE),IF(CJ15&lt;-$BV15,"mutant","WT"),IF(CJ15&lt;-VLOOKUP('Gene Table'!$G$2,'Array Content'!$A$2:$B$3,2,FALSE),"Mutant","WT")),"")</f>
        <v/>
      </c>
      <c r="CY15" s="4" t="str">
        <f>IF(ISNUMBER(CK15), IF($BV15&gt;VLOOKUP('Gene Table'!$G$2,'Array Content'!$A$2:$B$3,2,FALSE),IF(CK15&lt;-$BV15,"mutant","WT"),IF(CK15&lt;-VLOOKUP('Gene Table'!$G$2,'Array Content'!$A$2:$B$3,2,FALSE),"Mutant","WT")),"")</f>
        <v/>
      </c>
      <c r="DA15" s="4" t="s">
        <v>88</v>
      </c>
      <c r="DB15" s="4">
        <f t="shared" si="31"/>
        <v>0.13999999999999968</v>
      </c>
      <c r="DC15" s="4">
        <f t="shared" si="32"/>
        <v>8.0000000000000959E-2</v>
      </c>
      <c r="DD15" s="4">
        <f t="shared" si="33"/>
        <v>0.15999999999999925</v>
      </c>
      <c r="DE15" s="4">
        <f t="shared" si="34"/>
        <v>1.0499999999999998</v>
      </c>
      <c r="DF15" s="4">
        <f t="shared" si="35"/>
        <v>1.0499999999999998</v>
      </c>
      <c r="DG15" s="4">
        <f t="shared" si="36"/>
        <v>1.0499999999999998</v>
      </c>
      <c r="DH15" s="4">
        <f t="shared" si="37"/>
        <v>1.0499999999999998</v>
      </c>
      <c r="DI15" s="4">
        <f t="shared" si="38"/>
        <v>1.0499999999999998</v>
      </c>
      <c r="DJ15" s="4" t="str">
        <f t="shared" si="39"/>
        <v/>
      </c>
      <c r="DK15" s="4" t="str">
        <f t="shared" si="40"/>
        <v/>
      </c>
      <c r="DL15" s="4" t="str">
        <f t="shared" si="41"/>
        <v/>
      </c>
      <c r="DM15" s="4" t="str">
        <f t="shared" si="42"/>
        <v/>
      </c>
      <c r="DO15" s="4" t="s">
        <v>88</v>
      </c>
      <c r="DP15" s="4" t="str">
        <f>IF(ISNUMBER(DB15), IF($AR15&gt;VLOOKUP('Gene Table'!$G$2,'Array Content'!$A$2:$B$3,2,FALSE),IF(DB15&lt;-$AR15,"mutant","WT"),IF(DB15&lt;-VLOOKUP('Gene Table'!$G$2,'Array Content'!$A$2:$B$3,2,FALSE),"Mutant","WT")),"")</f>
        <v>WT</v>
      </c>
      <c r="DQ15" s="4" t="str">
        <f>IF(ISNUMBER(DC15), IF($AR15&gt;VLOOKUP('Gene Table'!$G$2,'Array Content'!$A$2:$B$3,2,FALSE),IF(DC15&lt;-$AR15,"mutant","WT"),IF(DC15&lt;-VLOOKUP('Gene Table'!$G$2,'Array Content'!$A$2:$B$3,2,FALSE),"Mutant","WT")),"")</f>
        <v>WT</v>
      </c>
      <c r="DR15" s="4" t="str">
        <f>IF(ISNUMBER(DD15), IF($AR15&gt;VLOOKUP('Gene Table'!$G$2,'Array Content'!$A$2:$B$3,2,FALSE),IF(DD15&lt;-$AR15,"mutant","WT"),IF(DD15&lt;-VLOOKUP('Gene Table'!$G$2,'Array Content'!$A$2:$B$3,2,FALSE),"Mutant","WT")),"")</f>
        <v>WT</v>
      </c>
      <c r="DS15" s="4" t="str">
        <f>IF(ISNUMBER(DE15), IF($AR15&gt;VLOOKUP('Gene Table'!$G$2,'Array Content'!$A$2:$B$3,2,FALSE),IF(DE15&lt;-$AR15,"mutant","WT"),IF(DE15&lt;-VLOOKUP('Gene Table'!$G$2,'Array Content'!$A$2:$B$3,2,FALSE),"Mutant","WT")),"")</f>
        <v>WT</v>
      </c>
      <c r="DT15" s="4" t="str">
        <f>IF(ISNUMBER(DF15), IF($AR15&gt;VLOOKUP('Gene Table'!$G$2,'Array Content'!$A$2:$B$3,2,FALSE),IF(DF15&lt;-$AR15,"mutant","WT"),IF(DF15&lt;-VLOOKUP('Gene Table'!$G$2,'Array Content'!$A$2:$B$3,2,FALSE),"Mutant","WT")),"")</f>
        <v>WT</v>
      </c>
      <c r="DU15" s="4" t="str">
        <f>IF(ISNUMBER(DG15), IF($AR15&gt;VLOOKUP('Gene Table'!$G$2,'Array Content'!$A$2:$B$3,2,FALSE),IF(DG15&lt;-$AR15,"mutant","WT"),IF(DG15&lt;-VLOOKUP('Gene Table'!$G$2,'Array Content'!$A$2:$B$3,2,FALSE),"Mutant","WT")),"")</f>
        <v>WT</v>
      </c>
      <c r="DV15" s="4" t="str">
        <f>IF(ISNUMBER(DH15), IF($AR15&gt;VLOOKUP('Gene Table'!$G$2,'Array Content'!$A$2:$B$3,2,FALSE),IF(DH15&lt;-$AR15,"mutant","WT"),IF(DH15&lt;-VLOOKUP('Gene Table'!$G$2,'Array Content'!$A$2:$B$3,2,FALSE),"Mutant","WT")),"")</f>
        <v>WT</v>
      </c>
      <c r="DW15" s="4" t="str">
        <f>IF(ISNUMBER(DI15), IF($AR15&gt;VLOOKUP('Gene Table'!$G$2,'Array Content'!$A$2:$B$3,2,FALSE),IF(DI15&lt;-$AR15,"mutant","WT"),IF(DI15&lt;-VLOOKUP('Gene Table'!$G$2,'Array Content'!$A$2:$B$3,2,FALSE),"Mutant","WT")),"")</f>
        <v>WT</v>
      </c>
      <c r="DX15" s="4" t="str">
        <f>IF(ISNUMBER(DJ15), IF($AR15&gt;VLOOKUP('Gene Table'!$G$2,'Array Content'!$A$2:$B$3,2,FALSE),IF(DJ15&lt;-$AR15,"mutant","WT"),IF(DJ15&lt;-VLOOKUP('Gene Table'!$G$2,'Array Content'!$A$2:$B$3,2,FALSE),"Mutant","WT")),"")</f>
        <v/>
      </c>
      <c r="DY15" s="4" t="str">
        <f>IF(ISNUMBER(DK15), IF($AR15&gt;VLOOKUP('Gene Table'!$G$2,'Array Content'!$A$2:$B$3,2,FALSE),IF(DK15&lt;-$AR15,"mutant","WT"),IF(DK15&lt;-VLOOKUP('Gene Table'!$G$2,'Array Content'!$A$2:$B$3,2,FALSE),"Mutant","WT")),"")</f>
        <v/>
      </c>
      <c r="DZ15" s="4" t="str">
        <f>IF(ISNUMBER(DL15), IF($AR15&gt;VLOOKUP('Gene Table'!$G$2,'Array Content'!$A$2:$B$3,2,FALSE),IF(DL15&lt;-$AR15,"mutant","WT"),IF(DL15&lt;-VLOOKUP('Gene Table'!$G$2,'Array Content'!$A$2:$B$3,2,FALSE),"Mutant","WT")),"")</f>
        <v/>
      </c>
      <c r="EA15" s="4" t="str">
        <f>IF(ISNUMBER(DM15), IF($AR15&gt;VLOOKUP('Gene Table'!$G$2,'Array Content'!$A$2:$B$3,2,FALSE),IF(DM15&lt;-$AR15,"mutant","WT"),IF(DM15&lt;-VLOOKUP('Gene Table'!$G$2,'Array Content'!$A$2:$B$3,2,FALSE),"Mutant","WT")),"")</f>
        <v/>
      </c>
      <c r="EC15" s="4" t="s">
        <v>88</v>
      </c>
      <c r="ED15" s="4" t="str">
        <f>IF('Gene Table'!$D15="copy number",D15,"")</f>
        <v/>
      </c>
      <c r="EE15" s="4" t="str">
        <f>IF('Gene Table'!$D15="copy number",E15,"")</f>
        <v/>
      </c>
      <c r="EF15" s="4" t="str">
        <f>IF('Gene Table'!$D15="copy number",F15,"")</f>
        <v/>
      </c>
      <c r="EG15" s="4" t="str">
        <f>IF('Gene Table'!$D15="copy number",G15,"")</f>
        <v/>
      </c>
      <c r="EH15" s="4" t="str">
        <f>IF('Gene Table'!$D15="copy number",H15,"")</f>
        <v/>
      </c>
      <c r="EI15" s="4" t="str">
        <f>IF('Gene Table'!$D15="copy number",I15,"")</f>
        <v/>
      </c>
      <c r="EJ15" s="4" t="str">
        <f>IF('Gene Table'!$D15="copy number",J15,"")</f>
        <v/>
      </c>
      <c r="EK15" s="4" t="str">
        <f>IF('Gene Table'!$D15="copy number",K15,"")</f>
        <v/>
      </c>
      <c r="EL15" s="4" t="str">
        <f>IF('Gene Table'!$D15="copy number",L15,"")</f>
        <v/>
      </c>
      <c r="EM15" s="4" t="str">
        <f>IF('Gene Table'!$D15="copy number",M15,"")</f>
        <v/>
      </c>
      <c r="EN15" s="4" t="str">
        <f>IF('Gene Table'!$D15="copy number",N15,"")</f>
        <v/>
      </c>
      <c r="EO15" s="4" t="str">
        <f>IF('Gene Table'!$D15="copy number",O15,"")</f>
        <v/>
      </c>
      <c r="EQ15" s="4" t="s">
        <v>88</v>
      </c>
      <c r="ER15" s="4" t="str">
        <f>IF('Gene Table'!$D15="copy number",R15,"")</f>
        <v/>
      </c>
      <c r="ES15" s="4" t="str">
        <f>IF('Gene Table'!$D15="copy number",S15,"")</f>
        <v/>
      </c>
      <c r="ET15" s="4" t="str">
        <f>IF('Gene Table'!$D15="copy number",T15,"")</f>
        <v/>
      </c>
      <c r="EU15" s="4" t="str">
        <f>IF('Gene Table'!$D15="copy number",U15,"")</f>
        <v/>
      </c>
      <c r="EV15" s="4" t="str">
        <f>IF('Gene Table'!$D15="copy number",V15,"")</f>
        <v/>
      </c>
      <c r="EW15" s="4" t="str">
        <f>IF('Gene Table'!$D15="copy number",W15,"")</f>
        <v/>
      </c>
      <c r="EX15" s="4" t="str">
        <f>IF('Gene Table'!$D15="copy number",X15,"")</f>
        <v/>
      </c>
      <c r="EY15" s="4" t="str">
        <f>IF('Gene Table'!$D15="copy number",Y15,"")</f>
        <v/>
      </c>
      <c r="EZ15" s="4" t="str">
        <f>IF('Gene Table'!$D15="copy number",Z15,"")</f>
        <v/>
      </c>
      <c r="FA15" s="4" t="str">
        <f>IF('Gene Table'!$D15="copy number",AA15,"")</f>
        <v/>
      </c>
      <c r="FB15" s="4" t="str">
        <f>IF('Gene Table'!$D15="copy number",AB15,"")</f>
        <v/>
      </c>
      <c r="FC15" s="4" t="str">
        <f>IF('Gene Table'!$D15="copy number",AC15,"")</f>
        <v/>
      </c>
      <c r="FE15" s="4" t="s">
        <v>88</v>
      </c>
      <c r="FF15" s="4" t="str">
        <f>IF('Gene Table'!$C15="SMPC",D15,"")</f>
        <v/>
      </c>
      <c r="FG15" s="4" t="str">
        <f>IF('Gene Table'!$C15="SMPC",E15,"")</f>
        <v/>
      </c>
      <c r="FH15" s="4" t="str">
        <f>IF('Gene Table'!$C15="SMPC",F15,"")</f>
        <v/>
      </c>
      <c r="FI15" s="4" t="str">
        <f>IF('Gene Table'!$C15="SMPC",G15,"")</f>
        <v/>
      </c>
      <c r="FJ15" s="4" t="str">
        <f>IF('Gene Table'!$C15="SMPC",H15,"")</f>
        <v/>
      </c>
      <c r="FK15" s="4" t="str">
        <f>IF('Gene Table'!$C15="SMPC",I15,"")</f>
        <v/>
      </c>
      <c r="FL15" s="4" t="str">
        <f>IF('Gene Table'!$C15="SMPC",J15,"")</f>
        <v/>
      </c>
      <c r="FM15" s="4" t="str">
        <f>IF('Gene Table'!$C15="SMPC",K15,"")</f>
        <v/>
      </c>
      <c r="FN15" s="4" t="str">
        <f>IF('Gene Table'!$C15="SMPC",L15,"")</f>
        <v/>
      </c>
      <c r="FO15" s="4" t="str">
        <f>IF('Gene Table'!$C15="SMPC",M15,"")</f>
        <v/>
      </c>
      <c r="FP15" s="4" t="str">
        <f>IF('Gene Table'!$C15="SMPC",N15,"")</f>
        <v/>
      </c>
      <c r="FQ15" s="4" t="str">
        <f>IF('Gene Table'!$C15="SMPC",O15,"")</f>
        <v/>
      </c>
      <c r="FS15" s="4" t="s">
        <v>88</v>
      </c>
      <c r="FT15" s="4" t="str">
        <f>IF('Gene Table'!$C15="SMPC",R15,"")</f>
        <v/>
      </c>
      <c r="FU15" s="4" t="str">
        <f>IF('Gene Table'!$C15="SMPC",S15,"")</f>
        <v/>
      </c>
      <c r="FV15" s="4" t="str">
        <f>IF('Gene Table'!$C15="SMPC",T15,"")</f>
        <v/>
      </c>
      <c r="FW15" s="4" t="str">
        <f>IF('Gene Table'!$C15="SMPC",U15,"")</f>
        <v/>
      </c>
      <c r="FX15" s="4" t="str">
        <f>IF('Gene Table'!$C15="SMPC",V15,"")</f>
        <v/>
      </c>
      <c r="FY15" s="4" t="str">
        <f>IF('Gene Table'!$C15="SMPC",W15,"")</f>
        <v/>
      </c>
      <c r="FZ15" s="4" t="str">
        <f>IF('Gene Table'!$C15="SMPC",X15,"")</f>
        <v/>
      </c>
      <c r="GA15" s="4" t="str">
        <f>IF('Gene Table'!$C15="SMPC",Y15,"")</f>
        <v/>
      </c>
      <c r="GB15" s="4" t="str">
        <f>IF('Gene Table'!$C15="SMPC",Z15,"")</f>
        <v/>
      </c>
      <c r="GC15" s="4" t="str">
        <f>IF('Gene Table'!$C15="SMPC",AA15,"")</f>
        <v/>
      </c>
      <c r="GD15" s="4" t="str">
        <f>IF('Gene Table'!$C15="SMPC",AB15,"")</f>
        <v/>
      </c>
      <c r="GE15" s="4" t="str">
        <f>IF('Gene Table'!$C15="SMPC",AC15,"")</f>
        <v/>
      </c>
    </row>
    <row r="16" spans="1:187" ht="15" customHeight="1" x14ac:dyDescent="0.25">
      <c r="A16" s="4" t="str">
        <f>'Gene Table'!C16&amp;":"&amp;'Gene Table'!D16</f>
        <v>EGFR:c.2236_2250del15</v>
      </c>
      <c r="B16" s="4">
        <f>IF('Gene Table'!$G$5="NO",IF(ISNUMBER(MATCH('Gene Table'!E16,'Array Content'!$M$2:$M$941,0)),VLOOKUP('Gene Table'!E16,'Array Content'!$M$2:$O$941,2,FALSE),35),IF('Gene Table'!$G$5="YES",IF(ISNUMBER(MATCH('Gene Table'!E16,'Array Content'!$M$2:$M$941,0)),VLOOKUP('Gene Table'!E16,'Array Content'!$M$2:$O$941,3,FALSE),35),"OOPS"))</f>
        <v>35</v>
      </c>
      <c r="C16" s="4" t="s">
        <v>91</v>
      </c>
      <c r="D16" s="4">
        <f>IF('Control Sample Data'!D15="","",IF(SUM('Control Sample Data'!D$2:D$97)&gt;10,IF(AND(ISNUMBER('Control Sample Data'!D15),'Control Sample Data'!D15&lt;$B16, 'Control Sample Data'!D15&gt;0),'Control Sample Data'!D15,$B16),""))</f>
        <v>34.29</v>
      </c>
      <c r="E16" s="4">
        <f>IF('Control Sample Data'!E15="","",IF(SUM('Control Sample Data'!E$2:E$97)&gt;10,IF(AND(ISNUMBER('Control Sample Data'!E15),'Control Sample Data'!E15&lt;$B16, 'Control Sample Data'!E15&gt;0),'Control Sample Data'!E15,$B16),""))</f>
        <v>34.89</v>
      </c>
      <c r="F16" s="4" t="str">
        <f>IF('Control Sample Data'!F15="","",IF(SUM('Control Sample Data'!F$2:F$97)&gt;10,IF(AND(ISNUMBER('Control Sample Data'!F15),'Control Sample Data'!F15&lt;$B16, 'Control Sample Data'!F15&gt;0),'Control Sample Data'!F15,$B16),""))</f>
        <v/>
      </c>
      <c r="G16" s="4" t="str">
        <f>IF('Control Sample Data'!G15="","",IF(SUM('Control Sample Data'!G$2:G$97)&gt;10,IF(AND(ISNUMBER('Control Sample Data'!G15),'Control Sample Data'!G15&lt;$B16, 'Control Sample Data'!G15&gt;0),'Control Sample Data'!G15,$B16),""))</f>
        <v/>
      </c>
      <c r="H16" s="4" t="str">
        <f>IF('Control Sample Data'!H15="","",IF(SUM('Control Sample Data'!H$2:H$97)&gt;10,IF(AND(ISNUMBER('Control Sample Data'!H15),'Control Sample Data'!H15&lt;$B16, 'Control Sample Data'!H15&gt;0),'Control Sample Data'!H15,$B16),""))</f>
        <v/>
      </c>
      <c r="I16" s="4" t="str">
        <f>IF('Control Sample Data'!I15="","",IF(SUM('Control Sample Data'!I$2:I$97)&gt;10,IF(AND(ISNUMBER('Control Sample Data'!I15),'Control Sample Data'!I15&lt;$B16, 'Control Sample Data'!I15&gt;0),'Control Sample Data'!I15,$B16),""))</f>
        <v/>
      </c>
      <c r="J16" s="4" t="str">
        <f>IF('Control Sample Data'!J15="","",IF(SUM('Control Sample Data'!J$2:J$97)&gt;10,IF(AND(ISNUMBER('Control Sample Data'!J15),'Control Sample Data'!J15&lt;$B16, 'Control Sample Data'!J15&gt;0),'Control Sample Data'!J15,$B16),""))</f>
        <v/>
      </c>
      <c r="K16" s="4" t="str">
        <f>IF('Control Sample Data'!K15="","",IF(SUM('Control Sample Data'!K$2:K$97)&gt;10,IF(AND(ISNUMBER('Control Sample Data'!K15),'Control Sample Data'!K15&lt;$B16, 'Control Sample Data'!K15&gt;0),'Control Sample Data'!K15,$B16),""))</f>
        <v/>
      </c>
      <c r="L16" s="4" t="str">
        <f>IF('Control Sample Data'!L15="","",IF(SUM('Control Sample Data'!L$2:L$97)&gt;10,IF(AND(ISNUMBER('Control Sample Data'!L15),'Control Sample Data'!L15&lt;$B16, 'Control Sample Data'!L15&gt;0),'Control Sample Data'!L15,$B16),""))</f>
        <v/>
      </c>
      <c r="M16" s="4" t="str">
        <f>IF('Control Sample Data'!M15="","",IF(SUM('Control Sample Data'!M$2:M$97)&gt;10,IF(AND(ISNUMBER('Control Sample Data'!M15),'Control Sample Data'!M15&lt;$B16, 'Control Sample Data'!M15&gt;0),'Control Sample Data'!M15,$B16),""))</f>
        <v/>
      </c>
      <c r="N16" s="4" t="str">
        <f>IF('Control Sample Data'!N15="","",IF(SUM('Control Sample Data'!N$2:N$97)&gt;10,IF(AND(ISNUMBER('Control Sample Data'!N15),'Control Sample Data'!N15&lt;$B16, 'Control Sample Data'!N15&gt;0),'Control Sample Data'!N15,$B16),""))</f>
        <v/>
      </c>
      <c r="O16" s="4" t="str">
        <f>IF('Control Sample Data'!O15="","",IF(SUM('Control Sample Data'!O$2:O$97)&gt;10,IF(AND(ISNUMBER('Control Sample Data'!O15),'Control Sample Data'!O15&lt;$B16, 'Control Sample Data'!O15&gt;0),'Control Sample Data'!O15,$B16),""))</f>
        <v/>
      </c>
      <c r="Q16" s="4" t="s">
        <v>91</v>
      </c>
      <c r="R16" s="4">
        <f>IF('Test Sample Data'!D15="","",IF(SUM('Test Sample Data'!D$2:D$97)&gt;10,IF(AND(ISNUMBER('Test Sample Data'!D15),'Test Sample Data'!D15&lt;$B16, 'Test Sample Data'!D15&gt;0),'Test Sample Data'!D15,$B16),""))</f>
        <v>35</v>
      </c>
      <c r="S16" s="4">
        <f>IF('Test Sample Data'!E15="","",IF(SUM('Test Sample Data'!E$2:E$97)&gt;10,IF(AND(ISNUMBER('Test Sample Data'!E15),'Test Sample Data'!E15&lt;$B16, 'Test Sample Data'!E15&gt;0),'Test Sample Data'!E15,$B16),""))</f>
        <v>35</v>
      </c>
      <c r="T16" s="4">
        <f>IF('Test Sample Data'!F15="","",IF(SUM('Test Sample Data'!F$2:F$97)&gt;10,IF(AND(ISNUMBER('Test Sample Data'!F15),'Test Sample Data'!F15&lt;$B16, 'Test Sample Data'!F15&gt;0),'Test Sample Data'!F15,$B16),""))</f>
        <v>35</v>
      </c>
      <c r="U16" s="4">
        <f>IF('Test Sample Data'!G15="","",IF(SUM('Test Sample Data'!G$2:G$97)&gt;10,IF(AND(ISNUMBER('Test Sample Data'!G15),'Test Sample Data'!G15&lt;$B16, 'Test Sample Data'!G15&gt;0),'Test Sample Data'!G15,$B16),""))</f>
        <v>35</v>
      </c>
      <c r="V16" s="4">
        <f>IF('Test Sample Data'!H15="","",IF(SUM('Test Sample Data'!H$2:H$97)&gt;10,IF(AND(ISNUMBER('Test Sample Data'!H15),'Test Sample Data'!H15&lt;$B16, 'Test Sample Data'!H15&gt;0),'Test Sample Data'!H15,$B16),""))</f>
        <v>35</v>
      </c>
      <c r="W16" s="4">
        <f>IF('Test Sample Data'!I15="","",IF(SUM('Test Sample Data'!I$2:I$97)&gt;10,IF(AND(ISNUMBER('Test Sample Data'!I15),'Test Sample Data'!I15&lt;$B16, 'Test Sample Data'!I15&gt;0),'Test Sample Data'!I15,$B16),""))</f>
        <v>35</v>
      </c>
      <c r="X16" s="4">
        <f>IF('Test Sample Data'!J15="","",IF(SUM('Test Sample Data'!J$2:J$97)&gt;10,IF(AND(ISNUMBER('Test Sample Data'!J15),'Test Sample Data'!J15&lt;$B16, 'Test Sample Data'!J15&gt;0),'Test Sample Data'!J15,$B16),""))</f>
        <v>35</v>
      </c>
      <c r="Y16" s="4">
        <f>IF('Test Sample Data'!K15="","",IF(SUM('Test Sample Data'!K$2:K$97)&gt;10,IF(AND(ISNUMBER('Test Sample Data'!K15),'Test Sample Data'!K15&lt;$B16, 'Test Sample Data'!K15&gt;0),'Test Sample Data'!K15,$B16),""))</f>
        <v>35</v>
      </c>
      <c r="Z16" s="4" t="str">
        <f>IF('Test Sample Data'!L15="","",IF(SUM('Test Sample Data'!L$2:L$97)&gt;10,IF(AND(ISNUMBER('Test Sample Data'!L15),'Test Sample Data'!L15&lt;$B16, 'Test Sample Data'!L15&gt;0),'Test Sample Data'!L15,$B16),""))</f>
        <v/>
      </c>
      <c r="AA16" s="4" t="str">
        <f>IF('Test Sample Data'!M15="","",IF(SUM('Test Sample Data'!M$2:M$97)&gt;10,IF(AND(ISNUMBER('Test Sample Data'!M15),'Test Sample Data'!M15&lt;$B16, 'Test Sample Data'!M15&gt;0),'Test Sample Data'!M15,$B16),""))</f>
        <v/>
      </c>
      <c r="AB16" s="4" t="str">
        <f>IF('Test Sample Data'!N15="","",IF(SUM('Test Sample Data'!N$2:N$97)&gt;10,IF(AND(ISNUMBER('Test Sample Data'!N15),'Test Sample Data'!N15&lt;$B16, 'Test Sample Data'!N15&gt;0),'Test Sample Data'!N15,$B16),""))</f>
        <v/>
      </c>
      <c r="AC16" s="4" t="str">
        <f>IF('Test Sample Data'!O15="","",IF(SUM('Test Sample Data'!O$2:O$97)&gt;10,IF(AND(ISNUMBER('Test Sample Data'!O15),'Test Sample Data'!O15&lt;$B16, 'Test Sample Data'!O15&gt;0),'Test Sample Data'!O15,$B16),""))</f>
        <v/>
      </c>
      <c r="AE16" s="4" t="s">
        <v>91</v>
      </c>
      <c r="AF16" s="4">
        <f>IF(ISNUMBER(D16),IF(MID('Gene Table'!$D$1,5,1)="8",D16-ED$100,D16-VLOOKUP(LEFT($A16,FIND(":",$A16,1))&amp;"copy number",$A$3:$AC$98,4,FALSE)),"")</f>
        <v>7.5</v>
      </c>
      <c r="AG16" s="4">
        <f>IF(ISNUMBER(E16),IF(MID('Gene Table'!$D$1,5,1)="8",E16-EE$100,E16-VLOOKUP(LEFT($A16,FIND(":",$A16,1))&amp;"copy number",$A$3:$AC$98,5,FALSE)),"")</f>
        <v>8.2600000000000016</v>
      </c>
      <c r="AH16" s="4" t="str">
        <f>IF(ISNUMBER(F16),IF(MID('Gene Table'!$D$1,5,1)="8",F16-EF$100,F16-VLOOKUP(LEFT($A16,FIND(":",$A16,1))&amp;"copy number",$A$3:$AC$98,6,FALSE)),"")</f>
        <v/>
      </c>
      <c r="AI16" s="4" t="str">
        <f>IF(ISNUMBER(G16),IF(MID('Gene Table'!$D$1,5,1)="8",G16-EG$100,G16-VLOOKUP(LEFT($A16,FIND(":",$A16,1))&amp;"copy number",$A$3:$AC$98,7,FALSE)),"")</f>
        <v/>
      </c>
      <c r="AJ16" s="4" t="str">
        <f>IF(ISNUMBER(H16),IF(MID('Gene Table'!$D$1,5,1)="8",H16-EH$100,H16-VLOOKUP(LEFT($A16,FIND(":",$A16,1))&amp;"copy number",$A$3:$AC$98,8,FALSE)),"")</f>
        <v/>
      </c>
      <c r="AK16" s="4" t="str">
        <f>IF(ISNUMBER(I16),IF(MID('Gene Table'!$D$1,5,1)="8",I16-EI$100,I16-VLOOKUP(LEFT($A16,FIND(":",$A16,1))&amp;"copy number",$A$3:$AC$98,9,FALSE)),"")</f>
        <v/>
      </c>
      <c r="AL16" s="4" t="str">
        <f>IF(ISNUMBER(J16),IF(MID('Gene Table'!$D$1,5,1)="8",J16-EJ$100,J16-VLOOKUP(LEFT($A16,FIND(":",$A16,1))&amp;"copy number",$A$3:$AC$98,10,FALSE)),"")</f>
        <v/>
      </c>
      <c r="AM16" s="4" t="str">
        <f>IF(ISNUMBER(K16),IF(MID('Gene Table'!$D$1,5,1)="8",K16-EK$100,K16-VLOOKUP(LEFT($A16,FIND(":",$A16,1))&amp;"copy number",$A$3:$AC$98,11,FALSE)),"")</f>
        <v/>
      </c>
      <c r="AN16" s="4" t="str">
        <f>IF(ISNUMBER(L16),IF(MID('Gene Table'!$D$1,5,1)="8",L16-EL$100,L16-VLOOKUP(LEFT($A16,FIND(":",$A16,1))&amp;"copy number",$A$3:$AC$98,12,FALSE)),"")</f>
        <v/>
      </c>
      <c r="AO16" s="4" t="str">
        <f>IF(ISNUMBER(M16),IF(MID('Gene Table'!$D$1,5,1)="8",M16-EM$100,M16-VLOOKUP(LEFT($A16,FIND(":",$A16,1))&amp;"copy number",$A$3:$AC$98,13,FALSE)),"")</f>
        <v/>
      </c>
      <c r="AP16" s="4" t="str">
        <f>IF(ISNUMBER(N16),IF(MID('Gene Table'!$D$1,5,1)="8",N16-EN$100,N16-VLOOKUP(LEFT($A16,FIND(":",$A16,1))&amp;"copy number",$A$3:$AC$98,14,FALSE)),"")</f>
        <v/>
      </c>
      <c r="AQ16" s="4" t="str">
        <f>IF(ISNUMBER(O16),IF(MID('Gene Table'!$D$1,5,1)="8",O16-EO$100,O16-VLOOKUP(LEFT($A16,FIND(":",$A16,1))&amp;"copy number",$A$3:$AC$98,15,FALSE)),"")</f>
        <v/>
      </c>
      <c r="AR16" s="4">
        <f t="shared" si="3"/>
        <v>1.61</v>
      </c>
      <c r="AS16" s="4">
        <f t="shared" si="4"/>
        <v>7.88</v>
      </c>
      <c r="AU16" s="4" t="s">
        <v>91</v>
      </c>
      <c r="AV16" s="4">
        <f>IF(ISNUMBER(R16),IF(MID('Gene Table'!$D$1,5,1)="8",D16-ER$100,R16-VLOOKUP(LEFT($A16,FIND(":",$A16,1))&amp;"copy number",$A$3:$AC$98,18,FALSE)),"")</f>
        <v>8.09</v>
      </c>
      <c r="AW16" s="4">
        <f>IF(ISNUMBER(S16),IF(MID('Gene Table'!$D$1,5,1)="8",E16-ES$100,S16-VLOOKUP(LEFT($A16,FIND(":",$A16,1))&amp;"copy number",$A$3:$AC$98,19,FALSE)),"")</f>
        <v>8.0300000000000011</v>
      </c>
      <c r="AX16" s="4">
        <f>IF(ISNUMBER(T16),IF(MID('Gene Table'!$D$1,5,1)="8",F16-ET$100,T16-VLOOKUP(LEFT($A16,FIND(":",$A16,1))&amp;"copy number",$A$3:$AC$98,20,FALSE)),"")</f>
        <v>8.11</v>
      </c>
      <c r="AY16" s="4">
        <f>IF(ISNUMBER(U16),IF(MID('Gene Table'!$D$1,5,1)="8",G16-EU$100,U16-VLOOKUP(LEFT($A16,FIND(":",$A16,1))&amp;"copy number",$A$3:$AC$98,21,FALSE)),"")</f>
        <v>9</v>
      </c>
      <c r="AZ16" s="4">
        <f>IF(ISNUMBER(V16),IF(MID('Gene Table'!$D$1,5,1)="8",H16-EV$100,V16-VLOOKUP(LEFT($A16,FIND(":",$A16,1))&amp;"copy number",$A$3:$AC$98,22,FALSE)),"")</f>
        <v>9</v>
      </c>
      <c r="BA16" s="4">
        <f>IF(ISNUMBER(W16),IF(MID('Gene Table'!$D$1,5,1)="8",I16-EW$100,W16-VLOOKUP(LEFT($A16,FIND(":",$A16,1))&amp;"copy number",$A$3:$AC$98,23,FALSE)),"")</f>
        <v>9</v>
      </c>
      <c r="BB16" s="4">
        <f>IF(ISNUMBER(X16),IF(MID('Gene Table'!$D$1,5,1)="8",J16-EX$100,X16-VLOOKUP(LEFT($A16,FIND(":",$A16,1))&amp;"copy number",$A$3:$AC$98,24,FALSE)),"")</f>
        <v>9</v>
      </c>
      <c r="BC16" s="4">
        <f>IF(ISNUMBER(Y16),IF(MID('Gene Table'!$D$1,5,1)="8",K16-EY$100,Y16-VLOOKUP(LEFT($A16,FIND(":",$A16,1))&amp;"copy number",$A$3:$AC$98,25,FALSE)),"")</f>
        <v>9</v>
      </c>
      <c r="BD16" s="4" t="str">
        <f>IF(ISNUMBER(Z16),IF(MID('Gene Table'!$D$1,5,1)="8",L16-EZ$100,Z16-VLOOKUP(LEFT($A16,FIND(":",$A16,1))&amp;"copy number",$A$3:$AC$98,26,FALSE)),"")</f>
        <v/>
      </c>
      <c r="BE16" s="4" t="str">
        <f>IF(ISNUMBER(AA16),IF(MID('Gene Table'!$D$1,5,1)="8",M16-FA$100,AA16-VLOOKUP(LEFT($A16,FIND(":",$A16,1))&amp;"copy number",$A$3:$AC$98,27,FALSE)),"")</f>
        <v/>
      </c>
      <c r="BF16" s="4" t="str">
        <f>IF(ISNUMBER(AB16),IF(MID('Gene Table'!$D$1,5,1)="8",N16-FB$100,AB16-VLOOKUP(LEFT($A16,FIND(":",$A16,1))&amp;"copy number",$A$3:$AC$98,28,FALSE)),"")</f>
        <v/>
      </c>
      <c r="BG16" s="4" t="str">
        <f>IF(ISNUMBER(AC16),IF(MID('Gene Table'!$D$1,5,1)="8",O16-FC$100,AC16-VLOOKUP(LEFT($A16,FIND(":",$A16,1))&amp;"copy number",$A$3:$AC$98,29,FALSE)),"")</f>
        <v/>
      </c>
      <c r="BI16" s="4" t="s">
        <v>91</v>
      </c>
      <c r="BJ16" s="4">
        <f t="shared" si="5"/>
        <v>8.09</v>
      </c>
      <c r="BK16" s="4">
        <f t="shared" si="6"/>
        <v>8.0300000000000011</v>
      </c>
      <c r="BL16" s="4">
        <f t="shared" si="7"/>
        <v>8.11</v>
      </c>
      <c r="BM16" s="4">
        <f t="shared" si="8"/>
        <v>9</v>
      </c>
      <c r="BN16" s="4">
        <f t="shared" si="9"/>
        <v>9</v>
      </c>
      <c r="BO16" s="4">
        <f t="shared" si="10"/>
        <v>9</v>
      </c>
      <c r="BP16" s="4">
        <f t="shared" si="11"/>
        <v>9</v>
      </c>
      <c r="BQ16" s="4">
        <f t="shared" si="12"/>
        <v>9</v>
      </c>
      <c r="BR16" s="4" t="str">
        <f t="shared" si="13"/>
        <v/>
      </c>
      <c r="BS16" s="4" t="str">
        <f t="shared" si="14"/>
        <v/>
      </c>
      <c r="BT16" s="4" t="str">
        <f t="shared" si="15"/>
        <v/>
      </c>
      <c r="BU16" s="4" t="str">
        <f t="shared" si="16"/>
        <v/>
      </c>
      <c r="BV16" s="4">
        <f t="shared" si="17"/>
        <v>1.44</v>
      </c>
      <c r="BW16" s="4">
        <f t="shared" si="18"/>
        <v>8.65</v>
      </c>
      <c r="BY16" s="4" t="s">
        <v>91</v>
      </c>
      <c r="BZ16" s="4">
        <f t="shared" si="19"/>
        <v>-0.5600000000000005</v>
      </c>
      <c r="CA16" s="4">
        <f t="shared" si="20"/>
        <v>-0.61999999999999922</v>
      </c>
      <c r="CB16" s="4">
        <f t="shared" si="21"/>
        <v>-0.54000000000000092</v>
      </c>
      <c r="CC16" s="4">
        <f t="shared" si="22"/>
        <v>0.34999999999999964</v>
      </c>
      <c r="CD16" s="4">
        <f t="shared" si="23"/>
        <v>0.34999999999999964</v>
      </c>
      <c r="CE16" s="4">
        <f t="shared" si="24"/>
        <v>0.34999999999999964</v>
      </c>
      <c r="CF16" s="4">
        <f t="shared" si="25"/>
        <v>0.34999999999999964</v>
      </c>
      <c r="CG16" s="4">
        <f t="shared" si="26"/>
        <v>0.34999999999999964</v>
      </c>
      <c r="CH16" s="4" t="str">
        <f t="shared" si="27"/>
        <v/>
      </c>
      <c r="CI16" s="4" t="str">
        <f t="shared" si="28"/>
        <v/>
      </c>
      <c r="CJ16" s="4" t="str">
        <f t="shared" si="29"/>
        <v/>
      </c>
      <c r="CK16" s="4" t="str">
        <f t="shared" si="30"/>
        <v/>
      </c>
      <c r="CM16" s="4" t="s">
        <v>91</v>
      </c>
      <c r="CN16" s="4" t="str">
        <f>IF(ISNUMBER(BZ16), IF($BV16&gt;VLOOKUP('Gene Table'!$G$2,'Array Content'!$A$2:$B$3,2,FALSE),IF(BZ16&lt;-$BV16,"mutant","WT"),IF(BZ16&lt;-VLOOKUP('Gene Table'!$G$2,'Array Content'!$A$2:$B$3,2,FALSE),"Mutant","WT")),"")</f>
        <v>WT</v>
      </c>
      <c r="CO16" s="4" t="str">
        <f>IF(ISNUMBER(CA16), IF($BV16&gt;VLOOKUP('Gene Table'!$G$2,'Array Content'!$A$2:$B$3,2,FALSE),IF(CA16&lt;-$BV16,"mutant","WT"),IF(CA16&lt;-VLOOKUP('Gene Table'!$G$2,'Array Content'!$A$2:$B$3,2,FALSE),"Mutant","WT")),"")</f>
        <v>WT</v>
      </c>
      <c r="CP16" s="4" t="str">
        <f>IF(ISNUMBER(CB16), IF($BV16&gt;VLOOKUP('Gene Table'!$G$2,'Array Content'!$A$2:$B$3,2,FALSE),IF(CB16&lt;-$BV16,"mutant","WT"),IF(CB16&lt;-VLOOKUP('Gene Table'!$G$2,'Array Content'!$A$2:$B$3,2,FALSE),"Mutant","WT")),"")</f>
        <v>WT</v>
      </c>
      <c r="CQ16" s="4" t="str">
        <f>IF(ISNUMBER(CC16), IF($BV16&gt;VLOOKUP('Gene Table'!$G$2,'Array Content'!$A$2:$B$3,2,FALSE),IF(CC16&lt;-$BV16,"mutant","WT"),IF(CC16&lt;-VLOOKUP('Gene Table'!$G$2,'Array Content'!$A$2:$B$3,2,FALSE),"Mutant","WT")),"")</f>
        <v>WT</v>
      </c>
      <c r="CR16" s="4" t="str">
        <f>IF(ISNUMBER(CD16), IF($BV16&gt;VLOOKUP('Gene Table'!$G$2,'Array Content'!$A$2:$B$3,2,FALSE),IF(CD16&lt;-$BV16,"mutant","WT"),IF(CD16&lt;-VLOOKUP('Gene Table'!$G$2,'Array Content'!$A$2:$B$3,2,FALSE),"Mutant","WT")),"")</f>
        <v>WT</v>
      </c>
      <c r="CS16" s="4" t="str">
        <f>IF(ISNUMBER(CE16), IF($BV16&gt;VLOOKUP('Gene Table'!$G$2,'Array Content'!$A$2:$B$3,2,FALSE),IF(CE16&lt;-$BV16,"mutant","WT"),IF(CE16&lt;-VLOOKUP('Gene Table'!$G$2,'Array Content'!$A$2:$B$3,2,FALSE),"Mutant","WT")),"")</f>
        <v>WT</v>
      </c>
      <c r="CT16" s="4" t="str">
        <f>IF(ISNUMBER(CF16), IF($BV16&gt;VLOOKUP('Gene Table'!$G$2,'Array Content'!$A$2:$B$3,2,FALSE),IF(CF16&lt;-$BV16,"mutant","WT"),IF(CF16&lt;-VLOOKUP('Gene Table'!$G$2,'Array Content'!$A$2:$B$3,2,FALSE),"Mutant","WT")),"")</f>
        <v>WT</v>
      </c>
      <c r="CU16" s="4" t="str">
        <f>IF(ISNUMBER(CG16), IF($BV16&gt;VLOOKUP('Gene Table'!$G$2,'Array Content'!$A$2:$B$3,2,FALSE),IF(CG16&lt;-$BV16,"mutant","WT"),IF(CG16&lt;-VLOOKUP('Gene Table'!$G$2,'Array Content'!$A$2:$B$3,2,FALSE),"Mutant","WT")),"")</f>
        <v>WT</v>
      </c>
      <c r="CV16" s="4" t="str">
        <f>IF(ISNUMBER(CH16), IF($BV16&gt;VLOOKUP('Gene Table'!$G$2,'Array Content'!$A$2:$B$3,2,FALSE),IF(CH16&lt;-$BV16,"mutant","WT"),IF(CH16&lt;-VLOOKUP('Gene Table'!$G$2,'Array Content'!$A$2:$B$3,2,FALSE),"Mutant","WT")),"")</f>
        <v/>
      </c>
      <c r="CW16" s="4" t="str">
        <f>IF(ISNUMBER(CI16), IF($BV16&gt;VLOOKUP('Gene Table'!$G$2,'Array Content'!$A$2:$B$3,2,FALSE),IF(CI16&lt;-$BV16,"mutant","WT"),IF(CI16&lt;-VLOOKUP('Gene Table'!$G$2,'Array Content'!$A$2:$B$3,2,FALSE),"Mutant","WT")),"")</f>
        <v/>
      </c>
      <c r="CX16" s="4" t="str">
        <f>IF(ISNUMBER(CJ16), IF($BV16&gt;VLOOKUP('Gene Table'!$G$2,'Array Content'!$A$2:$B$3,2,FALSE),IF(CJ16&lt;-$BV16,"mutant","WT"),IF(CJ16&lt;-VLOOKUP('Gene Table'!$G$2,'Array Content'!$A$2:$B$3,2,FALSE),"Mutant","WT")),"")</f>
        <v/>
      </c>
      <c r="CY16" s="4" t="str">
        <f>IF(ISNUMBER(CK16), IF($BV16&gt;VLOOKUP('Gene Table'!$G$2,'Array Content'!$A$2:$B$3,2,FALSE),IF(CK16&lt;-$BV16,"mutant","WT"),IF(CK16&lt;-VLOOKUP('Gene Table'!$G$2,'Array Content'!$A$2:$B$3,2,FALSE),"Mutant","WT")),"")</f>
        <v/>
      </c>
      <c r="DA16" s="4" t="s">
        <v>91</v>
      </c>
      <c r="DB16" s="4">
        <f t="shared" si="31"/>
        <v>0.20999999999999996</v>
      </c>
      <c r="DC16" s="4">
        <f t="shared" si="32"/>
        <v>0.15000000000000124</v>
      </c>
      <c r="DD16" s="4">
        <f t="shared" si="33"/>
        <v>0.22999999999999954</v>
      </c>
      <c r="DE16" s="4">
        <f t="shared" si="34"/>
        <v>1.1200000000000001</v>
      </c>
      <c r="DF16" s="4">
        <f t="shared" si="35"/>
        <v>1.1200000000000001</v>
      </c>
      <c r="DG16" s="4">
        <f t="shared" si="36"/>
        <v>1.1200000000000001</v>
      </c>
      <c r="DH16" s="4">
        <f t="shared" si="37"/>
        <v>1.1200000000000001</v>
      </c>
      <c r="DI16" s="4">
        <f t="shared" si="38"/>
        <v>1.1200000000000001</v>
      </c>
      <c r="DJ16" s="4" t="str">
        <f t="shared" si="39"/>
        <v/>
      </c>
      <c r="DK16" s="4" t="str">
        <f t="shared" si="40"/>
        <v/>
      </c>
      <c r="DL16" s="4" t="str">
        <f t="shared" si="41"/>
        <v/>
      </c>
      <c r="DM16" s="4" t="str">
        <f t="shared" si="42"/>
        <v/>
      </c>
      <c r="DO16" s="4" t="s">
        <v>91</v>
      </c>
      <c r="DP16" s="4" t="str">
        <f>IF(ISNUMBER(DB16), IF($AR16&gt;VLOOKUP('Gene Table'!$G$2,'Array Content'!$A$2:$B$3,2,FALSE),IF(DB16&lt;-$AR16,"mutant","WT"),IF(DB16&lt;-VLOOKUP('Gene Table'!$G$2,'Array Content'!$A$2:$B$3,2,FALSE),"Mutant","WT")),"")</f>
        <v>WT</v>
      </c>
      <c r="DQ16" s="4" t="str">
        <f>IF(ISNUMBER(DC16), IF($AR16&gt;VLOOKUP('Gene Table'!$G$2,'Array Content'!$A$2:$B$3,2,FALSE),IF(DC16&lt;-$AR16,"mutant","WT"),IF(DC16&lt;-VLOOKUP('Gene Table'!$G$2,'Array Content'!$A$2:$B$3,2,FALSE),"Mutant","WT")),"")</f>
        <v>WT</v>
      </c>
      <c r="DR16" s="4" t="str">
        <f>IF(ISNUMBER(DD16), IF($AR16&gt;VLOOKUP('Gene Table'!$G$2,'Array Content'!$A$2:$B$3,2,FALSE),IF(DD16&lt;-$AR16,"mutant","WT"),IF(DD16&lt;-VLOOKUP('Gene Table'!$G$2,'Array Content'!$A$2:$B$3,2,FALSE),"Mutant","WT")),"")</f>
        <v>WT</v>
      </c>
      <c r="DS16" s="4" t="str">
        <f>IF(ISNUMBER(DE16), IF($AR16&gt;VLOOKUP('Gene Table'!$G$2,'Array Content'!$A$2:$B$3,2,FALSE),IF(DE16&lt;-$AR16,"mutant","WT"),IF(DE16&lt;-VLOOKUP('Gene Table'!$G$2,'Array Content'!$A$2:$B$3,2,FALSE),"Mutant","WT")),"")</f>
        <v>WT</v>
      </c>
      <c r="DT16" s="4" t="str">
        <f>IF(ISNUMBER(DF16), IF($AR16&gt;VLOOKUP('Gene Table'!$G$2,'Array Content'!$A$2:$B$3,2,FALSE),IF(DF16&lt;-$AR16,"mutant","WT"),IF(DF16&lt;-VLOOKUP('Gene Table'!$G$2,'Array Content'!$A$2:$B$3,2,FALSE),"Mutant","WT")),"")</f>
        <v>WT</v>
      </c>
      <c r="DU16" s="4" t="str">
        <f>IF(ISNUMBER(DG16), IF($AR16&gt;VLOOKUP('Gene Table'!$G$2,'Array Content'!$A$2:$B$3,2,FALSE),IF(DG16&lt;-$AR16,"mutant","WT"),IF(DG16&lt;-VLOOKUP('Gene Table'!$G$2,'Array Content'!$A$2:$B$3,2,FALSE),"Mutant","WT")),"")</f>
        <v>WT</v>
      </c>
      <c r="DV16" s="4" t="str">
        <f>IF(ISNUMBER(DH16), IF($AR16&gt;VLOOKUP('Gene Table'!$G$2,'Array Content'!$A$2:$B$3,2,FALSE),IF(DH16&lt;-$AR16,"mutant","WT"),IF(DH16&lt;-VLOOKUP('Gene Table'!$G$2,'Array Content'!$A$2:$B$3,2,FALSE),"Mutant","WT")),"")</f>
        <v>WT</v>
      </c>
      <c r="DW16" s="4" t="str">
        <f>IF(ISNUMBER(DI16), IF($AR16&gt;VLOOKUP('Gene Table'!$G$2,'Array Content'!$A$2:$B$3,2,FALSE),IF(DI16&lt;-$AR16,"mutant","WT"),IF(DI16&lt;-VLOOKUP('Gene Table'!$G$2,'Array Content'!$A$2:$B$3,2,FALSE),"Mutant","WT")),"")</f>
        <v>WT</v>
      </c>
      <c r="DX16" s="4" t="str">
        <f>IF(ISNUMBER(DJ16), IF($AR16&gt;VLOOKUP('Gene Table'!$G$2,'Array Content'!$A$2:$B$3,2,FALSE),IF(DJ16&lt;-$AR16,"mutant","WT"),IF(DJ16&lt;-VLOOKUP('Gene Table'!$G$2,'Array Content'!$A$2:$B$3,2,FALSE),"Mutant","WT")),"")</f>
        <v/>
      </c>
      <c r="DY16" s="4" t="str">
        <f>IF(ISNUMBER(DK16), IF($AR16&gt;VLOOKUP('Gene Table'!$G$2,'Array Content'!$A$2:$B$3,2,FALSE),IF(DK16&lt;-$AR16,"mutant","WT"),IF(DK16&lt;-VLOOKUP('Gene Table'!$G$2,'Array Content'!$A$2:$B$3,2,FALSE),"Mutant","WT")),"")</f>
        <v/>
      </c>
      <c r="DZ16" s="4" t="str">
        <f>IF(ISNUMBER(DL16), IF($AR16&gt;VLOOKUP('Gene Table'!$G$2,'Array Content'!$A$2:$B$3,2,FALSE),IF(DL16&lt;-$AR16,"mutant","WT"),IF(DL16&lt;-VLOOKUP('Gene Table'!$G$2,'Array Content'!$A$2:$B$3,2,FALSE),"Mutant","WT")),"")</f>
        <v/>
      </c>
      <c r="EA16" s="4" t="str">
        <f>IF(ISNUMBER(DM16), IF($AR16&gt;VLOOKUP('Gene Table'!$G$2,'Array Content'!$A$2:$B$3,2,FALSE),IF(DM16&lt;-$AR16,"mutant","WT"),IF(DM16&lt;-VLOOKUP('Gene Table'!$G$2,'Array Content'!$A$2:$B$3,2,FALSE),"Mutant","WT")),"")</f>
        <v/>
      </c>
      <c r="EC16" s="4" t="s">
        <v>91</v>
      </c>
      <c r="ED16" s="4" t="str">
        <f>IF('Gene Table'!$D16="copy number",D16,"")</f>
        <v/>
      </c>
      <c r="EE16" s="4" t="str">
        <f>IF('Gene Table'!$D16="copy number",E16,"")</f>
        <v/>
      </c>
      <c r="EF16" s="4" t="str">
        <f>IF('Gene Table'!$D16="copy number",F16,"")</f>
        <v/>
      </c>
      <c r="EG16" s="4" t="str">
        <f>IF('Gene Table'!$D16="copy number",G16,"")</f>
        <v/>
      </c>
      <c r="EH16" s="4" t="str">
        <f>IF('Gene Table'!$D16="copy number",H16,"")</f>
        <v/>
      </c>
      <c r="EI16" s="4" t="str">
        <f>IF('Gene Table'!$D16="copy number",I16,"")</f>
        <v/>
      </c>
      <c r="EJ16" s="4" t="str">
        <f>IF('Gene Table'!$D16="copy number",J16,"")</f>
        <v/>
      </c>
      <c r="EK16" s="4" t="str">
        <f>IF('Gene Table'!$D16="copy number",K16,"")</f>
        <v/>
      </c>
      <c r="EL16" s="4" t="str">
        <f>IF('Gene Table'!$D16="copy number",L16,"")</f>
        <v/>
      </c>
      <c r="EM16" s="4" t="str">
        <f>IF('Gene Table'!$D16="copy number",M16,"")</f>
        <v/>
      </c>
      <c r="EN16" s="4" t="str">
        <f>IF('Gene Table'!$D16="copy number",N16,"")</f>
        <v/>
      </c>
      <c r="EO16" s="4" t="str">
        <f>IF('Gene Table'!$D16="copy number",O16,"")</f>
        <v/>
      </c>
      <c r="EQ16" s="4" t="s">
        <v>91</v>
      </c>
      <c r="ER16" s="4" t="str">
        <f>IF('Gene Table'!$D16="copy number",R16,"")</f>
        <v/>
      </c>
      <c r="ES16" s="4" t="str">
        <f>IF('Gene Table'!$D16="copy number",S16,"")</f>
        <v/>
      </c>
      <c r="ET16" s="4" t="str">
        <f>IF('Gene Table'!$D16="copy number",T16,"")</f>
        <v/>
      </c>
      <c r="EU16" s="4" t="str">
        <f>IF('Gene Table'!$D16="copy number",U16,"")</f>
        <v/>
      </c>
      <c r="EV16" s="4" t="str">
        <f>IF('Gene Table'!$D16="copy number",V16,"")</f>
        <v/>
      </c>
      <c r="EW16" s="4" t="str">
        <f>IF('Gene Table'!$D16="copy number",W16,"")</f>
        <v/>
      </c>
      <c r="EX16" s="4" t="str">
        <f>IF('Gene Table'!$D16="copy number",X16,"")</f>
        <v/>
      </c>
      <c r="EY16" s="4" t="str">
        <f>IF('Gene Table'!$D16="copy number",Y16,"")</f>
        <v/>
      </c>
      <c r="EZ16" s="4" t="str">
        <f>IF('Gene Table'!$D16="copy number",Z16,"")</f>
        <v/>
      </c>
      <c r="FA16" s="4" t="str">
        <f>IF('Gene Table'!$D16="copy number",AA16,"")</f>
        <v/>
      </c>
      <c r="FB16" s="4" t="str">
        <f>IF('Gene Table'!$D16="copy number",AB16,"")</f>
        <v/>
      </c>
      <c r="FC16" s="4" t="str">
        <f>IF('Gene Table'!$D16="copy number",AC16,"")</f>
        <v/>
      </c>
      <c r="FE16" s="4" t="s">
        <v>91</v>
      </c>
      <c r="FF16" s="4" t="str">
        <f>IF('Gene Table'!$C16="SMPC",D16,"")</f>
        <v/>
      </c>
      <c r="FG16" s="4" t="str">
        <f>IF('Gene Table'!$C16="SMPC",E16,"")</f>
        <v/>
      </c>
      <c r="FH16" s="4" t="str">
        <f>IF('Gene Table'!$C16="SMPC",F16,"")</f>
        <v/>
      </c>
      <c r="FI16" s="4" t="str">
        <f>IF('Gene Table'!$C16="SMPC",G16,"")</f>
        <v/>
      </c>
      <c r="FJ16" s="4" t="str">
        <f>IF('Gene Table'!$C16="SMPC",H16,"")</f>
        <v/>
      </c>
      <c r="FK16" s="4" t="str">
        <f>IF('Gene Table'!$C16="SMPC",I16,"")</f>
        <v/>
      </c>
      <c r="FL16" s="4" t="str">
        <f>IF('Gene Table'!$C16="SMPC",J16,"")</f>
        <v/>
      </c>
      <c r="FM16" s="4" t="str">
        <f>IF('Gene Table'!$C16="SMPC",K16,"")</f>
        <v/>
      </c>
      <c r="FN16" s="4" t="str">
        <f>IF('Gene Table'!$C16="SMPC",L16,"")</f>
        <v/>
      </c>
      <c r="FO16" s="4" t="str">
        <f>IF('Gene Table'!$C16="SMPC",M16,"")</f>
        <v/>
      </c>
      <c r="FP16" s="4" t="str">
        <f>IF('Gene Table'!$C16="SMPC",N16,"")</f>
        <v/>
      </c>
      <c r="FQ16" s="4" t="str">
        <f>IF('Gene Table'!$C16="SMPC",O16,"")</f>
        <v/>
      </c>
      <c r="FS16" s="4" t="s">
        <v>91</v>
      </c>
      <c r="FT16" s="4" t="str">
        <f>IF('Gene Table'!$C16="SMPC",R16,"")</f>
        <v/>
      </c>
      <c r="FU16" s="4" t="str">
        <f>IF('Gene Table'!$C16="SMPC",S16,"")</f>
        <v/>
      </c>
      <c r="FV16" s="4" t="str">
        <f>IF('Gene Table'!$C16="SMPC",T16,"")</f>
        <v/>
      </c>
      <c r="FW16" s="4" t="str">
        <f>IF('Gene Table'!$C16="SMPC",U16,"")</f>
        <v/>
      </c>
      <c r="FX16" s="4" t="str">
        <f>IF('Gene Table'!$C16="SMPC",V16,"")</f>
        <v/>
      </c>
      <c r="FY16" s="4" t="str">
        <f>IF('Gene Table'!$C16="SMPC",W16,"")</f>
        <v/>
      </c>
      <c r="FZ16" s="4" t="str">
        <f>IF('Gene Table'!$C16="SMPC",X16,"")</f>
        <v/>
      </c>
      <c r="GA16" s="4" t="str">
        <f>IF('Gene Table'!$C16="SMPC",Y16,"")</f>
        <v/>
      </c>
      <c r="GB16" s="4" t="str">
        <f>IF('Gene Table'!$C16="SMPC",Z16,"")</f>
        <v/>
      </c>
      <c r="GC16" s="4" t="str">
        <f>IF('Gene Table'!$C16="SMPC",AA16,"")</f>
        <v/>
      </c>
      <c r="GD16" s="4" t="str">
        <f>IF('Gene Table'!$C16="SMPC",AB16,"")</f>
        <v/>
      </c>
      <c r="GE16" s="4" t="str">
        <f>IF('Gene Table'!$C16="SMPC",AC16,"")</f>
        <v/>
      </c>
    </row>
    <row r="17" spans="1:187" ht="15" customHeight="1" x14ac:dyDescent="0.25">
      <c r="A17" s="4" t="str">
        <f>'Gene Table'!C17&amp;":"&amp;'Gene Table'!D17</f>
        <v>EGFR:c.2236_2253del18</v>
      </c>
      <c r="B17" s="4">
        <f>IF('Gene Table'!$G$5="NO",IF(ISNUMBER(MATCH('Gene Table'!E17,'Array Content'!$M$2:$M$941,0)),VLOOKUP('Gene Table'!E17,'Array Content'!$M$2:$O$941,2,FALSE),35),IF('Gene Table'!$G$5="YES",IF(ISNUMBER(MATCH('Gene Table'!E17,'Array Content'!$M$2:$M$941,0)),VLOOKUP('Gene Table'!E17,'Array Content'!$M$2:$O$941,3,FALSE),35),"OOPS"))</f>
        <v>35</v>
      </c>
      <c r="C17" s="4" t="s">
        <v>94</v>
      </c>
      <c r="D17" s="4">
        <f>IF('Control Sample Data'!D16="","",IF(SUM('Control Sample Data'!D$2:D$97)&gt;10,IF(AND(ISNUMBER('Control Sample Data'!D16),'Control Sample Data'!D16&lt;$B17, 'Control Sample Data'!D16&gt;0),'Control Sample Data'!D16,$B17),""))</f>
        <v>34.24</v>
      </c>
      <c r="E17" s="4">
        <f>IF('Control Sample Data'!E16="","",IF(SUM('Control Sample Data'!E$2:E$97)&gt;10,IF(AND(ISNUMBER('Control Sample Data'!E16),'Control Sample Data'!E16&lt;$B17, 'Control Sample Data'!E16&gt;0),'Control Sample Data'!E16,$B17),""))</f>
        <v>34.18</v>
      </c>
      <c r="F17" s="4" t="str">
        <f>IF('Control Sample Data'!F16="","",IF(SUM('Control Sample Data'!F$2:F$97)&gt;10,IF(AND(ISNUMBER('Control Sample Data'!F16),'Control Sample Data'!F16&lt;$B17, 'Control Sample Data'!F16&gt;0),'Control Sample Data'!F16,$B17),""))</f>
        <v/>
      </c>
      <c r="G17" s="4" t="str">
        <f>IF('Control Sample Data'!G16="","",IF(SUM('Control Sample Data'!G$2:G$97)&gt;10,IF(AND(ISNUMBER('Control Sample Data'!G16),'Control Sample Data'!G16&lt;$B17, 'Control Sample Data'!G16&gt;0),'Control Sample Data'!G16,$B17),""))</f>
        <v/>
      </c>
      <c r="H17" s="4" t="str">
        <f>IF('Control Sample Data'!H16="","",IF(SUM('Control Sample Data'!H$2:H$97)&gt;10,IF(AND(ISNUMBER('Control Sample Data'!H16),'Control Sample Data'!H16&lt;$B17, 'Control Sample Data'!H16&gt;0),'Control Sample Data'!H16,$B17),""))</f>
        <v/>
      </c>
      <c r="I17" s="4" t="str">
        <f>IF('Control Sample Data'!I16="","",IF(SUM('Control Sample Data'!I$2:I$97)&gt;10,IF(AND(ISNUMBER('Control Sample Data'!I16),'Control Sample Data'!I16&lt;$B17, 'Control Sample Data'!I16&gt;0),'Control Sample Data'!I16,$B17),""))</f>
        <v/>
      </c>
      <c r="J17" s="4" t="str">
        <f>IF('Control Sample Data'!J16="","",IF(SUM('Control Sample Data'!J$2:J$97)&gt;10,IF(AND(ISNUMBER('Control Sample Data'!J16),'Control Sample Data'!J16&lt;$B17, 'Control Sample Data'!J16&gt;0),'Control Sample Data'!J16,$B17),""))</f>
        <v/>
      </c>
      <c r="K17" s="4" t="str">
        <f>IF('Control Sample Data'!K16="","",IF(SUM('Control Sample Data'!K$2:K$97)&gt;10,IF(AND(ISNUMBER('Control Sample Data'!K16),'Control Sample Data'!K16&lt;$B17, 'Control Sample Data'!K16&gt;0),'Control Sample Data'!K16,$B17),""))</f>
        <v/>
      </c>
      <c r="L17" s="4" t="str">
        <f>IF('Control Sample Data'!L16="","",IF(SUM('Control Sample Data'!L$2:L$97)&gt;10,IF(AND(ISNUMBER('Control Sample Data'!L16),'Control Sample Data'!L16&lt;$B17, 'Control Sample Data'!L16&gt;0),'Control Sample Data'!L16,$B17),""))</f>
        <v/>
      </c>
      <c r="M17" s="4" t="str">
        <f>IF('Control Sample Data'!M16="","",IF(SUM('Control Sample Data'!M$2:M$97)&gt;10,IF(AND(ISNUMBER('Control Sample Data'!M16),'Control Sample Data'!M16&lt;$B17, 'Control Sample Data'!M16&gt;0),'Control Sample Data'!M16,$B17),""))</f>
        <v/>
      </c>
      <c r="N17" s="4" t="str">
        <f>IF('Control Sample Data'!N16="","",IF(SUM('Control Sample Data'!N$2:N$97)&gt;10,IF(AND(ISNUMBER('Control Sample Data'!N16),'Control Sample Data'!N16&lt;$B17, 'Control Sample Data'!N16&gt;0),'Control Sample Data'!N16,$B17),""))</f>
        <v/>
      </c>
      <c r="O17" s="4" t="str">
        <f>IF('Control Sample Data'!O16="","",IF(SUM('Control Sample Data'!O$2:O$97)&gt;10,IF(AND(ISNUMBER('Control Sample Data'!O16),'Control Sample Data'!O16&lt;$B17, 'Control Sample Data'!O16&gt;0),'Control Sample Data'!O16,$B17),""))</f>
        <v/>
      </c>
      <c r="Q17" s="4" t="s">
        <v>94</v>
      </c>
      <c r="R17" s="4">
        <f>IF('Test Sample Data'!D16="","",IF(SUM('Test Sample Data'!D$2:D$97)&gt;10,IF(AND(ISNUMBER('Test Sample Data'!D16),'Test Sample Data'!D16&lt;$B17, 'Test Sample Data'!D16&gt;0),'Test Sample Data'!D16,$B17),""))</f>
        <v>35</v>
      </c>
      <c r="S17" s="4">
        <f>IF('Test Sample Data'!E16="","",IF(SUM('Test Sample Data'!E$2:E$97)&gt;10,IF(AND(ISNUMBER('Test Sample Data'!E16),'Test Sample Data'!E16&lt;$B17, 'Test Sample Data'!E16&gt;0),'Test Sample Data'!E16,$B17),""))</f>
        <v>35</v>
      </c>
      <c r="T17" s="4">
        <f>IF('Test Sample Data'!F16="","",IF(SUM('Test Sample Data'!F$2:F$97)&gt;10,IF(AND(ISNUMBER('Test Sample Data'!F16),'Test Sample Data'!F16&lt;$B17, 'Test Sample Data'!F16&gt;0),'Test Sample Data'!F16,$B17),""))</f>
        <v>35</v>
      </c>
      <c r="U17" s="4">
        <f>IF('Test Sample Data'!G16="","",IF(SUM('Test Sample Data'!G$2:G$97)&gt;10,IF(AND(ISNUMBER('Test Sample Data'!G16),'Test Sample Data'!G16&lt;$B17, 'Test Sample Data'!G16&gt;0),'Test Sample Data'!G16,$B17),""))</f>
        <v>35</v>
      </c>
      <c r="V17" s="4">
        <f>IF('Test Sample Data'!H16="","",IF(SUM('Test Sample Data'!H$2:H$97)&gt;10,IF(AND(ISNUMBER('Test Sample Data'!H16),'Test Sample Data'!H16&lt;$B17, 'Test Sample Data'!H16&gt;0),'Test Sample Data'!H16,$B17),""))</f>
        <v>35</v>
      </c>
      <c r="W17" s="4">
        <f>IF('Test Sample Data'!I16="","",IF(SUM('Test Sample Data'!I$2:I$97)&gt;10,IF(AND(ISNUMBER('Test Sample Data'!I16),'Test Sample Data'!I16&lt;$B17, 'Test Sample Data'!I16&gt;0),'Test Sample Data'!I16,$B17),""))</f>
        <v>35</v>
      </c>
      <c r="X17" s="4">
        <f>IF('Test Sample Data'!J16="","",IF(SUM('Test Sample Data'!J$2:J$97)&gt;10,IF(AND(ISNUMBER('Test Sample Data'!J16),'Test Sample Data'!J16&lt;$B17, 'Test Sample Data'!J16&gt;0),'Test Sample Data'!J16,$B17),""))</f>
        <v>35</v>
      </c>
      <c r="Y17" s="4">
        <f>IF('Test Sample Data'!K16="","",IF(SUM('Test Sample Data'!K$2:K$97)&gt;10,IF(AND(ISNUMBER('Test Sample Data'!K16),'Test Sample Data'!K16&lt;$B17, 'Test Sample Data'!K16&gt;0),'Test Sample Data'!K16,$B17),""))</f>
        <v>35</v>
      </c>
      <c r="Z17" s="4" t="str">
        <f>IF('Test Sample Data'!L16="","",IF(SUM('Test Sample Data'!L$2:L$97)&gt;10,IF(AND(ISNUMBER('Test Sample Data'!L16),'Test Sample Data'!L16&lt;$B17, 'Test Sample Data'!L16&gt;0),'Test Sample Data'!L16,$B17),""))</f>
        <v/>
      </c>
      <c r="AA17" s="4" t="str">
        <f>IF('Test Sample Data'!M16="","",IF(SUM('Test Sample Data'!M$2:M$97)&gt;10,IF(AND(ISNUMBER('Test Sample Data'!M16),'Test Sample Data'!M16&lt;$B17, 'Test Sample Data'!M16&gt;0),'Test Sample Data'!M16,$B17),""))</f>
        <v/>
      </c>
      <c r="AB17" s="4" t="str">
        <f>IF('Test Sample Data'!N16="","",IF(SUM('Test Sample Data'!N$2:N$97)&gt;10,IF(AND(ISNUMBER('Test Sample Data'!N16),'Test Sample Data'!N16&lt;$B17, 'Test Sample Data'!N16&gt;0),'Test Sample Data'!N16,$B17),""))</f>
        <v/>
      </c>
      <c r="AC17" s="4" t="str">
        <f>IF('Test Sample Data'!O16="","",IF(SUM('Test Sample Data'!O$2:O$97)&gt;10,IF(AND(ISNUMBER('Test Sample Data'!O16),'Test Sample Data'!O16&lt;$B17, 'Test Sample Data'!O16&gt;0),'Test Sample Data'!O16,$B17),""))</f>
        <v/>
      </c>
      <c r="AE17" s="4" t="s">
        <v>94</v>
      </c>
      <c r="AF17" s="4">
        <f>IF(ISNUMBER(D17),IF(MID('Gene Table'!$D$1,5,1)="8",D17-ED$100,D17-VLOOKUP(LEFT($A17,FIND(":",$A17,1))&amp;"copy number",$A$3:$AC$98,4,FALSE)),"")</f>
        <v>7.4500000000000028</v>
      </c>
      <c r="AG17" s="4">
        <f>IF(ISNUMBER(E17),IF(MID('Gene Table'!$D$1,5,1)="8",E17-EE$100,E17-VLOOKUP(LEFT($A17,FIND(":",$A17,1))&amp;"copy number",$A$3:$AC$98,5,FALSE)),"")</f>
        <v>7.5500000000000007</v>
      </c>
      <c r="AH17" s="4" t="str">
        <f>IF(ISNUMBER(F17),IF(MID('Gene Table'!$D$1,5,1)="8",F17-EF$100,F17-VLOOKUP(LEFT($A17,FIND(":",$A17,1))&amp;"copy number",$A$3:$AC$98,6,FALSE)),"")</f>
        <v/>
      </c>
      <c r="AI17" s="4" t="str">
        <f>IF(ISNUMBER(G17),IF(MID('Gene Table'!$D$1,5,1)="8",G17-EG$100,G17-VLOOKUP(LEFT($A17,FIND(":",$A17,1))&amp;"copy number",$A$3:$AC$98,7,FALSE)),"")</f>
        <v/>
      </c>
      <c r="AJ17" s="4" t="str">
        <f>IF(ISNUMBER(H17),IF(MID('Gene Table'!$D$1,5,1)="8",H17-EH$100,H17-VLOOKUP(LEFT($A17,FIND(":",$A17,1))&amp;"copy number",$A$3:$AC$98,8,FALSE)),"")</f>
        <v/>
      </c>
      <c r="AK17" s="4" t="str">
        <f>IF(ISNUMBER(I17),IF(MID('Gene Table'!$D$1,5,1)="8",I17-EI$100,I17-VLOOKUP(LEFT($A17,FIND(":",$A17,1))&amp;"copy number",$A$3:$AC$98,9,FALSE)),"")</f>
        <v/>
      </c>
      <c r="AL17" s="4" t="str">
        <f>IF(ISNUMBER(J17),IF(MID('Gene Table'!$D$1,5,1)="8",J17-EJ$100,J17-VLOOKUP(LEFT($A17,FIND(":",$A17,1))&amp;"copy number",$A$3:$AC$98,10,FALSE)),"")</f>
        <v/>
      </c>
      <c r="AM17" s="4" t="str">
        <f>IF(ISNUMBER(K17),IF(MID('Gene Table'!$D$1,5,1)="8",K17-EK$100,K17-VLOOKUP(LEFT($A17,FIND(":",$A17,1))&amp;"copy number",$A$3:$AC$98,11,FALSE)),"")</f>
        <v/>
      </c>
      <c r="AN17" s="4" t="str">
        <f>IF(ISNUMBER(L17),IF(MID('Gene Table'!$D$1,5,1)="8",L17-EL$100,L17-VLOOKUP(LEFT($A17,FIND(":",$A17,1))&amp;"copy number",$A$3:$AC$98,12,FALSE)),"")</f>
        <v/>
      </c>
      <c r="AO17" s="4" t="str">
        <f>IF(ISNUMBER(M17),IF(MID('Gene Table'!$D$1,5,1)="8",M17-EM$100,M17-VLOOKUP(LEFT($A17,FIND(":",$A17,1))&amp;"copy number",$A$3:$AC$98,13,FALSE)),"")</f>
        <v/>
      </c>
      <c r="AP17" s="4" t="str">
        <f>IF(ISNUMBER(N17),IF(MID('Gene Table'!$D$1,5,1)="8",N17-EN$100,N17-VLOOKUP(LEFT($A17,FIND(":",$A17,1))&amp;"copy number",$A$3:$AC$98,14,FALSE)),"")</f>
        <v/>
      </c>
      <c r="AQ17" s="4" t="str">
        <f>IF(ISNUMBER(O17),IF(MID('Gene Table'!$D$1,5,1)="8",O17-EO$100,O17-VLOOKUP(LEFT($A17,FIND(":",$A17,1))&amp;"copy number",$A$3:$AC$98,15,FALSE)),"")</f>
        <v/>
      </c>
      <c r="AR17" s="4">
        <f t="shared" si="3"/>
        <v>0.21</v>
      </c>
      <c r="AS17" s="4">
        <f t="shared" si="4"/>
        <v>7.5</v>
      </c>
      <c r="AU17" s="4" t="s">
        <v>94</v>
      </c>
      <c r="AV17" s="4">
        <f>IF(ISNUMBER(R17),IF(MID('Gene Table'!$D$1,5,1)="8",D17-ER$100,R17-VLOOKUP(LEFT($A17,FIND(":",$A17,1))&amp;"copy number",$A$3:$AC$98,18,FALSE)),"")</f>
        <v>8.09</v>
      </c>
      <c r="AW17" s="4">
        <f>IF(ISNUMBER(S17),IF(MID('Gene Table'!$D$1,5,1)="8",E17-ES$100,S17-VLOOKUP(LEFT($A17,FIND(":",$A17,1))&amp;"copy number",$A$3:$AC$98,19,FALSE)),"")</f>
        <v>8.0300000000000011</v>
      </c>
      <c r="AX17" s="4">
        <f>IF(ISNUMBER(T17),IF(MID('Gene Table'!$D$1,5,1)="8",F17-ET$100,T17-VLOOKUP(LEFT($A17,FIND(":",$A17,1))&amp;"copy number",$A$3:$AC$98,20,FALSE)),"")</f>
        <v>8.11</v>
      </c>
      <c r="AY17" s="4">
        <f>IF(ISNUMBER(U17),IF(MID('Gene Table'!$D$1,5,1)="8",G17-EU$100,U17-VLOOKUP(LEFT($A17,FIND(":",$A17,1))&amp;"copy number",$A$3:$AC$98,21,FALSE)),"")</f>
        <v>9</v>
      </c>
      <c r="AZ17" s="4">
        <f>IF(ISNUMBER(V17),IF(MID('Gene Table'!$D$1,5,1)="8",H17-EV$100,V17-VLOOKUP(LEFT($A17,FIND(":",$A17,1))&amp;"copy number",$A$3:$AC$98,22,FALSE)),"")</f>
        <v>9</v>
      </c>
      <c r="BA17" s="4">
        <f>IF(ISNUMBER(W17),IF(MID('Gene Table'!$D$1,5,1)="8",I17-EW$100,W17-VLOOKUP(LEFT($A17,FIND(":",$A17,1))&amp;"copy number",$A$3:$AC$98,23,FALSE)),"")</f>
        <v>9</v>
      </c>
      <c r="BB17" s="4">
        <f>IF(ISNUMBER(X17),IF(MID('Gene Table'!$D$1,5,1)="8",J17-EX$100,X17-VLOOKUP(LEFT($A17,FIND(":",$A17,1))&amp;"copy number",$A$3:$AC$98,24,FALSE)),"")</f>
        <v>9</v>
      </c>
      <c r="BC17" s="4">
        <f>IF(ISNUMBER(Y17),IF(MID('Gene Table'!$D$1,5,1)="8",K17-EY$100,Y17-VLOOKUP(LEFT($A17,FIND(":",$A17,1))&amp;"copy number",$A$3:$AC$98,25,FALSE)),"")</f>
        <v>9</v>
      </c>
      <c r="BD17" s="4" t="str">
        <f>IF(ISNUMBER(Z17),IF(MID('Gene Table'!$D$1,5,1)="8",L17-EZ$100,Z17-VLOOKUP(LEFT($A17,FIND(":",$A17,1))&amp;"copy number",$A$3:$AC$98,26,FALSE)),"")</f>
        <v/>
      </c>
      <c r="BE17" s="4" t="str">
        <f>IF(ISNUMBER(AA17),IF(MID('Gene Table'!$D$1,5,1)="8",M17-FA$100,AA17-VLOOKUP(LEFT($A17,FIND(":",$A17,1))&amp;"copy number",$A$3:$AC$98,27,FALSE)),"")</f>
        <v/>
      </c>
      <c r="BF17" s="4" t="str">
        <f>IF(ISNUMBER(AB17),IF(MID('Gene Table'!$D$1,5,1)="8",N17-FB$100,AB17-VLOOKUP(LEFT($A17,FIND(":",$A17,1))&amp;"copy number",$A$3:$AC$98,28,FALSE)),"")</f>
        <v/>
      </c>
      <c r="BG17" s="4" t="str">
        <f>IF(ISNUMBER(AC17),IF(MID('Gene Table'!$D$1,5,1)="8",O17-FC$100,AC17-VLOOKUP(LEFT($A17,FIND(":",$A17,1))&amp;"copy number",$A$3:$AC$98,29,FALSE)),"")</f>
        <v/>
      </c>
      <c r="BI17" s="4" t="s">
        <v>94</v>
      </c>
      <c r="BJ17" s="4">
        <f t="shared" si="5"/>
        <v>8.09</v>
      </c>
      <c r="BK17" s="4">
        <f t="shared" si="6"/>
        <v>8.0300000000000011</v>
      </c>
      <c r="BL17" s="4">
        <f t="shared" si="7"/>
        <v>8.11</v>
      </c>
      <c r="BM17" s="4">
        <f t="shared" si="8"/>
        <v>9</v>
      </c>
      <c r="BN17" s="4">
        <f t="shared" si="9"/>
        <v>9</v>
      </c>
      <c r="BO17" s="4">
        <f t="shared" si="10"/>
        <v>9</v>
      </c>
      <c r="BP17" s="4">
        <f t="shared" si="11"/>
        <v>9</v>
      </c>
      <c r="BQ17" s="4">
        <f t="shared" si="12"/>
        <v>9</v>
      </c>
      <c r="BR17" s="4" t="str">
        <f t="shared" si="13"/>
        <v/>
      </c>
      <c r="BS17" s="4" t="str">
        <f t="shared" si="14"/>
        <v/>
      </c>
      <c r="BT17" s="4" t="str">
        <f t="shared" si="15"/>
        <v/>
      </c>
      <c r="BU17" s="4" t="str">
        <f t="shared" si="16"/>
        <v/>
      </c>
      <c r="BV17" s="4">
        <f t="shared" si="17"/>
        <v>1.44</v>
      </c>
      <c r="BW17" s="4">
        <f t="shared" si="18"/>
        <v>8.65</v>
      </c>
      <c r="BY17" s="4" t="s">
        <v>94</v>
      </c>
      <c r="BZ17" s="4">
        <f t="shared" si="19"/>
        <v>-0.5600000000000005</v>
      </c>
      <c r="CA17" s="4">
        <f t="shared" si="20"/>
        <v>-0.61999999999999922</v>
      </c>
      <c r="CB17" s="4">
        <f t="shared" si="21"/>
        <v>-0.54000000000000092</v>
      </c>
      <c r="CC17" s="4">
        <f t="shared" si="22"/>
        <v>0.34999999999999964</v>
      </c>
      <c r="CD17" s="4">
        <f t="shared" si="23"/>
        <v>0.34999999999999964</v>
      </c>
      <c r="CE17" s="4">
        <f t="shared" si="24"/>
        <v>0.34999999999999964</v>
      </c>
      <c r="CF17" s="4">
        <f t="shared" si="25"/>
        <v>0.34999999999999964</v>
      </c>
      <c r="CG17" s="4">
        <f t="shared" si="26"/>
        <v>0.34999999999999964</v>
      </c>
      <c r="CH17" s="4" t="str">
        <f t="shared" si="27"/>
        <v/>
      </c>
      <c r="CI17" s="4" t="str">
        <f t="shared" si="28"/>
        <v/>
      </c>
      <c r="CJ17" s="4" t="str">
        <f t="shared" si="29"/>
        <v/>
      </c>
      <c r="CK17" s="4" t="str">
        <f t="shared" si="30"/>
        <v/>
      </c>
      <c r="CM17" s="4" t="s">
        <v>94</v>
      </c>
      <c r="CN17" s="4" t="str">
        <f>IF(ISNUMBER(BZ17), IF($BV17&gt;VLOOKUP('Gene Table'!$G$2,'Array Content'!$A$2:$B$3,2,FALSE),IF(BZ17&lt;-$BV17,"mutant","WT"),IF(BZ17&lt;-VLOOKUP('Gene Table'!$G$2,'Array Content'!$A$2:$B$3,2,FALSE),"Mutant","WT")),"")</f>
        <v>WT</v>
      </c>
      <c r="CO17" s="4" t="str">
        <f>IF(ISNUMBER(CA17), IF($BV17&gt;VLOOKUP('Gene Table'!$G$2,'Array Content'!$A$2:$B$3,2,FALSE),IF(CA17&lt;-$BV17,"mutant","WT"),IF(CA17&lt;-VLOOKUP('Gene Table'!$G$2,'Array Content'!$A$2:$B$3,2,FALSE),"Mutant","WT")),"")</f>
        <v>WT</v>
      </c>
      <c r="CP17" s="4" t="str">
        <f>IF(ISNUMBER(CB17), IF($BV17&gt;VLOOKUP('Gene Table'!$G$2,'Array Content'!$A$2:$B$3,2,FALSE),IF(CB17&lt;-$BV17,"mutant","WT"),IF(CB17&lt;-VLOOKUP('Gene Table'!$G$2,'Array Content'!$A$2:$B$3,2,FALSE),"Mutant","WT")),"")</f>
        <v>WT</v>
      </c>
      <c r="CQ17" s="4" t="str">
        <f>IF(ISNUMBER(CC17), IF($BV17&gt;VLOOKUP('Gene Table'!$G$2,'Array Content'!$A$2:$B$3,2,FALSE),IF(CC17&lt;-$BV17,"mutant","WT"),IF(CC17&lt;-VLOOKUP('Gene Table'!$G$2,'Array Content'!$A$2:$B$3,2,FALSE),"Mutant","WT")),"")</f>
        <v>WT</v>
      </c>
      <c r="CR17" s="4" t="str">
        <f>IF(ISNUMBER(CD17), IF($BV17&gt;VLOOKUP('Gene Table'!$G$2,'Array Content'!$A$2:$B$3,2,FALSE),IF(CD17&lt;-$BV17,"mutant","WT"),IF(CD17&lt;-VLOOKUP('Gene Table'!$G$2,'Array Content'!$A$2:$B$3,2,FALSE),"Mutant","WT")),"")</f>
        <v>WT</v>
      </c>
      <c r="CS17" s="4" t="str">
        <f>IF(ISNUMBER(CE17), IF($BV17&gt;VLOOKUP('Gene Table'!$G$2,'Array Content'!$A$2:$B$3,2,FALSE),IF(CE17&lt;-$BV17,"mutant","WT"),IF(CE17&lt;-VLOOKUP('Gene Table'!$G$2,'Array Content'!$A$2:$B$3,2,FALSE),"Mutant","WT")),"")</f>
        <v>WT</v>
      </c>
      <c r="CT17" s="4" t="str">
        <f>IF(ISNUMBER(CF17), IF($BV17&gt;VLOOKUP('Gene Table'!$G$2,'Array Content'!$A$2:$B$3,2,FALSE),IF(CF17&lt;-$BV17,"mutant","WT"),IF(CF17&lt;-VLOOKUP('Gene Table'!$G$2,'Array Content'!$A$2:$B$3,2,FALSE),"Mutant","WT")),"")</f>
        <v>WT</v>
      </c>
      <c r="CU17" s="4" t="str">
        <f>IF(ISNUMBER(CG17), IF($BV17&gt;VLOOKUP('Gene Table'!$G$2,'Array Content'!$A$2:$B$3,2,FALSE),IF(CG17&lt;-$BV17,"mutant","WT"),IF(CG17&lt;-VLOOKUP('Gene Table'!$G$2,'Array Content'!$A$2:$B$3,2,FALSE),"Mutant","WT")),"")</f>
        <v>WT</v>
      </c>
      <c r="CV17" s="4" t="str">
        <f>IF(ISNUMBER(CH17), IF($BV17&gt;VLOOKUP('Gene Table'!$G$2,'Array Content'!$A$2:$B$3,2,FALSE),IF(CH17&lt;-$BV17,"mutant","WT"),IF(CH17&lt;-VLOOKUP('Gene Table'!$G$2,'Array Content'!$A$2:$B$3,2,FALSE),"Mutant","WT")),"")</f>
        <v/>
      </c>
      <c r="CW17" s="4" t="str">
        <f>IF(ISNUMBER(CI17), IF($BV17&gt;VLOOKUP('Gene Table'!$G$2,'Array Content'!$A$2:$B$3,2,FALSE),IF(CI17&lt;-$BV17,"mutant","WT"),IF(CI17&lt;-VLOOKUP('Gene Table'!$G$2,'Array Content'!$A$2:$B$3,2,FALSE),"Mutant","WT")),"")</f>
        <v/>
      </c>
      <c r="CX17" s="4" t="str">
        <f>IF(ISNUMBER(CJ17), IF($BV17&gt;VLOOKUP('Gene Table'!$G$2,'Array Content'!$A$2:$B$3,2,FALSE),IF(CJ17&lt;-$BV17,"mutant","WT"),IF(CJ17&lt;-VLOOKUP('Gene Table'!$G$2,'Array Content'!$A$2:$B$3,2,FALSE),"Mutant","WT")),"")</f>
        <v/>
      </c>
      <c r="CY17" s="4" t="str">
        <f>IF(ISNUMBER(CK17), IF($BV17&gt;VLOOKUP('Gene Table'!$G$2,'Array Content'!$A$2:$B$3,2,FALSE),IF(CK17&lt;-$BV17,"mutant","WT"),IF(CK17&lt;-VLOOKUP('Gene Table'!$G$2,'Array Content'!$A$2:$B$3,2,FALSE),"Mutant","WT")),"")</f>
        <v/>
      </c>
      <c r="DA17" s="4" t="s">
        <v>94</v>
      </c>
      <c r="DB17" s="4">
        <f t="shared" si="31"/>
        <v>0.58999999999999986</v>
      </c>
      <c r="DC17" s="4">
        <f t="shared" si="32"/>
        <v>0.53000000000000114</v>
      </c>
      <c r="DD17" s="4">
        <f t="shared" si="33"/>
        <v>0.60999999999999943</v>
      </c>
      <c r="DE17" s="4">
        <f t="shared" si="34"/>
        <v>1.5</v>
      </c>
      <c r="DF17" s="4">
        <f t="shared" si="35"/>
        <v>1.5</v>
      </c>
      <c r="DG17" s="4">
        <f t="shared" si="36"/>
        <v>1.5</v>
      </c>
      <c r="DH17" s="4">
        <f t="shared" si="37"/>
        <v>1.5</v>
      </c>
      <c r="DI17" s="4">
        <f t="shared" si="38"/>
        <v>1.5</v>
      </c>
      <c r="DJ17" s="4" t="str">
        <f t="shared" si="39"/>
        <v/>
      </c>
      <c r="DK17" s="4" t="str">
        <f t="shared" si="40"/>
        <v/>
      </c>
      <c r="DL17" s="4" t="str">
        <f t="shared" si="41"/>
        <v/>
      </c>
      <c r="DM17" s="4" t="str">
        <f t="shared" si="42"/>
        <v/>
      </c>
      <c r="DO17" s="4" t="s">
        <v>94</v>
      </c>
      <c r="DP17" s="4" t="str">
        <f>IF(ISNUMBER(DB17), IF($AR17&gt;VLOOKUP('Gene Table'!$G$2,'Array Content'!$A$2:$B$3,2,FALSE),IF(DB17&lt;-$AR17,"mutant","WT"),IF(DB17&lt;-VLOOKUP('Gene Table'!$G$2,'Array Content'!$A$2:$B$3,2,FALSE),"Mutant","WT")),"")</f>
        <v>WT</v>
      </c>
      <c r="DQ17" s="4" t="str">
        <f>IF(ISNUMBER(DC17), IF($AR17&gt;VLOOKUP('Gene Table'!$G$2,'Array Content'!$A$2:$B$3,2,FALSE),IF(DC17&lt;-$AR17,"mutant","WT"),IF(DC17&lt;-VLOOKUP('Gene Table'!$G$2,'Array Content'!$A$2:$B$3,2,FALSE),"Mutant","WT")),"")</f>
        <v>WT</v>
      </c>
      <c r="DR17" s="4" t="str">
        <f>IF(ISNUMBER(DD17), IF($AR17&gt;VLOOKUP('Gene Table'!$G$2,'Array Content'!$A$2:$B$3,2,FALSE),IF(DD17&lt;-$AR17,"mutant","WT"),IF(DD17&lt;-VLOOKUP('Gene Table'!$G$2,'Array Content'!$A$2:$B$3,2,FALSE),"Mutant","WT")),"")</f>
        <v>WT</v>
      </c>
      <c r="DS17" s="4" t="str">
        <f>IF(ISNUMBER(DE17), IF($AR17&gt;VLOOKUP('Gene Table'!$G$2,'Array Content'!$A$2:$B$3,2,FALSE),IF(DE17&lt;-$AR17,"mutant","WT"),IF(DE17&lt;-VLOOKUP('Gene Table'!$G$2,'Array Content'!$A$2:$B$3,2,FALSE),"Mutant","WT")),"")</f>
        <v>WT</v>
      </c>
      <c r="DT17" s="4" t="str">
        <f>IF(ISNUMBER(DF17), IF($AR17&gt;VLOOKUP('Gene Table'!$G$2,'Array Content'!$A$2:$B$3,2,FALSE),IF(DF17&lt;-$AR17,"mutant","WT"),IF(DF17&lt;-VLOOKUP('Gene Table'!$G$2,'Array Content'!$A$2:$B$3,2,FALSE),"Mutant","WT")),"")</f>
        <v>WT</v>
      </c>
      <c r="DU17" s="4" t="str">
        <f>IF(ISNUMBER(DG17), IF($AR17&gt;VLOOKUP('Gene Table'!$G$2,'Array Content'!$A$2:$B$3,2,FALSE),IF(DG17&lt;-$AR17,"mutant","WT"),IF(DG17&lt;-VLOOKUP('Gene Table'!$G$2,'Array Content'!$A$2:$B$3,2,FALSE),"Mutant","WT")),"")</f>
        <v>WT</v>
      </c>
      <c r="DV17" s="4" t="str">
        <f>IF(ISNUMBER(DH17), IF($AR17&gt;VLOOKUP('Gene Table'!$G$2,'Array Content'!$A$2:$B$3,2,FALSE),IF(DH17&lt;-$AR17,"mutant","WT"),IF(DH17&lt;-VLOOKUP('Gene Table'!$G$2,'Array Content'!$A$2:$B$3,2,FALSE),"Mutant","WT")),"")</f>
        <v>WT</v>
      </c>
      <c r="DW17" s="4" t="str">
        <f>IF(ISNUMBER(DI17), IF($AR17&gt;VLOOKUP('Gene Table'!$G$2,'Array Content'!$A$2:$B$3,2,FALSE),IF(DI17&lt;-$AR17,"mutant","WT"),IF(DI17&lt;-VLOOKUP('Gene Table'!$G$2,'Array Content'!$A$2:$B$3,2,FALSE),"Mutant","WT")),"")</f>
        <v>WT</v>
      </c>
      <c r="DX17" s="4" t="str">
        <f>IF(ISNUMBER(DJ17), IF($AR17&gt;VLOOKUP('Gene Table'!$G$2,'Array Content'!$A$2:$B$3,2,FALSE),IF(DJ17&lt;-$AR17,"mutant","WT"),IF(DJ17&lt;-VLOOKUP('Gene Table'!$G$2,'Array Content'!$A$2:$B$3,2,FALSE),"Mutant","WT")),"")</f>
        <v/>
      </c>
      <c r="DY17" s="4" t="str">
        <f>IF(ISNUMBER(DK17), IF($AR17&gt;VLOOKUP('Gene Table'!$G$2,'Array Content'!$A$2:$B$3,2,FALSE),IF(DK17&lt;-$AR17,"mutant","WT"),IF(DK17&lt;-VLOOKUP('Gene Table'!$G$2,'Array Content'!$A$2:$B$3,2,FALSE),"Mutant","WT")),"")</f>
        <v/>
      </c>
      <c r="DZ17" s="4" t="str">
        <f>IF(ISNUMBER(DL17), IF($AR17&gt;VLOOKUP('Gene Table'!$G$2,'Array Content'!$A$2:$B$3,2,FALSE),IF(DL17&lt;-$AR17,"mutant","WT"),IF(DL17&lt;-VLOOKUP('Gene Table'!$G$2,'Array Content'!$A$2:$B$3,2,FALSE),"Mutant","WT")),"")</f>
        <v/>
      </c>
      <c r="EA17" s="4" t="str">
        <f>IF(ISNUMBER(DM17), IF($AR17&gt;VLOOKUP('Gene Table'!$G$2,'Array Content'!$A$2:$B$3,2,FALSE),IF(DM17&lt;-$AR17,"mutant","WT"),IF(DM17&lt;-VLOOKUP('Gene Table'!$G$2,'Array Content'!$A$2:$B$3,2,FALSE),"Mutant","WT")),"")</f>
        <v/>
      </c>
      <c r="EC17" s="4" t="s">
        <v>94</v>
      </c>
      <c r="ED17" s="4" t="str">
        <f>IF('Gene Table'!$D17="copy number",D17,"")</f>
        <v/>
      </c>
      <c r="EE17" s="4" t="str">
        <f>IF('Gene Table'!$D17="copy number",E17,"")</f>
        <v/>
      </c>
      <c r="EF17" s="4" t="str">
        <f>IF('Gene Table'!$D17="copy number",F17,"")</f>
        <v/>
      </c>
      <c r="EG17" s="4" t="str">
        <f>IF('Gene Table'!$D17="copy number",G17,"")</f>
        <v/>
      </c>
      <c r="EH17" s="4" t="str">
        <f>IF('Gene Table'!$D17="copy number",H17,"")</f>
        <v/>
      </c>
      <c r="EI17" s="4" t="str">
        <f>IF('Gene Table'!$D17="copy number",I17,"")</f>
        <v/>
      </c>
      <c r="EJ17" s="4" t="str">
        <f>IF('Gene Table'!$D17="copy number",J17,"")</f>
        <v/>
      </c>
      <c r="EK17" s="4" t="str">
        <f>IF('Gene Table'!$D17="copy number",K17,"")</f>
        <v/>
      </c>
      <c r="EL17" s="4" t="str">
        <f>IF('Gene Table'!$D17="copy number",L17,"")</f>
        <v/>
      </c>
      <c r="EM17" s="4" t="str">
        <f>IF('Gene Table'!$D17="copy number",M17,"")</f>
        <v/>
      </c>
      <c r="EN17" s="4" t="str">
        <f>IF('Gene Table'!$D17="copy number",N17,"")</f>
        <v/>
      </c>
      <c r="EO17" s="4" t="str">
        <f>IF('Gene Table'!$D17="copy number",O17,"")</f>
        <v/>
      </c>
      <c r="EQ17" s="4" t="s">
        <v>94</v>
      </c>
      <c r="ER17" s="4" t="str">
        <f>IF('Gene Table'!$D17="copy number",R17,"")</f>
        <v/>
      </c>
      <c r="ES17" s="4" t="str">
        <f>IF('Gene Table'!$D17="copy number",S17,"")</f>
        <v/>
      </c>
      <c r="ET17" s="4" t="str">
        <f>IF('Gene Table'!$D17="copy number",T17,"")</f>
        <v/>
      </c>
      <c r="EU17" s="4" t="str">
        <f>IF('Gene Table'!$D17="copy number",U17,"")</f>
        <v/>
      </c>
      <c r="EV17" s="4" t="str">
        <f>IF('Gene Table'!$D17="copy number",V17,"")</f>
        <v/>
      </c>
      <c r="EW17" s="4" t="str">
        <f>IF('Gene Table'!$D17="copy number",W17,"")</f>
        <v/>
      </c>
      <c r="EX17" s="4" t="str">
        <f>IF('Gene Table'!$D17="copy number",X17,"")</f>
        <v/>
      </c>
      <c r="EY17" s="4" t="str">
        <f>IF('Gene Table'!$D17="copy number",Y17,"")</f>
        <v/>
      </c>
      <c r="EZ17" s="4" t="str">
        <f>IF('Gene Table'!$D17="copy number",Z17,"")</f>
        <v/>
      </c>
      <c r="FA17" s="4" t="str">
        <f>IF('Gene Table'!$D17="copy number",AA17,"")</f>
        <v/>
      </c>
      <c r="FB17" s="4" t="str">
        <f>IF('Gene Table'!$D17="copy number",AB17,"")</f>
        <v/>
      </c>
      <c r="FC17" s="4" t="str">
        <f>IF('Gene Table'!$D17="copy number",AC17,"")</f>
        <v/>
      </c>
      <c r="FE17" s="4" t="s">
        <v>94</v>
      </c>
      <c r="FF17" s="4" t="str">
        <f>IF('Gene Table'!$C17="SMPC",D17,"")</f>
        <v/>
      </c>
      <c r="FG17" s="4" t="str">
        <f>IF('Gene Table'!$C17="SMPC",E17,"")</f>
        <v/>
      </c>
      <c r="FH17" s="4" t="str">
        <f>IF('Gene Table'!$C17="SMPC",F17,"")</f>
        <v/>
      </c>
      <c r="FI17" s="4" t="str">
        <f>IF('Gene Table'!$C17="SMPC",G17,"")</f>
        <v/>
      </c>
      <c r="FJ17" s="4" t="str">
        <f>IF('Gene Table'!$C17="SMPC",H17,"")</f>
        <v/>
      </c>
      <c r="FK17" s="4" t="str">
        <f>IF('Gene Table'!$C17="SMPC",I17,"")</f>
        <v/>
      </c>
      <c r="FL17" s="4" t="str">
        <f>IF('Gene Table'!$C17="SMPC",J17,"")</f>
        <v/>
      </c>
      <c r="FM17" s="4" t="str">
        <f>IF('Gene Table'!$C17="SMPC",K17,"")</f>
        <v/>
      </c>
      <c r="FN17" s="4" t="str">
        <f>IF('Gene Table'!$C17="SMPC",L17,"")</f>
        <v/>
      </c>
      <c r="FO17" s="4" t="str">
        <f>IF('Gene Table'!$C17="SMPC",M17,"")</f>
        <v/>
      </c>
      <c r="FP17" s="4" t="str">
        <f>IF('Gene Table'!$C17="SMPC",N17,"")</f>
        <v/>
      </c>
      <c r="FQ17" s="4" t="str">
        <f>IF('Gene Table'!$C17="SMPC",O17,"")</f>
        <v/>
      </c>
      <c r="FS17" s="4" t="s">
        <v>94</v>
      </c>
      <c r="FT17" s="4" t="str">
        <f>IF('Gene Table'!$C17="SMPC",R17,"")</f>
        <v/>
      </c>
      <c r="FU17" s="4" t="str">
        <f>IF('Gene Table'!$C17="SMPC",S17,"")</f>
        <v/>
      </c>
      <c r="FV17" s="4" t="str">
        <f>IF('Gene Table'!$C17="SMPC",T17,"")</f>
        <v/>
      </c>
      <c r="FW17" s="4" t="str">
        <f>IF('Gene Table'!$C17="SMPC",U17,"")</f>
        <v/>
      </c>
      <c r="FX17" s="4" t="str">
        <f>IF('Gene Table'!$C17="SMPC",V17,"")</f>
        <v/>
      </c>
      <c r="FY17" s="4" t="str">
        <f>IF('Gene Table'!$C17="SMPC",W17,"")</f>
        <v/>
      </c>
      <c r="FZ17" s="4" t="str">
        <f>IF('Gene Table'!$C17="SMPC",X17,"")</f>
        <v/>
      </c>
      <c r="GA17" s="4" t="str">
        <f>IF('Gene Table'!$C17="SMPC",Y17,"")</f>
        <v/>
      </c>
      <c r="GB17" s="4" t="str">
        <f>IF('Gene Table'!$C17="SMPC",Z17,"")</f>
        <v/>
      </c>
      <c r="GC17" s="4" t="str">
        <f>IF('Gene Table'!$C17="SMPC",AA17,"")</f>
        <v/>
      </c>
      <c r="GD17" s="4" t="str">
        <f>IF('Gene Table'!$C17="SMPC",AB17,"")</f>
        <v/>
      </c>
      <c r="GE17" s="4" t="str">
        <f>IF('Gene Table'!$C17="SMPC",AC17,"")</f>
        <v/>
      </c>
    </row>
    <row r="18" spans="1:187" ht="15" customHeight="1" x14ac:dyDescent="0.25">
      <c r="A18" s="4" t="str">
        <f>'Gene Table'!C18&amp;":"&amp;'Gene Table'!D18</f>
        <v>EGFR:c.2237_2251del15</v>
      </c>
      <c r="B18" s="4">
        <f>IF('Gene Table'!$G$5="NO",IF(ISNUMBER(MATCH('Gene Table'!E18,'Array Content'!$M$2:$M$941,0)),VLOOKUP('Gene Table'!E18,'Array Content'!$M$2:$O$941,2,FALSE),35),IF('Gene Table'!$G$5="YES",IF(ISNUMBER(MATCH('Gene Table'!E18,'Array Content'!$M$2:$M$941,0)),VLOOKUP('Gene Table'!E18,'Array Content'!$M$2:$O$941,3,FALSE),35),"OOPS"))</f>
        <v>35</v>
      </c>
      <c r="C18" s="4" t="s">
        <v>97</v>
      </c>
      <c r="D18" s="4">
        <f>IF('Control Sample Data'!D17="","",IF(SUM('Control Sample Data'!D$2:D$97)&gt;10,IF(AND(ISNUMBER('Control Sample Data'!D17),'Control Sample Data'!D17&lt;$B18, 'Control Sample Data'!D17&gt;0),'Control Sample Data'!D17,$B18),""))</f>
        <v>34.04</v>
      </c>
      <c r="E18" s="4">
        <f>IF('Control Sample Data'!E17="","",IF(SUM('Control Sample Data'!E$2:E$97)&gt;10,IF(AND(ISNUMBER('Control Sample Data'!E17),'Control Sample Data'!E17&lt;$B18, 'Control Sample Data'!E17&gt;0),'Control Sample Data'!E17,$B18),""))</f>
        <v>34.08</v>
      </c>
      <c r="F18" s="4" t="str">
        <f>IF('Control Sample Data'!F17="","",IF(SUM('Control Sample Data'!F$2:F$97)&gt;10,IF(AND(ISNUMBER('Control Sample Data'!F17),'Control Sample Data'!F17&lt;$B18, 'Control Sample Data'!F17&gt;0),'Control Sample Data'!F17,$B18),""))</f>
        <v/>
      </c>
      <c r="G18" s="4" t="str">
        <f>IF('Control Sample Data'!G17="","",IF(SUM('Control Sample Data'!G$2:G$97)&gt;10,IF(AND(ISNUMBER('Control Sample Data'!G17),'Control Sample Data'!G17&lt;$B18, 'Control Sample Data'!G17&gt;0),'Control Sample Data'!G17,$B18),""))</f>
        <v/>
      </c>
      <c r="H18" s="4" t="str">
        <f>IF('Control Sample Data'!H17="","",IF(SUM('Control Sample Data'!H$2:H$97)&gt;10,IF(AND(ISNUMBER('Control Sample Data'!H17),'Control Sample Data'!H17&lt;$B18, 'Control Sample Data'!H17&gt;0),'Control Sample Data'!H17,$B18),""))</f>
        <v/>
      </c>
      <c r="I18" s="4" t="str">
        <f>IF('Control Sample Data'!I17="","",IF(SUM('Control Sample Data'!I$2:I$97)&gt;10,IF(AND(ISNUMBER('Control Sample Data'!I17),'Control Sample Data'!I17&lt;$B18, 'Control Sample Data'!I17&gt;0),'Control Sample Data'!I17,$B18),""))</f>
        <v/>
      </c>
      <c r="J18" s="4" t="str">
        <f>IF('Control Sample Data'!J17="","",IF(SUM('Control Sample Data'!J$2:J$97)&gt;10,IF(AND(ISNUMBER('Control Sample Data'!J17),'Control Sample Data'!J17&lt;$B18, 'Control Sample Data'!J17&gt;0),'Control Sample Data'!J17,$B18),""))</f>
        <v/>
      </c>
      <c r="K18" s="4" t="str">
        <f>IF('Control Sample Data'!K17="","",IF(SUM('Control Sample Data'!K$2:K$97)&gt;10,IF(AND(ISNUMBER('Control Sample Data'!K17),'Control Sample Data'!K17&lt;$B18, 'Control Sample Data'!K17&gt;0),'Control Sample Data'!K17,$B18),""))</f>
        <v/>
      </c>
      <c r="L18" s="4" t="str">
        <f>IF('Control Sample Data'!L17="","",IF(SUM('Control Sample Data'!L$2:L$97)&gt;10,IF(AND(ISNUMBER('Control Sample Data'!L17),'Control Sample Data'!L17&lt;$B18, 'Control Sample Data'!L17&gt;0),'Control Sample Data'!L17,$B18),""))</f>
        <v/>
      </c>
      <c r="M18" s="4" t="str">
        <f>IF('Control Sample Data'!M17="","",IF(SUM('Control Sample Data'!M$2:M$97)&gt;10,IF(AND(ISNUMBER('Control Sample Data'!M17),'Control Sample Data'!M17&lt;$B18, 'Control Sample Data'!M17&gt;0),'Control Sample Data'!M17,$B18),""))</f>
        <v/>
      </c>
      <c r="N18" s="4" t="str">
        <f>IF('Control Sample Data'!N17="","",IF(SUM('Control Sample Data'!N$2:N$97)&gt;10,IF(AND(ISNUMBER('Control Sample Data'!N17),'Control Sample Data'!N17&lt;$B18, 'Control Sample Data'!N17&gt;0),'Control Sample Data'!N17,$B18),""))</f>
        <v/>
      </c>
      <c r="O18" s="4" t="str">
        <f>IF('Control Sample Data'!O17="","",IF(SUM('Control Sample Data'!O$2:O$97)&gt;10,IF(AND(ISNUMBER('Control Sample Data'!O17),'Control Sample Data'!O17&lt;$B18, 'Control Sample Data'!O17&gt;0),'Control Sample Data'!O17,$B18),""))</f>
        <v/>
      </c>
      <c r="Q18" s="4" t="s">
        <v>97</v>
      </c>
      <c r="R18" s="4">
        <f>IF('Test Sample Data'!D17="","",IF(SUM('Test Sample Data'!D$2:D$97)&gt;10,IF(AND(ISNUMBER('Test Sample Data'!D17),'Test Sample Data'!D17&lt;$B18, 'Test Sample Data'!D17&gt;0),'Test Sample Data'!D17,$B18),""))</f>
        <v>35</v>
      </c>
      <c r="S18" s="4">
        <f>IF('Test Sample Data'!E17="","",IF(SUM('Test Sample Data'!E$2:E$97)&gt;10,IF(AND(ISNUMBER('Test Sample Data'!E17),'Test Sample Data'!E17&lt;$B18, 'Test Sample Data'!E17&gt;0),'Test Sample Data'!E17,$B18),""))</f>
        <v>35</v>
      </c>
      <c r="T18" s="4">
        <f>IF('Test Sample Data'!F17="","",IF(SUM('Test Sample Data'!F$2:F$97)&gt;10,IF(AND(ISNUMBER('Test Sample Data'!F17),'Test Sample Data'!F17&lt;$B18, 'Test Sample Data'!F17&gt;0),'Test Sample Data'!F17,$B18),""))</f>
        <v>35</v>
      </c>
      <c r="U18" s="4">
        <f>IF('Test Sample Data'!G17="","",IF(SUM('Test Sample Data'!G$2:G$97)&gt;10,IF(AND(ISNUMBER('Test Sample Data'!G17),'Test Sample Data'!G17&lt;$B18, 'Test Sample Data'!G17&gt;0),'Test Sample Data'!G17,$B18),""))</f>
        <v>35</v>
      </c>
      <c r="V18" s="4">
        <f>IF('Test Sample Data'!H17="","",IF(SUM('Test Sample Data'!H$2:H$97)&gt;10,IF(AND(ISNUMBER('Test Sample Data'!H17),'Test Sample Data'!H17&lt;$B18, 'Test Sample Data'!H17&gt;0),'Test Sample Data'!H17,$B18),""))</f>
        <v>35</v>
      </c>
      <c r="W18" s="4">
        <f>IF('Test Sample Data'!I17="","",IF(SUM('Test Sample Data'!I$2:I$97)&gt;10,IF(AND(ISNUMBER('Test Sample Data'!I17),'Test Sample Data'!I17&lt;$B18, 'Test Sample Data'!I17&gt;0),'Test Sample Data'!I17,$B18),""))</f>
        <v>35</v>
      </c>
      <c r="X18" s="4">
        <f>IF('Test Sample Data'!J17="","",IF(SUM('Test Sample Data'!J$2:J$97)&gt;10,IF(AND(ISNUMBER('Test Sample Data'!J17),'Test Sample Data'!J17&lt;$B18, 'Test Sample Data'!J17&gt;0),'Test Sample Data'!J17,$B18),""))</f>
        <v>35</v>
      </c>
      <c r="Y18" s="4">
        <f>IF('Test Sample Data'!K17="","",IF(SUM('Test Sample Data'!K$2:K$97)&gt;10,IF(AND(ISNUMBER('Test Sample Data'!K17),'Test Sample Data'!K17&lt;$B18, 'Test Sample Data'!K17&gt;0),'Test Sample Data'!K17,$B18),""))</f>
        <v>35</v>
      </c>
      <c r="Z18" s="4" t="str">
        <f>IF('Test Sample Data'!L17="","",IF(SUM('Test Sample Data'!L$2:L$97)&gt;10,IF(AND(ISNUMBER('Test Sample Data'!L17),'Test Sample Data'!L17&lt;$B18, 'Test Sample Data'!L17&gt;0),'Test Sample Data'!L17,$B18),""))</f>
        <v/>
      </c>
      <c r="AA18" s="4" t="str">
        <f>IF('Test Sample Data'!M17="","",IF(SUM('Test Sample Data'!M$2:M$97)&gt;10,IF(AND(ISNUMBER('Test Sample Data'!M17),'Test Sample Data'!M17&lt;$B18, 'Test Sample Data'!M17&gt;0),'Test Sample Data'!M17,$B18),""))</f>
        <v/>
      </c>
      <c r="AB18" s="4" t="str">
        <f>IF('Test Sample Data'!N17="","",IF(SUM('Test Sample Data'!N$2:N$97)&gt;10,IF(AND(ISNUMBER('Test Sample Data'!N17),'Test Sample Data'!N17&lt;$B18, 'Test Sample Data'!N17&gt;0),'Test Sample Data'!N17,$B18),""))</f>
        <v/>
      </c>
      <c r="AC18" s="4" t="str">
        <f>IF('Test Sample Data'!O17="","",IF(SUM('Test Sample Data'!O$2:O$97)&gt;10,IF(AND(ISNUMBER('Test Sample Data'!O17),'Test Sample Data'!O17&lt;$B18, 'Test Sample Data'!O17&gt;0),'Test Sample Data'!O17,$B18),""))</f>
        <v/>
      </c>
      <c r="AE18" s="4" t="s">
        <v>97</v>
      </c>
      <c r="AF18" s="4">
        <f>IF(ISNUMBER(D18),IF(MID('Gene Table'!$D$1,5,1)="8",D18-ED$100,D18-VLOOKUP(LEFT($A18,FIND(":",$A18,1))&amp;"copy number",$A$3:$AC$98,4,FALSE)),"")</f>
        <v>7.25</v>
      </c>
      <c r="AG18" s="4">
        <f>IF(ISNUMBER(E18),IF(MID('Gene Table'!$D$1,5,1)="8",E18-EE$100,E18-VLOOKUP(LEFT($A18,FIND(":",$A18,1))&amp;"copy number",$A$3:$AC$98,5,FALSE)),"")</f>
        <v>7.4499999999999993</v>
      </c>
      <c r="AH18" s="4" t="str">
        <f>IF(ISNUMBER(F18),IF(MID('Gene Table'!$D$1,5,1)="8",F18-EF$100,F18-VLOOKUP(LEFT($A18,FIND(":",$A18,1))&amp;"copy number",$A$3:$AC$98,6,FALSE)),"")</f>
        <v/>
      </c>
      <c r="AI18" s="4" t="str">
        <f>IF(ISNUMBER(G18),IF(MID('Gene Table'!$D$1,5,1)="8",G18-EG$100,G18-VLOOKUP(LEFT($A18,FIND(":",$A18,1))&amp;"copy number",$A$3:$AC$98,7,FALSE)),"")</f>
        <v/>
      </c>
      <c r="AJ18" s="4" t="str">
        <f>IF(ISNUMBER(H18),IF(MID('Gene Table'!$D$1,5,1)="8",H18-EH$100,H18-VLOOKUP(LEFT($A18,FIND(":",$A18,1))&amp;"copy number",$A$3:$AC$98,8,FALSE)),"")</f>
        <v/>
      </c>
      <c r="AK18" s="4" t="str">
        <f>IF(ISNUMBER(I18),IF(MID('Gene Table'!$D$1,5,1)="8",I18-EI$100,I18-VLOOKUP(LEFT($A18,FIND(":",$A18,1))&amp;"copy number",$A$3:$AC$98,9,FALSE)),"")</f>
        <v/>
      </c>
      <c r="AL18" s="4" t="str">
        <f>IF(ISNUMBER(J18),IF(MID('Gene Table'!$D$1,5,1)="8",J18-EJ$100,J18-VLOOKUP(LEFT($A18,FIND(":",$A18,1))&amp;"copy number",$A$3:$AC$98,10,FALSE)),"")</f>
        <v/>
      </c>
      <c r="AM18" s="4" t="str">
        <f>IF(ISNUMBER(K18),IF(MID('Gene Table'!$D$1,5,1)="8",K18-EK$100,K18-VLOOKUP(LEFT($A18,FIND(":",$A18,1))&amp;"copy number",$A$3:$AC$98,11,FALSE)),"")</f>
        <v/>
      </c>
      <c r="AN18" s="4" t="str">
        <f>IF(ISNUMBER(L18),IF(MID('Gene Table'!$D$1,5,1)="8",L18-EL$100,L18-VLOOKUP(LEFT($A18,FIND(":",$A18,1))&amp;"copy number",$A$3:$AC$98,12,FALSE)),"")</f>
        <v/>
      </c>
      <c r="AO18" s="4" t="str">
        <f>IF(ISNUMBER(M18),IF(MID('Gene Table'!$D$1,5,1)="8",M18-EM$100,M18-VLOOKUP(LEFT($A18,FIND(":",$A18,1))&amp;"copy number",$A$3:$AC$98,13,FALSE)),"")</f>
        <v/>
      </c>
      <c r="AP18" s="4" t="str">
        <f>IF(ISNUMBER(N18),IF(MID('Gene Table'!$D$1,5,1)="8",N18-EN$100,N18-VLOOKUP(LEFT($A18,FIND(":",$A18,1))&amp;"copy number",$A$3:$AC$98,14,FALSE)),"")</f>
        <v/>
      </c>
      <c r="AQ18" s="4" t="str">
        <f>IF(ISNUMBER(O18),IF(MID('Gene Table'!$D$1,5,1)="8",O18-EO$100,O18-VLOOKUP(LEFT($A18,FIND(":",$A18,1))&amp;"copy number",$A$3:$AC$98,15,FALSE)),"")</f>
        <v/>
      </c>
      <c r="AR18" s="4">
        <f t="shared" si="3"/>
        <v>0.42</v>
      </c>
      <c r="AS18" s="4">
        <f t="shared" si="4"/>
        <v>7.35</v>
      </c>
      <c r="AU18" s="4" t="s">
        <v>97</v>
      </c>
      <c r="AV18" s="4">
        <f>IF(ISNUMBER(R18),IF(MID('Gene Table'!$D$1,5,1)="8",D18-ER$100,R18-VLOOKUP(LEFT($A18,FIND(":",$A18,1))&amp;"copy number",$A$3:$AC$98,18,FALSE)),"")</f>
        <v>8.09</v>
      </c>
      <c r="AW18" s="4">
        <f>IF(ISNUMBER(S18),IF(MID('Gene Table'!$D$1,5,1)="8",E18-ES$100,S18-VLOOKUP(LEFT($A18,FIND(":",$A18,1))&amp;"copy number",$A$3:$AC$98,19,FALSE)),"")</f>
        <v>8.0300000000000011</v>
      </c>
      <c r="AX18" s="4">
        <f>IF(ISNUMBER(T18),IF(MID('Gene Table'!$D$1,5,1)="8",F18-ET$100,T18-VLOOKUP(LEFT($A18,FIND(":",$A18,1))&amp;"copy number",$A$3:$AC$98,20,FALSE)),"")</f>
        <v>8.11</v>
      </c>
      <c r="AY18" s="4">
        <f>IF(ISNUMBER(U18),IF(MID('Gene Table'!$D$1,5,1)="8",G18-EU$100,U18-VLOOKUP(LEFT($A18,FIND(":",$A18,1))&amp;"copy number",$A$3:$AC$98,21,FALSE)),"")</f>
        <v>9</v>
      </c>
      <c r="AZ18" s="4">
        <f>IF(ISNUMBER(V18),IF(MID('Gene Table'!$D$1,5,1)="8",H18-EV$100,V18-VLOOKUP(LEFT($A18,FIND(":",$A18,1))&amp;"copy number",$A$3:$AC$98,22,FALSE)),"")</f>
        <v>9</v>
      </c>
      <c r="BA18" s="4">
        <f>IF(ISNUMBER(W18),IF(MID('Gene Table'!$D$1,5,1)="8",I18-EW$100,W18-VLOOKUP(LEFT($A18,FIND(":",$A18,1))&amp;"copy number",$A$3:$AC$98,23,FALSE)),"")</f>
        <v>9</v>
      </c>
      <c r="BB18" s="4">
        <f>IF(ISNUMBER(X18),IF(MID('Gene Table'!$D$1,5,1)="8",J18-EX$100,X18-VLOOKUP(LEFT($A18,FIND(":",$A18,1))&amp;"copy number",$A$3:$AC$98,24,FALSE)),"")</f>
        <v>9</v>
      </c>
      <c r="BC18" s="4">
        <f>IF(ISNUMBER(Y18),IF(MID('Gene Table'!$D$1,5,1)="8",K18-EY$100,Y18-VLOOKUP(LEFT($A18,FIND(":",$A18,1))&amp;"copy number",$A$3:$AC$98,25,FALSE)),"")</f>
        <v>9</v>
      </c>
      <c r="BD18" s="4" t="str">
        <f>IF(ISNUMBER(Z18),IF(MID('Gene Table'!$D$1,5,1)="8",L18-EZ$100,Z18-VLOOKUP(LEFT($A18,FIND(":",$A18,1))&amp;"copy number",$A$3:$AC$98,26,FALSE)),"")</f>
        <v/>
      </c>
      <c r="BE18" s="4" t="str">
        <f>IF(ISNUMBER(AA18),IF(MID('Gene Table'!$D$1,5,1)="8",M18-FA$100,AA18-VLOOKUP(LEFT($A18,FIND(":",$A18,1))&amp;"copy number",$A$3:$AC$98,27,FALSE)),"")</f>
        <v/>
      </c>
      <c r="BF18" s="4" t="str">
        <f>IF(ISNUMBER(AB18),IF(MID('Gene Table'!$D$1,5,1)="8",N18-FB$100,AB18-VLOOKUP(LEFT($A18,FIND(":",$A18,1))&amp;"copy number",$A$3:$AC$98,28,FALSE)),"")</f>
        <v/>
      </c>
      <c r="BG18" s="4" t="str">
        <f>IF(ISNUMBER(AC18),IF(MID('Gene Table'!$D$1,5,1)="8",O18-FC$100,AC18-VLOOKUP(LEFT($A18,FIND(":",$A18,1))&amp;"copy number",$A$3:$AC$98,29,FALSE)),"")</f>
        <v/>
      </c>
      <c r="BI18" s="4" t="s">
        <v>97</v>
      </c>
      <c r="BJ18" s="4">
        <f t="shared" si="5"/>
        <v>8.09</v>
      </c>
      <c r="BK18" s="4">
        <f t="shared" si="6"/>
        <v>8.0300000000000011</v>
      </c>
      <c r="BL18" s="4">
        <f t="shared" si="7"/>
        <v>8.11</v>
      </c>
      <c r="BM18" s="4">
        <f t="shared" si="8"/>
        <v>9</v>
      </c>
      <c r="BN18" s="4">
        <f t="shared" si="9"/>
        <v>9</v>
      </c>
      <c r="BO18" s="4">
        <f t="shared" si="10"/>
        <v>9</v>
      </c>
      <c r="BP18" s="4">
        <f t="shared" si="11"/>
        <v>9</v>
      </c>
      <c r="BQ18" s="4">
        <f t="shared" si="12"/>
        <v>9</v>
      </c>
      <c r="BR18" s="4" t="str">
        <f t="shared" si="13"/>
        <v/>
      </c>
      <c r="BS18" s="4" t="str">
        <f t="shared" si="14"/>
        <v/>
      </c>
      <c r="BT18" s="4" t="str">
        <f t="shared" si="15"/>
        <v/>
      </c>
      <c r="BU18" s="4" t="str">
        <f t="shared" si="16"/>
        <v/>
      </c>
      <c r="BV18" s="4">
        <f t="shared" si="17"/>
        <v>1.44</v>
      </c>
      <c r="BW18" s="4">
        <f t="shared" si="18"/>
        <v>8.65</v>
      </c>
      <c r="BY18" s="4" t="s">
        <v>97</v>
      </c>
      <c r="BZ18" s="4">
        <f t="shared" si="19"/>
        <v>-0.5600000000000005</v>
      </c>
      <c r="CA18" s="4">
        <f t="shared" si="20"/>
        <v>-0.61999999999999922</v>
      </c>
      <c r="CB18" s="4">
        <f t="shared" si="21"/>
        <v>-0.54000000000000092</v>
      </c>
      <c r="CC18" s="4">
        <f t="shared" si="22"/>
        <v>0.34999999999999964</v>
      </c>
      <c r="CD18" s="4">
        <f t="shared" si="23"/>
        <v>0.34999999999999964</v>
      </c>
      <c r="CE18" s="4">
        <f t="shared" si="24"/>
        <v>0.34999999999999964</v>
      </c>
      <c r="CF18" s="4">
        <f t="shared" si="25"/>
        <v>0.34999999999999964</v>
      </c>
      <c r="CG18" s="4">
        <f t="shared" si="26"/>
        <v>0.34999999999999964</v>
      </c>
      <c r="CH18" s="4" t="str">
        <f t="shared" si="27"/>
        <v/>
      </c>
      <c r="CI18" s="4" t="str">
        <f t="shared" si="28"/>
        <v/>
      </c>
      <c r="CJ18" s="4" t="str">
        <f t="shared" si="29"/>
        <v/>
      </c>
      <c r="CK18" s="4" t="str">
        <f t="shared" si="30"/>
        <v/>
      </c>
      <c r="CM18" s="4" t="s">
        <v>97</v>
      </c>
      <c r="CN18" s="4" t="str">
        <f>IF(ISNUMBER(BZ18), IF($BV18&gt;VLOOKUP('Gene Table'!$G$2,'Array Content'!$A$2:$B$3,2,FALSE),IF(BZ18&lt;-$BV18,"mutant","WT"),IF(BZ18&lt;-VLOOKUP('Gene Table'!$G$2,'Array Content'!$A$2:$B$3,2,FALSE),"Mutant","WT")),"")</f>
        <v>WT</v>
      </c>
      <c r="CO18" s="4" t="str">
        <f>IF(ISNUMBER(CA18), IF($BV18&gt;VLOOKUP('Gene Table'!$G$2,'Array Content'!$A$2:$B$3,2,FALSE),IF(CA18&lt;-$BV18,"mutant","WT"),IF(CA18&lt;-VLOOKUP('Gene Table'!$G$2,'Array Content'!$A$2:$B$3,2,FALSE),"Mutant","WT")),"")</f>
        <v>WT</v>
      </c>
      <c r="CP18" s="4" t="str">
        <f>IF(ISNUMBER(CB18), IF($BV18&gt;VLOOKUP('Gene Table'!$G$2,'Array Content'!$A$2:$B$3,2,FALSE),IF(CB18&lt;-$BV18,"mutant","WT"),IF(CB18&lt;-VLOOKUP('Gene Table'!$G$2,'Array Content'!$A$2:$B$3,2,FALSE),"Mutant","WT")),"")</f>
        <v>WT</v>
      </c>
      <c r="CQ18" s="4" t="str">
        <f>IF(ISNUMBER(CC18), IF($BV18&gt;VLOOKUP('Gene Table'!$G$2,'Array Content'!$A$2:$B$3,2,FALSE),IF(CC18&lt;-$BV18,"mutant","WT"),IF(CC18&lt;-VLOOKUP('Gene Table'!$G$2,'Array Content'!$A$2:$B$3,2,FALSE),"Mutant","WT")),"")</f>
        <v>WT</v>
      </c>
      <c r="CR18" s="4" t="str">
        <f>IF(ISNUMBER(CD18), IF($BV18&gt;VLOOKUP('Gene Table'!$G$2,'Array Content'!$A$2:$B$3,2,FALSE),IF(CD18&lt;-$BV18,"mutant","WT"),IF(CD18&lt;-VLOOKUP('Gene Table'!$G$2,'Array Content'!$A$2:$B$3,2,FALSE),"Mutant","WT")),"")</f>
        <v>WT</v>
      </c>
      <c r="CS18" s="4" t="str">
        <f>IF(ISNUMBER(CE18), IF($BV18&gt;VLOOKUP('Gene Table'!$G$2,'Array Content'!$A$2:$B$3,2,FALSE),IF(CE18&lt;-$BV18,"mutant","WT"),IF(CE18&lt;-VLOOKUP('Gene Table'!$G$2,'Array Content'!$A$2:$B$3,2,FALSE),"Mutant","WT")),"")</f>
        <v>WT</v>
      </c>
      <c r="CT18" s="4" t="str">
        <f>IF(ISNUMBER(CF18), IF($BV18&gt;VLOOKUP('Gene Table'!$G$2,'Array Content'!$A$2:$B$3,2,FALSE),IF(CF18&lt;-$BV18,"mutant","WT"),IF(CF18&lt;-VLOOKUP('Gene Table'!$G$2,'Array Content'!$A$2:$B$3,2,FALSE),"Mutant","WT")),"")</f>
        <v>WT</v>
      </c>
      <c r="CU18" s="4" t="str">
        <f>IF(ISNUMBER(CG18), IF($BV18&gt;VLOOKUP('Gene Table'!$G$2,'Array Content'!$A$2:$B$3,2,FALSE),IF(CG18&lt;-$BV18,"mutant","WT"),IF(CG18&lt;-VLOOKUP('Gene Table'!$G$2,'Array Content'!$A$2:$B$3,2,FALSE),"Mutant","WT")),"")</f>
        <v>WT</v>
      </c>
      <c r="CV18" s="4" t="str">
        <f>IF(ISNUMBER(CH18), IF($BV18&gt;VLOOKUP('Gene Table'!$G$2,'Array Content'!$A$2:$B$3,2,FALSE),IF(CH18&lt;-$BV18,"mutant","WT"),IF(CH18&lt;-VLOOKUP('Gene Table'!$G$2,'Array Content'!$A$2:$B$3,2,FALSE),"Mutant","WT")),"")</f>
        <v/>
      </c>
      <c r="CW18" s="4" t="str">
        <f>IF(ISNUMBER(CI18), IF($BV18&gt;VLOOKUP('Gene Table'!$G$2,'Array Content'!$A$2:$B$3,2,FALSE),IF(CI18&lt;-$BV18,"mutant","WT"),IF(CI18&lt;-VLOOKUP('Gene Table'!$G$2,'Array Content'!$A$2:$B$3,2,FALSE),"Mutant","WT")),"")</f>
        <v/>
      </c>
      <c r="CX18" s="4" t="str">
        <f>IF(ISNUMBER(CJ18), IF($BV18&gt;VLOOKUP('Gene Table'!$G$2,'Array Content'!$A$2:$B$3,2,FALSE),IF(CJ18&lt;-$BV18,"mutant","WT"),IF(CJ18&lt;-VLOOKUP('Gene Table'!$G$2,'Array Content'!$A$2:$B$3,2,FALSE),"Mutant","WT")),"")</f>
        <v/>
      </c>
      <c r="CY18" s="4" t="str">
        <f>IF(ISNUMBER(CK18), IF($BV18&gt;VLOOKUP('Gene Table'!$G$2,'Array Content'!$A$2:$B$3,2,FALSE),IF(CK18&lt;-$BV18,"mutant","WT"),IF(CK18&lt;-VLOOKUP('Gene Table'!$G$2,'Array Content'!$A$2:$B$3,2,FALSE),"Mutant","WT")),"")</f>
        <v/>
      </c>
      <c r="DA18" s="4" t="s">
        <v>97</v>
      </c>
      <c r="DB18" s="4">
        <f t="shared" si="31"/>
        <v>0.74000000000000021</v>
      </c>
      <c r="DC18" s="4">
        <f t="shared" si="32"/>
        <v>0.68000000000000149</v>
      </c>
      <c r="DD18" s="4">
        <f t="shared" si="33"/>
        <v>0.75999999999999979</v>
      </c>
      <c r="DE18" s="4">
        <f t="shared" si="34"/>
        <v>1.6500000000000004</v>
      </c>
      <c r="DF18" s="4">
        <f t="shared" si="35"/>
        <v>1.6500000000000004</v>
      </c>
      <c r="DG18" s="4">
        <f t="shared" si="36"/>
        <v>1.6500000000000004</v>
      </c>
      <c r="DH18" s="4">
        <f t="shared" si="37"/>
        <v>1.6500000000000004</v>
      </c>
      <c r="DI18" s="4">
        <f t="shared" si="38"/>
        <v>1.6500000000000004</v>
      </c>
      <c r="DJ18" s="4" t="str">
        <f t="shared" si="39"/>
        <v/>
      </c>
      <c r="DK18" s="4" t="str">
        <f t="shared" si="40"/>
        <v/>
      </c>
      <c r="DL18" s="4" t="str">
        <f t="shared" si="41"/>
        <v/>
      </c>
      <c r="DM18" s="4" t="str">
        <f t="shared" si="42"/>
        <v/>
      </c>
      <c r="DO18" s="4" t="s">
        <v>97</v>
      </c>
      <c r="DP18" s="4" t="str">
        <f>IF(ISNUMBER(DB18), IF($AR18&gt;VLOOKUP('Gene Table'!$G$2,'Array Content'!$A$2:$B$3,2,FALSE),IF(DB18&lt;-$AR18,"mutant","WT"),IF(DB18&lt;-VLOOKUP('Gene Table'!$G$2,'Array Content'!$A$2:$B$3,2,FALSE),"Mutant","WT")),"")</f>
        <v>WT</v>
      </c>
      <c r="DQ18" s="4" t="str">
        <f>IF(ISNUMBER(DC18), IF($AR18&gt;VLOOKUP('Gene Table'!$G$2,'Array Content'!$A$2:$B$3,2,FALSE),IF(DC18&lt;-$AR18,"mutant","WT"),IF(DC18&lt;-VLOOKUP('Gene Table'!$G$2,'Array Content'!$A$2:$B$3,2,FALSE),"Mutant","WT")),"")</f>
        <v>WT</v>
      </c>
      <c r="DR18" s="4" t="str">
        <f>IF(ISNUMBER(DD18), IF($AR18&gt;VLOOKUP('Gene Table'!$G$2,'Array Content'!$A$2:$B$3,2,FALSE),IF(DD18&lt;-$AR18,"mutant","WT"),IF(DD18&lt;-VLOOKUP('Gene Table'!$G$2,'Array Content'!$A$2:$B$3,2,FALSE),"Mutant","WT")),"")</f>
        <v>WT</v>
      </c>
      <c r="DS18" s="4" t="str">
        <f>IF(ISNUMBER(DE18), IF($AR18&gt;VLOOKUP('Gene Table'!$G$2,'Array Content'!$A$2:$B$3,2,FALSE),IF(DE18&lt;-$AR18,"mutant","WT"),IF(DE18&lt;-VLOOKUP('Gene Table'!$G$2,'Array Content'!$A$2:$B$3,2,FALSE),"Mutant","WT")),"")</f>
        <v>WT</v>
      </c>
      <c r="DT18" s="4" t="str">
        <f>IF(ISNUMBER(DF18), IF($AR18&gt;VLOOKUP('Gene Table'!$G$2,'Array Content'!$A$2:$B$3,2,FALSE),IF(DF18&lt;-$AR18,"mutant","WT"),IF(DF18&lt;-VLOOKUP('Gene Table'!$G$2,'Array Content'!$A$2:$B$3,2,FALSE),"Mutant","WT")),"")</f>
        <v>WT</v>
      </c>
      <c r="DU18" s="4" t="str">
        <f>IF(ISNUMBER(DG18), IF($AR18&gt;VLOOKUP('Gene Table'!$G$2,'Array Content'!$A$2:$B$3,2,FALSE),IF(DG18&lt;-$AR18,"mutant","WT"),IF(DG18&lt;-VLOOKUP('Gene Table'!$G$2,'Array Content'!$A$2:$B$3,2,FALSE),"Mutant","WT")),"")</f>
        <v>WT</v>
      </c>
      <c r="DV18" s="4" t="str">
        <f>IF(ISNUMBER(DH18), IF($AR18&gt;VLOOKUP('Gene Table'!$G$2,'Array Content'!$A$2:$B$3,2,FALSE),IF(DH18&lt;-$AR18,"mutant","WT"),IF(DH18&lt;-VLOOKUP('Gene Table'!$G$2,'Array Content'!$A$2:$B$3,2,FALSE),"Mutant","WT")),"")</f>
        <v>WT</v>
      </c>
      <c r="DW18" s="4" t="str">
        <f>IF(ISNUMBER(DI18), IF($AR18&gt;VLOOKUP('Gene Table'!$G$2,'Array Content'!$A$2:$B$3,2,FALSE),IF(DI18&lt;-$AR18,"mutant","WT"),IF(DI18&lt;-VLOOKUP('Gene Table'!$G$2,'Array Content'!$A$2:$B$3,2,FALSE),"Mutant","WT")),"")</f>
        <v>WT</v>
      </c>
      <c r="DX18" s="4" t="str">
        <f>IF(ISNUMBER(DJ18), IF($AR18&gt;VLOOKUP('Gene Table'!$G$2,'Array Content'!$A$2:$B$3,2,FALSE),IF(DJ18&lt;-$AR18,"mutant","WT"),IF(DJ18&lt;-VLOOKUP('Gene Table'!$G$2,'Array Content'!$A$2:$B$3,2,FALSE),"Mutant","WT")),"")</f>
        <v/>
      </c>
      <c r="DY18" s="4" t="str">
        <f>IF(ISNUMBER(DK18), IF($AR18&gt;VLOOKUP('Gene Table'!$G$2,'Array Content'!$A$2:$B$3,2,FALSE),IF(DK18&lt;-$AR18,"mutant","WT"),IF(DK18&lt;-VLOOKUP('Gene Table'!$G$2,'Array Content'!$A$2:$B$3,2,FALSE),"Mutant","WT")),"")</f>
        <v/>
      </c>
      <c r="DZ18" s="4" t="str">
        <f>IF(ISNUMBER(DL18), IF($AR18&gt;VLOOKUP('Gene Table'!$G$2,'Array Content'!$A$2:$B$3,2,FALSE),IF(DL18&lt;-$AR18,"mutant","WT"),IF(DL18&lt;-VLOOKUP('Gene Table'!$G$2,'Array Content'!$A$2:$B$3,2,FALSE),"Mutant","WT")),"")</f>
        <v/>
      </c>
      <c r="EA18" s="4" t="str">
        <f>IF(ISNUMBER(DM18), IF($AR18&gt;VLOOKUP('Gene Table'!$G$2,'Array Content'!$A$2:$B$3,2,FALSE),IF(DM18&lt;-$AR18,"mutant","WT"),IF(DM18&lt;-VLOOKUP('Gene Table'!$G$2,'Array Content'!$A$2:$B$3,2,FALSE),"Mutant","WT")),"")</f>
        <v/>
      </c>
      <c r="EC18" s="4" t="s">
        <v>97</v>
      </c>
      <c r="ED18" s="4" t="str">
        <f>IF('Gene Table'!$D18="copy number",D18,"")</f>
        <v/>
      </c>
      <c r="EE18" s="4" t="str">
        <f>IF('Gene Table'!$D18="copy number",E18,"")</f>
        <v/>
      </c>
      <c r="EF18" s="4" t="str">
        <f>IF('Gene Table'!$D18="copy number",F18,"")</f>
        <v/>
      </c>
      <c r="EG18" s="4" t="str">
        <f>IF('Gene Table'!$D18="copy number",G18,"")</f>
        <v/>
      </c>
      <c r="EH18" s="4" t="str">
        <f>IF('Gene Table'!$D18="copy number",H18,"")</f>
        <v/>
      </c>
      <c r="EI18" s="4" t="str">
        <f>IF('Gene Table'!$D18="copy number",I18,"")</f>
        <v/>
      </c>
      <c r="EJ18" s="4" t="str">
        <f>IF('Gene Table'!$D18="copy number",J18,"")</f>
        <v/>
      </c>
      <c r="EK18" s="4" t="str">
        <f>IF('Gene Table'!$D18="copy number",K18,"")</f>
        <v/>
      </c>
      <c r="EL18" s="4" t="str">
        <f>IF('Gene Table'!$D18="copy number",L18,"")</f>
        <v/>
      </c>
      <c r="EM18" s="4" t="str">
        <f>IF('Gene Table'!$D18="copy number",M18,"")</f>
        <v/>
      </c>
      <c r="EN18" s="4" t="str">
        <f>IF('Gene Table'!$D18="copy number",N18,"")</f>
        <v/>
      </c>
      <c r="EO18" s="4" t="str">
        <f>IF('Gene Table'!$D18="copy number",O18,"")</f>
        <v/>
      </c>
      <c r="EQ18" s="4" t="s">
        <v>97</v>
      </c>
      <c r="ER18" s="4" t="str">
        <f>IF('Gene Table'!$D18="copy number",R18,"")</f>
        <v/>
      </c>
      <c r="ES18" s="4" t="str">
        <f>IF('Gene Table'!$D18="copy number",S18,"")</f>
        <v/>
      </c>
      <c r="ET18" s="4" t="str">
        <f>IF('Gene Table'!$D18="copy number",T18,"")</f>
        <v/>
      </c>
      <c r="EU18" s="4" t="str">
        <f>IF('Gene Table'!$D18="copy number",U18,"")</f>
        <v/>
      </c>
      <c r="EV18" s="4" t="str">
        <f>IF('Gene Table'!$D18="copy number",V18,"")</f>
        <v/>
      </c>
      <c r="EW18" s="4" t="str">
        <f>IF('Gene Table'!$D18="copy number",W18,"")</f>
        <v/>
      </c>
      <c r="EX18" s="4" t="str">
        <f>IF('Gene Table'!$D18="copy number",X18,"")</f>
        <v/>
      </c>
      <c r="EY18" s="4" t="str">
        <f>IF('Gene Table'!$D18="copy number",Y18,"")</f>
        <v/>
      </c>
      <c r="EZ18" s="4" t="str">
        <f>IF('Gene Table'!$D18="copy number",Z18,"")</f>
        <v/>
      </c>
      <c r="FA18" s="4" t="str">
        <f>IF('Gene Table'!$D18="copy number",AA18,"")</f>
        <v/>
      </c>
      <c r="FB18" s="4" t="str">
        <f>IF('Gene Table'!$D18="copy number",AB18,"")</f>
        <v/>
      </c>
      <c r="FC18" s="4" t="str">
        <f>IF('Gene Table'!$D18="copy number",AC18,"")</f>
        <v/>
      </c>
      <c r="FE18" s="4" t="s">
        <v>97</v>
      </c>
      <c r="FF18" s="4" t="str">
        <f>IF('Gene Table'!$C18="SMPC",D18,"")</f>
        <v/>
      </c>
      <c r="FG18" s="4" t="str">
        <f>IF('Gene Table'!$C18="SMPC",E18,"")</f>
        <v/>
      </c>
      <c r="FH18" s="4" t="str">
        <f>IF('Gene Table'!$C18="SMPC",F18,"")</f>
        <v/>
      </c>
      <c r="FI18" s="4" t="str">
        <f>IF('Gene Table'!$C18="SMPC",G18,"")</f>
        <v/>
      </c>
      <c r="FJ18" s="4" t="str">
        <f>IF('Gene Table'!$C18="SMPC",H18,"")</f>
        <v/>
      </c>
      <c r="FK18" s="4" t="str">
        <f>IF('Gene Table'!$C18="SMPC",I18,"")</f>
        <v/>
      </c>
      <c r="FL18" s="4" t="str">
        <f>IF('Gene Table'!$C18="SMPC",J18,"")</f>
        <v/>
      </c>
      <c r="FM18" s="4" t="str">
        <f>IF('Gene Table'!$C18="SMPC",K18,"")</f>
        <v/>
      </c>
      <c r="FN18" s="4" t="str">
        <f>IF('Gene Table'!$C18="SMPC",L18,"")</f>
        <v/>
      </c>
      <c r="FO18" s="4" t="str">
        <f>IF('Gene Table'!$C18="SMPC",M18,"")</f>
        <v/>
      </c>
      <c r="FP18" s="4" t="str">
        <f>IF('Gene Table'!$C18="SMPC",N18,"")</f>
        <v/>
      </c>
      <c r="FQ18" s="4" t="str">
        <f>IF('Gene Table'!$C18="SMPC",O18,"")</f>
        <v/>
      </c>
      <c r="FS18" s="4" t="s">
        <v>97</v>
      </c>
      <c r="FT18" s="4" t="str">
        <f>IF('Gene Table'!$C18="SMPC",R18,"")</f>
        <v/>
      </c>
      <c r="FU18" s="4" t="str">
        <f>IF('Gene Table'!$C18="SMPC",S18,"")</f>
        <v/>
      </c>
      <c r="FV18" s="4" t="str">
        <f>IF('Gene Table'!$C18="SMPC",T18,"")</f>
        <v/>
      </c>
      <c r="FW18" s="4" t="str">
        <f>IF('Gene Table'!$C18="SMPC",U18,"")</f>
        <v/>
      </c>
      <c r="FX18" s="4" t="str">
        <f>IF('Gene Table'!$C18="SMPC",V18,"")</f>
        <v/>
      </c>
      <c r="FY18" s="4" t="str">
        <f>IF('Gene Table'!$C18="SMPC",W18,"")</f>
        <v/>
      </c>
      <c r="FZ18" s="4" t="str">
        <f>IF('Gene Table'!$C18="SMPC",X18,"")</f>
        <v/>
      </c>
      <c r="GA18" s="4" t="str">
        <f>IF('Gene Table'!$C18="SMPC",Y18,"")</f>
        <v/>
      </c>
      <c r="GB18" s="4" t="str">
        <f>IF('Gene Table'!$C18="SMPC",Z18,"")</f>
        <v/>
      </c>
      <c r="GC18" s="4" t="str">
        <f>IF('Gene Table'!$C18="SMPC",AA18,"")</f>
        <v/>
      </c>
      <c r="GD18" s="4" t="str">
        <f>IF('Gene Table'!$C18="SMPC",AB18,"")</f>
        <v/>
      </c>
      <c r="GE18" s="4" t="str">
        <f>IF('Gene Table'!$C18="SMPC",AC18,"")</f>
        <v/>
      </c>
    </row>
    <row r="19" spans="1:187" ht="15" customHeight="1" x14ac:dyDescent="0.25">
      <c r="A19" s="4" t="str">
        <f>'Gene Table'!C19&amp;":"&amp;'Gene Table'!D19</f>
        <v>EGFR:c.2238_2248&gt;GC</v>
      </c>
      <c r="B19" s="4">
        <f>IF('Gene Table'!$G$5="NO",IF(ISNUMBER(MATCH('Gene Table'!E19,'Array Content'!$M$2:$M$941,0)),VLOOKUP('Gene Table'!E19,'Array Content'!$M$2:$O$941,2,FALSE),35),IF('Gene Table'!$G$5="YES",IF(ISNUMBER(MATCH('Gene Table'!E19,'Array Content'!$M$2:$M$941,0)),VLOOKUP('Gene Table'!E19,'Array Content'!$M$2:$O$941,3,FALSE),35),"OOPS"))</f>
        <v>35</v>
      </c>
      <c r="C19" s="4" t="s">
        <v>100</v>
      </c>
      <c r="D19" s="4">
        <f>IF('Control Sample Data'!D18="","",IF(SUM('Control Sample Data'!D$2:D$97)&gt;10,IF(AND(ISNUMBER('Control Sample Data'!D18),'Control Sample Data'!D18&lt;$B19, 'Control Sample Data'!D18&gt;0),'Control Sample Data'!D18,$B19),""))</f>
        <v>34.31</v>
      </c>
      <c r="E19" s="4">
        <f>IF('Control Sample Data'!E18="","",IF(SUM('Control Sample Data'!E$2:E$97)&gt;10,IF(AND(ISNUMBER('Control Sample Data'!E18),'Control Sample Data'!E18&lt;$B19, 'Control Sample Data'!E18&gt;0),'Control Sample Data'!E18,$B19),""))</f>
        <v>34.96</v>
      </c>
      <c r="F19" s="4" t="str">
        <f>IF('Control Sample Data'!F18="","",IF(SUM('Control Sample Data'!F$2:F$97)&gt;10,IF(AND(ISNUMBER('Control Sample Data'!F18),'Control Sample Data'!F18&lt;$B19, 'Control Sample Data'!F18&gt;0),'Control Sample Data'!F18,$B19),""))</f>
        <v/>
      </c>
      <c r="G19" s="4" t="str">
        <f>IF('Control Sample Data'!G18="","",IF(SUM('Control Sample Data'!G$2:G$97)&gt;10,IF(AND(ISNUMBER('Control Sample Data'!G18),'Control Sample Data'!G18&lt;$B19, 'Control Sample Data'!G18&gt;0),'Control Sample Data'!G18,$B19),""))</f>
        <v/>
      </c>
      <c r="H19" s="4" t="str">
        <f>IF('Control Sample Data'!H18="","",IF(SUM('Control Sample Data'!H$2:H$97)&gt;10,IF(AND(ISNUMBER('Control Sample Data'!H18),'Control Sample Data'!H18&lt;$B19, 'Control Sample Data'!H18&gt;0),'Control Sample Data'!H18,$B19),""))</f>
        <v/>
      </c>
      <c r="I19" s="4" t="str">
        <f>IF('Control Sample Data'!I18="","",IF(SUM('Control Sample Data'!I$2:I$97)&gt;10,IF(AND(ISNUMBER('Control Sample Data'!I18),'Control Sample Data'!I18&lt;$B19, 'Control Sample Data'!I18&gt;0),'Control Sample Data'!I18,$B19),""))</f>
        <v/>
      </c>
      <c r="J19" s="4" t="str">
        <f>IF('Control Sample Data'!J18="","",IF(SUM('Control Sample Data'!J$2:J$97)&gt;10,IF(AND(ISNUMBER('Control Sample Data'!J18),'Control Sample Data'!J18&lt;$B19, 'Control Sample Data'!J18&gt;0),'Control Sample Data'!J18,$B19),""))</f>
        <v/>
      </c>
      <c r="K19" s="4" t="str">
        <f>IF('Control Sample Data'!K18="","",IF(SUM('Control Sample Data'!K$2:K$97)&gt;10,IF(AND(ISNUMBER('Control Sample Data'!K18),'Control Sample Data'!K18&lt;$B19, 'Control Sample Data'!K18&gt;0),'Control Sample Data'!K18,$B19),""))</f>
        <v/>
      </c>
      <c r="L19" s="4" t="str">
        <f>IF('Control Sample Data'!L18="","",IF(SUM('Control Sample Data'!L$2:L$97)&gt;10,IF(AND(ISNUMBER('Control Sample Data'!L18),'Control Sample Data'!L18&lt;$B19, 'Control Sample Data'!L18&gt;0),'Control Sample Data'!L18,$B19),""))</f>
        <v/>
      </c>
      <c r="M19" s="4" t="str">
        <f>IF('Control Sample Data'!M18="","",IF(SUM('Control Sample Data'!M$2:M$97)&gt;10,IF(AND(ISNUMBER('Control Sample Data'!M18),'Control Sample Data'!M18&lt;$B19, 'Control Sample Data'!M18&gt;0),'Control Sample Data'!M18,$B19),""))</f>
        <v/>
      </c>
      <c r="N19" s="4" t="str">
        <f>IF('Control Sample Data'!N18="","",IF(SUM('Control Sample Data'!N$2:N$97)&gt;10,IF(AND(ISNUMBER('Control Sample Data'!N18),'Control Sample Data'!N18&lt;$B19, 'Control Sample Data'!N18&gt;0),'Control Sample Data'!N18,$B19),""))</f>
        <v/>
      </c>
      <c r="O19" s="4" t="str">
        <f>IF('Control Sample Data'!O18="","",IF(SUM('Control Sample Data'!O$2:O$97)&gt;10,IF(AND(ISNUMBER('Control Sample Data'!O18),'Control Sample Data'!O18&lt;$B19, 'Control Sample Data'!O18&gt;0),'Control Sample Data'!O18,$B19),""))</f>
        <v/>
      </c>
      <c r="Q19" s="4" t="s">
        <v>100</v>
      </c>
      <c r="R19" s="4">
        <f>IF('Test Sample Data'!D18="","",IF(SUM('Test Sample Data'!D$2:D$97)&gt;10,IF(AND(ISNUMBER('Test Sample Data'!D18),'Test Sample Data'!D18&lt;$B19, 'Test Sample Data'!D18&gt;0),'Test Sample Data'!D18,$B19),""))</f>
        <v>35</v>
      </c>
      <c r="S19" s="4">
        <f>IF('Test Sample Data'!E18="","",IF(SUM('Test Sample Data'!E$2:E$97)&gt;10,IF(AND(ISNUMBER('Test Sample Data'!E18),'Test Sample Data'!E18&lt;$B19, 'Test Sample Data'!E18&gt;0),'Test Sample Data'!E18,$B19),""))</f>
        <v>35</v>
      </c>
      <c r="T19" s="4">
        <f>IF('Test Sample Data'!F18="","",IF(SUM('Test Sample Data'!F$2:F$97)&gt;10,IF(AND(ISNUMBER('Test Sample Data'!F18),'Test Sample Data'!F18&lt;$B19, 'Test Sample Data'!F18&gt;0),'Test Sample Data'!F18,$B19),""))</f>
        <v>35</v>
      </c>
      <c r="U19" s="4">
        <f>IF('Test Sample Data'!G18="","",IF(SUM('Test Sample Data'!G$2:G$97)&gt;10,IF(AND(ISNUMBER('Test Sample Data'!G18),'Test Sample Data'!G18&lt;$B19, 'Test Sample Data'!G18&gt;0),'Test Sample Data'!G18,$B19),""))</f>
        <v>35</v>
      </c>
      <c r="V19" s="4">
        <f>IF('Test Sample Data'!H18="","",IF(SUM('Test Sample Data'!H$2:H$97)&gt;10,IF(AND(ISNUMBER('Test Sample Data'!H18),'Test Sample Data'!H18&lt;$B19, 'Test Sample Data'!H18&gt;0),'Test Sample Data'!H18,$B19),""))</f>
        <v>35</v>
      </c>
      <c r="W19" s="4">
        <f>IF('Test Sample Data'!I18="","",IF(SUM('Test Sample Data'!I$2:I$97)&gt;10,IF(AND(ISNUMBER('Test Sample Data'!I18),'Test Sample Data'!I18&lt;$B19, 'Test Sample Data'!I18&gt;0),'Test Sample Data'!I18,$B19),""))</f>
        <v>35</v>
      </c>
      <c r="X19" s="4">
        <f>IF('Test Sample Data'!J18="","",IF(SUM('Test Sample Data'!J$2:J$97)&gt;10,IF(AND(ISNUMBER('Test Sample Data'!J18),'Test Sample Data'!J18&lt;$B19, 'Test Sample Data'!J18&gt;0),'Test Sample Data'!J18,$B19),""))</f>
        <v>35</v>
      </c>
      <c r="Y19" s="4">
        <f>IF('Test Sample Data'!K18="","",IF(SUM('Test Sample Data'!K$2:K$97)&gt;10,IF(AND(ISNUMBER('Test Sample Data'!K18),'Test Sample Data'!K18&lt;$B19, 'Test Sample Data'!K18&gt;0),'Test Sample Data'!K18,$B19),""))</f>
        <v>35</v>
      </c>
      <c r="Z19" s="4" t="str">
        <f>IF('Test Sample Data'!L18="","",IF(SUM('Test Sample Data'!L$2:L$97)&gt;10,IF(AND(ISNUMBER('Test Sample Data'!L18),'Test Sample Data'!L18&lt;$B19, 'Test Sample Data'!L18&gt;0),'Test Sample Data'!L18,$B19),""))</f>
        <v/>
      </c>
      <c r="AA19" s="4" t="str">
        <f>IF('Test Sample Data'!M18="","",IF(SUM('Test Sample Data'!M$2:M$97)&gt;10,IF(AND(ISNUMBER('Test Sample Data'!M18),'Test Sample Data'!M18&lt;$B19, 'Test Sample Data'!M18&gt;0),'Test Sample Data'!M18,$B19),""))</f>
        <v/>
      </c>
      <c r="AB19" s="4" t="str">
        <f>IF('Test Sample Data'!N18="","",IF(SUM('Test Sample Data'!N$2:N$97)&gt;10,IF(AND(ISNUMBER('Test Sample Data'!N18),'Test Sample Data'!N18&lt;$B19, 'Test Sample Data'!N18&gt;0),'Test Sample Data'!N18,$B19),""))</f>
        <v/>
      </c>
      <c r="AC19" s="4" t="str">
        <f>IF('Test Sample Data'!O18="","",IF(SUM('Test Sample Data'!O$2:O$97)&gt;10,IF(AND(ISNUMBER('Test Sample Data'!O18),'Test Sample Data'!O18&lt;$B19, 'Test Sample Data'!O18&gt;0),'Test Sample Data'!O18,$B19),""))</f>
        <v/>
      </c>
      <c r="AE19" s="4" t="s">
        <v>100</v>
      </c>
      <c r="AF19" s="4">
        <f>IF(ISNUMBER(D19),IF(MID('Gene Table'!$D$1,5,1)="8",D19-ED$100,D19-VLOOKUP(LEFT($A19,FIND(":",$A19,1))&amp;"copy number",$A$3:$AC$98,4,FALSE)),"")</f>
        <v>7.5200000000000031</v>
      </c>
      <c r="AG19" s="4">
        <f>IF(ISNUMBER(E19),IF(MID('Gene Table'!$D$1,5,1)="8",E19-EE$100,E19-VLOOKUP(LEFT($A19,FIND(":",$A19,1))&amp;"copy number",$A$3:$AC$98,5,FALSE)),"")</f>
        <v>8.3300000000000018</v>
      </c>
      <c r="AH19" s="4" t="str">
        <f>IF(ISNUMBER(F19),IF(MID('Gene Table'!$D$1,5,1)="8",F19-EF$100,F19-VLOOKUP(LEFT($A19,FIND(":",$A19,1))&amp;"copy number",$A$3:$AC$98,6,FALSE)),"")</f>
        <v/>
      </c>
      <c r="AI19" s="4" t="str">
        <f>IF(ISNUMBER(G19),IF(MID('Gene Table'!$D$1,5,1)="8",G19-EG$100,G19-VLOOKUP(LEFT($A19,FIND(":",$A19,1))&amp;"copy number",$A$3:$AC$98,7,FALSE)),"")</f>
        <v/>
      </c>
      <c r="AJ19" s="4" t="str">
        <f>IF(ISNUMBER(H19),IF(MID('Gene Table'!$D$1,5,1)="8",H19-EH$100,H19-VLOOKUP(LEFT($A19,FIND(":",$A19,1))&amp;"copy number",$A$3:$AC$98,8,FALSE)),"")</f>
        <v/>
      </c>
      <c r="AK19" s="4" t="str">
        <f>IF(ISNUMBER(I19),IF(MID('Gene Table'!$D$1,5,1)="8",I19-EI$100,I19-VLOOKUP(LEFT($A19,FIND(":",$A19,1))&amp;"copy number",$A$3:$AC$98,9,FALSE)),"")</f>
        <v/>
      </c>
      <c r="AL19" s="4" t="str">
        <f>IF(ISNUMBER(J19),IF(MID('Gene Table'!$D$1,5,1)="8",J19-EJ$100,J19-VLOOKUP(LEFT($A19,FIND(":",$A19,1))&amp;"copy number",$A$3:$AC$98,10,FALSE)),"")</f>
        <v/>
      </c>
      <c r="AM19" s="4" t="str">
        <f>IF(ISNUMBER(K19),IF(MID('Gene Table'!$D$1,5,1)="8",K19-EK$100,K19-VLOOKUP(LEFT($A19,FIND(":",$A19,1))&amp;"copy number",$A$3:$AC$98,11,FALSE)),"")</f>
        <v/>
      </c>
      <c r="AN19" s="4" t="str">
        <f>IF(ISNUMBER(L19),IF(MID('Gene Table'!$D$1,5,1)="8",L19-EL$100,L19-VLOOKUP(LEFT($A19,FIND(":",$A19,1))&amp;"copy number",$A$3:$AC$98,12,FALSE)),"")</f>
        <v/>
      </c>
      <c r="AO19" s="4" t="str">
        <f>IF(ISNUMBER(M19),IF(MID('Gene Table'!$D$1,5,1)="8",M19-EM$100,M19-VLOOKUP(LEFT($A19,FIND(":",$A19,1))&amp;"copy number",$A$3:$AC$98,13,FALSE)),"")</f>
        <v/>
      </c>
      <c r="AP19" s="4" t="str">
        <f>IF(ISNUMBER(N19),IF(MID('Gene Table'!$D$1,5,1)="8",N19-EN$100,N19-VLOOKUP(LEFT($A19,FIND(":",$A19,1))&amp;"copy number",$A$3:$AC$98,14,FALSE)),"")</f>
        <v/>
      </c>
      <c r="AQ19" s="4" t="str">
        <f>IF(ISNUMBER(O19),IF(MID('Gene Table'!$D$1,5,1)="8",O19-EO$100,O19-VLOOKUP(LEFT($A19,FIND(":",$A19,1))&amp;"copy number",$A$3:$AC$98,15,FALSE)),"")</f>
        <v/>
      </c>
      <c r="AR19" s="4">
        <f t="shared" si="3"/>
        <v>1.72</v>
      </c>
      <c r="AS19" s="4">
        <f t="shared" si="4"/>
        <v>7.93</v>
      </c>
      <c r="AU19" s="4" t="s">
        <v>100</v>
      </c>
      <c r="AV19" s="4">
        <f>IF(ISNUMBER(R19),IF(MID('Gene Table'!$D$1,5,1)="8",D19-ER$100,R19-VLOOKUP(LEFT($A19,FIND(":",$A19,1))&amp;"copy number",$A$3:$AC$98,18,FALSE)),"")</f>
        <v>8.09</v>
      </c>
      <c r="AW19" s="4">
        <f>IF(ISNUMBER(S19),IF(MID('Gene Table'!$D$1,5,1)="8",E19-ES$100,S19-VLOOKUP(LEFT($A19,FIND(":",$A19,1))&amp;"copy number",$A$3:$AC$98,19,FALSE)),"")</f>
        <v>8.0300000000000011</v>
      </c>
      <c r="AX19" s="4">
        <f>IF(ISNUMBER(T19),IF(MID('Gene Table'!$D$1,5,1)="8",F19-ET$100,T19-VLOOKUP(LEFT($A19,FIND(":",$A19,1))&amp;"copy number",$A$3:$AC$98,20,FALSE)),"")</f>
        <v>8.11</v>
      </c>
      <c r="AY19" s="4">
        <f>IF(ISNUMBER(U19),IF(MID('Gene Table'!$D$1,5,1)="8",G19-EU$100,U19-VLOOKUP(LEFT($A19,FIND(":",$A19,1))&amp;"copy number",$A$3:$AC$98,21,FALSE)),"")</f>
        <v>9</v>
      </c>
      <c r="AZ19" s="4">
        <f>IF(ISNUMBER(V19),IF(MID('Gene Table'!$D$1,5,1)="8",H19-EV$100,V19-VLOOKUP(LEFT($A19,FIND(":",$A19,1))&amp;"copy number",$A$3:$AC$98,22,FALSE)),"")</f>
        <v>9</v>
      </c>
      <c r="BA19" s="4">
        <f>IF(ISNUMBER(W19),IF(MID('Gene Table'!$D$1,5,1)="8",I19-EW$100,W19-VLOOKUP(LEFT($A19,FIND(":",$A19,1))&amp;"copy number",$A$3:$AC$98,23,FALSE)),"")</f>
        <v>9</v>
      </c>
      <c r="BB19" s="4">
        <f>IF(ISNUMBER(X19),IF(MID('Gene Table'!$D$1,5,1)="8",J19-EX$100,X19-VLOOKUP(LEFT($A19,FIND(":",$A19,1))&amp;"copy number",$A$3:$AC$98,24,FALSE)),"")</f>
        <v>9</v>
      </c>
      <c r="BC19" s="4">
        <f>IF(ISNUMBER(Y19),IF(MID('Gene Table'!$D$1,5,1)="8",K19-EY$100,Y19-VLOOKUP(LEFT($A19,FIND(":",$A19,1))&amp;"copy number",$A$3:$AC$98,25,FALSE)),"")</f>
        <v>9</v>
      </c>
      <c r="BD19" s="4" t="str">
        <f>IF(ISNUMBER(Z19),IF(MID('Gene Table'!$D$1,5,1)="8",L19-EZ$100,Z19-VLOOKUP(LEFT($A19,FIND(":",$A19,1))&amp;"copy number",$A$3:$AC$98,26,FALSE)),"")</f>
        <v/>
      </c>
      <c r="BE19" s="4" t="str">
        <f>IF(ISNUMBER(AA19),IF(MID('Gene Table'!$D$1,5,1)="8",M19-FA$100,AA19-VLOOKUP(LEFT($A19,FIND(":",$A19,1))&amp;"copy number",$A$3:$AC$98,27,FALSE)),"")</f>
        <v/>
      </c>
      <c r="BF19" s="4" t="str">
        <f>IF(ISNUMBER(AB19),IF(MID('Gene Table'!$D$1,5,1)="8",N19-FB$100,AB19-VLOOKUP(LEFT($A19,FIND(":",$A19,1))&amp;"copy number",$A$3:$AC$98,28,FALSE)),"")</f>
        <v/>
      </c>
      <c r="BG19" s="4" t="str">
        <f>IF(ISNUMBER(AC19),IF(MID('Gene Table'!$D$1,5,1)="8",O19-FC$100,AC19-VLOOKUP(LEFT($A19,FIND(":",$A19,1))&amp;"copy number",$A$3:$AC$98,29,FALSE)),"")</f>
        <v/>
      </c>
      <c r="BI19" s="4" t="s">
        <v>100</v>
      </c>
      <c r="BJ19" s="4">
        <f t="shared" si="5"/>
        <v>8.09</v>
      </c>
      <c r="BK19" s="4">
        <f t="shared" si="6"/>
        <v>8.0300000000000011</v>
      </c>
      <c r="BL19" s="4">
        <f t="shared" si="7"/>
        <v>8.11</v>
      </c>
      <c r="BM19" s="4">
        <f t="shared" si="8"/>
        <v>9</v>
      </c>
      <c r="BN19" s="4">
        <f t="shared" si="9"/>
        <v>9</v>
      </c>
      <c r="BO19" s="4">
        <f t="shared" si="10"/>
        <v>9</v>
      </c>
      <c r="BP19" s="4">
        <f t="shared" si="11"/>
        <v>9</v>
      </c>
      <c r="BQ19" s="4">
        <f t="shared" si="12"/>
        <v>9</v>
      </c>
      <c r="BR19" s="4" t="str">
        <f t="shared" si="13"/>
        <v/>
      </c>
      <c r="BS19" s="4" t="str">
        <f t="shared" si="14"/>
        <v/>
      </c>
      <c r="BT19" s="4" t="str">
        <f t="shared" si="15"/>
        <v/>
      </c>
      <c r="BU19" s="4" t="str">
        <f t="shared" si="16"/>
        <v/>
      </c>
      <c r="BV19" s="4">
        <f t="shared" si="17"/>
        <v>1.44</v>
      </c>
      <c r="BW19" s="4">
        <f t="shared" si="18"/>
        <v>8.65</v>
      </c>
      <c r="BY19" s="4" t="s">
        <v>100</v>
      </c>
      <c r="BZ19" s="4">
        <f t="shared" si="19"/>
        <v>-0.5600000000000005</v>
      </c>
      <c r="CA19" s="4">
        <f t="shared" si="20"/>
        <v>-0.61999999999999922</v>
      </c>
      <c r="CB19" s="4">
        <f t="shared" si="21"/>
        <v>-0.54000000000000092</v>
      </c>
      <c r="CC19" s="4">
        <f t="shared" si="22"/>
        <v>0.34999999999999964</v>
      </c>
      <c r="CD19" s="4">
        <f t="shared" si="23"/>
        <v>0.34999999999999964</v>
      </c>
      <c r="CE19" s="4">
        <f t="shared" si="24"/>
        <v>0.34999999999999964</v>
      </c>
      <c r="CF19" s="4">
        <f t="shared" si="25"/>
        <v>0.34999999999999964</v>
      </c>
      <c r="CG19" s="4">
        <f t="shared" si="26"/>
        <v>0.34999999999999964</v>
      </c>
      <c r="CH19" s="4" t="str">
        <f t="shared" si="27"/>
        <v/>
      </c>
      <c r="CI19" s="4" t="str">
        <f t="shared" si="28"/>
        <v/>
      </c>
      <c r="CJ19" s="4" t="str">
        <f t="shared" si="29"/>
        <v/>
      </c>
      <c r="CK19" s="4" t="str">
        <f t="shared" si="30"/>
        <v/>
      </c>
      <c r="CM19" s="4" t="s">
        <v>100</v>
      </c>
      <c r="CN19" s="4" t="str">
        <f>IF(ISNUMBER(BZ19), IF($BV19&gt;VLOOKUP('Gene Table'!$G$2,'Array Content'!$A$2:$B$3,2,FALSE),IF(BZ19&lt;-$BV19,"mutant","WT"),IF(BZ19&lt;-VLOOKUP('Gene Table'!$G$2,'Array Content'!$A$2:$B$3,2,FALSE),"Mutant","WT")),"")</f>
        <v>WT</v>
      </c>
      <c r="CO19" s="4" t="str">
        <f>IF(ISNUMBER(CA19), IF($BV19&gt;VLOOKUP('Gene Table'!$G$2,'Array Content'!$A$2:$B$3,2,FALSE),IF(CA19&lt;-$BV19,"mutant","WT"),IF(CA19&lt;-VLOOKUP('Gene Table'!$G$2,'Array Content'!$A$2:$B$3,2,FALSE),"Mutant","WT")),"")</f>
        <v>WT</v>
      </c>
      <c r="CP19" s="4" t="str">
        <f>IF(ISNUMBER(CB19), IF($BV19&gt;VLOOKUP('Gene Table'!$G$2,'Array Content'!$A$2:$B$3,2,FALSE),IF(CB19&lt;-$BV19,"mutant","WT"),IF(CB19&lt;-VLOOKUP('Gene Table'!$G$2,'Array Content'!$A$2:$B$3,2,FALSE),"Mutant","WT")),"")</f>
        <v>WT</v>
      </c>
      <c r="CQ19" s="4" t="str">
        <f>IF(ISNUMBER(CC19), IF($BV19&gt;VLOOKUP('Gene Table'!$G$2,'Array Content'!$A$2:$B$3,2,FALSE),IF(CC19&lt;-$BV19,"mutant","WT"),IF(CC19&lt;-VLOOKUP('Gene Table'!$G$2,'Array Content'!$A$2:$B$3,2,FALSE),"Mutant","WT")),"")</f>
        <v>WT</v>
      </c>
      <c r="CR19" s="4" t="str">
        <f>IF(ISNUMBER(CD19), IF($BV19&gt;VLOOKUP('Gene Table'!$G$2,'Array Content'!$A$2:$B$3,2,FALSE),IF(CD19&lt;-$BV19,"mutant","WT"),IF(CD19&lt;-VLOOKUP('Gene Table'!$G$2,'Array Content'!$A$2:$B$3,2,FALSE),"Mutant","WT")),"")</f>
        <v>WT</v>
      </c>
      <c r="CS19" s="4" t="str">
        <f>IF(ISNUMBER(CE19), IF($BV19&gt;VLOOKUP('Gene Table'!$G$2,'Array Content'!$A$2:$B$3,2,FALSE),IF(CE19&lt;-$BV19,"mutant","WT"),IF(CE19&lt;-VLOOKUP('Gene Table'!$G$2,'Array Content'!$A$2:$B$3,2,FALSE),"Mutant","WT")),"")</f>
        <v>WT</v>
      </c>
      <c r="CT19" s="4" t="str">
        <f>IF(ISNUMBER(CF19), IF($BV19&gt;VLOOKUP('Gene Table'!$G$2,'Array Content'!$A$2:$B$3,2,FALSE),IF(CF19&lt;-$BV19,"mutant","WT"),IF(CF19&lt;-VLOOKUP('Gene Table'!$G$2,'Array Content'!$A$2:$B$3,2,FALSE),"Mutant","WT")),"")</f>
        <v>WT</v>
      </c>
      <c r="CU19" s="4" t="str">
        <f>IF(ISNUMBER(CG19), IF($BV19&gt;VLOOKUP('Gene Table'!$G$2,'Array Content'!$A$2:$B$3,2,FALSE),IF(CG19&lt;-$BV19,"mutant","WT"),IF(CG19&lt;-VLOOKUP('Gene Table'!$G$2,'Array Content'!$A$2:$B$3,2,FALSE),"Mutant","WT")),"")</f>
        <v>WT</v>
      </c>
      <c r="CV19" s="4" t="str">
        <f>IF(ISNUMBER(CH19), IF($BV19&gt;VLOOKUP('Gene Table'!$G$2,'Array Content'!$A$2:$B$3,2,FALSE),IF(CH19&lt;-$BV19,"mutant","WT"),IF(CH19&lt;-VLOOKUP('Gene Table'!$G$2,'Array Content'!$A$2:$B$3,2,FALSE),"Mutant","WT")),"")</f>
        <v/>
      </c>
      <c r="CW19" s="4" t="str">
        <f>IF(ISNUMBER(CI19), IF($BV19&gt;VLOOKUP('Gene Table'!$G$2,'Array Content'!$A$2:$B$3,2,FALSE),IF(CI19&lt;-$BV19,"mutant","WT"),IF(CI19&lt;-VLOOKUP('Gene Table'!$G$2,'Array Content'!$A$2:$B$3,2,FALSE),"Mutant","WT")),"")</f>
        <v/>
      </c>
      <c r="CX19" s="4" t="str">
        <f>IF(ISNUMBER(CJ19), IF($BV19&gt;VLOOKUP('Gene Table'!$G$2,'Array Content'!$A$2:$B$3,2,FALSE),IF(CJ19&lt;-$BV19,"mutant","WT"),IF(CJ19&lt;-VLOOKUP('Gene Table'!$G$2,'Array Content'!$A$2:$B$3,2,FALSE),"Mutant","WT")),"")</f>
        <v/>
      </c>
      <c r="CY19" s="4" t="str">
        <f>IF(ISNUMBER(CK19), IF($BV19&gt;VLOOKUP('Gene Table'!$G$2,'Array Content'!$A$2:$B$3,2,FALSE),IF(CK19&lt;-$BV19,"mutant","WT"),IF(CK19&lt;-VLOOKUP('Gene Table'!$G$2,'Array Content'!$A$2:$B$3,2,FALSE),"Mutant","WT")),"")</f>
        <v/>
      </c>
      <c r="DA19" s="4" t="s">
        <v>100</v>
      </c>
      <c r="DB19" s="4">
        <f t="shared" si="31"/>
        <v>0.16000000000000014</v>
      </c>
      <c r="DC19" s="4">
        <f t="shared" si="32"/>
        <v>0.10000000000000142</v>
      </c>
      <c r="DD19" s="4">
        <f t="shared" si="33"/>
        <v>0.17999999999999972</v>
      </c>
      <c r="DE19" s="4">
        <f t="shared" si="34"/>
        <v>1.0700000000000003</v>
      </c>
      <c r="DF19" s="4">
        <f t="shared" si="35"/>
        <v>1.0700000000000003</v>
      </c>
      <c r="DG19" s="4">
        <f t="shared" si="36"/>
        <v>1.0700000000000003</v>
      </c>
      <c r="DH19" s="4">
        <f t="shared" si="37"/>
        <v>1.0700000000000003</v>
      </c>
      <c r="DI19" s="4">
        <f t="shared" si="38"/>
        <v>1.0700000000000003</v>
      </c>
      <c r="DJ19" s="4" t="str">
        <f t="shared" si="39"/>
        <v/>
      </c>
      <c r="DK19" s="4" t="str">
        <f t="shared" si="40"/>
        <v/>
      </c>
      <c r="DL19" s="4" t="str">
        <f t="shared" si="41"/>
        <v/>
      </c>
      <c r="DM19" s="4" t="str">
        <f t="shared" si="42"/>
        <v/>
      </c>
      <c r="DO19" s="4" t="s">
        <v>100</v>
      </c>
      <c r="DP19" s="4" t="str">
        <f>IF(ISNUMBER(DB19), IF($AR19&gt;VLOOKUP('Gene Table'!$G$2,'Array Content'!$A$2:$B$3,2,FALSE),IF(DB19&lt;-$AR19,"mutant","WT"),IF(DB19&lt;-VLOOKUP('Gene Table'!$G$2,'Array Content'!$A$2:$B$3,2,FALSE),"Mutant","WT")),"")</f>
        <v>WT</v>
      </c>
      <c r="DQ19" s="4" t="str">
        <f>IF(ISNUMBER(DC19), IF($AR19&gt;VLOOKUP('Gene Table'!$G$2,'Array Content'!$A$2:$B$3,2,FALSE),IF(DC19&lt;-$AR19,"mutant","WT"),IF(DC19&lt;-VLOOKUP('Gene Table'!$G$2,'Array Content'!$A$2:$B$3,2,FALSE),"Mutant","WT")),"")</f>
        <v>WT</v>
      </c>
      <c r="DR19" s="4" t="str">
        <f>IF(ISNUMBER(DD19), IF($AR19&gt;VLOOKUP('Gene Table'!$G$2,'Array Content'!$A$2:$B$3,2,FALSE),IF(DD19&lt;-$AR19,"mutant","WT"),IF(DD19&lt;-VLOOKUP('Gene Table'!$G$2,'Array Content'!$A$2:$B$3,2,FALSE),"Mutant","WT")),"")</f>
        <v>WT</v>
      </c>
      <c r="DS19" s="4" t="str">
        <f>IF(ISNUMBER(DE19), IF($AR19&gt;VLOOKUP('Gene Table'!$G$2,'Array Content'!$A$2:$B$3,2,FALSE),IF(DE19&lt;-$AR19,"mutant","WT"),IF(DE19&lt;-VLOOKUP('Gene Table'!$G$2,'Array Content'!$A$2:$B$3,2,FALSE),"Mutant","WT")),"")</f>
        <v>WT</v>
      </c>
      <c r="DT19" s="4" t="str">
        <f>IF(ISNUMBER(DF19), IF($AR19&gt;VLOOKUP('Gene Table'!$G$2,'Array Content'!$A$2:$B$3,2,FALSE),IF(DF19&lt;-$AR19,"mutant","WT"),IF(DF19&lt;-VLOOKUP('Gene Table'!$G$2,'Array Content'!$A$2:$B$3,2,FALSE),"Mutant","WT")),"")</f>
        <v>WT</v>
      </c>
      <c r="DU19" s="4" t="str">
        <f>IF(ISNUMBER(DG19), IF($AR19&gt;VLOOKUP('Gene Table'!$G$2,'Array Content'!$A$2:$B$3,2,FALSE),IF(DG19&lt;-$AR19,"mutant","WT"),IF(DG19&lt;-VLOOKUP('Gene Table'!$G$2,'Array Content'!$A$2:$B$3,2,FALSE),"Mutant","WT")),"")</f>
        <v>WT</v>
      </c>
      <c r="DV19" s="4" t="str">
        <f>IF(ISNUMBER(DH19), IF($AR19&gt;VLOOKUP('Gene Table'!$G$2,'Array Content'!$A$2:$B$3,2,FALSE),IF(DH19&lt;-$AR19,"mutant","WT"),IF(DH19&lt;-VLOOKUP('Gene Table'!$G$2,'Array Content'!$A$2:$B$3,2,FALSE),"Mutant","WT")),"")</f>
        <v>WT</v>
      </c>
      <c r="DW19" s="4" t="str">
        <f>IF(ISNUMBER(DI19), IF($AR19&gt;VLOOKUP('Gene Table'!$G$2,'Array Content'!$A$2:$B$3,2,FALSE),IF(DI19&lt;-$AR19,"mutant","WT"),IF(DI19&lt;-VLOOKUP('Gene Table'!$G$2,'Array Content'!$A$2:$B$3,2,FALSE),"Mutant","WT")),"")</f>
        <v>WT</v>
      </c>
      <c r="DX19" s="4" t="str">
        <f>IF(ISNUMBER(DJ19), IF($AR19&gt;VLOOKUP('Gene Table'!$G$2,'Array Content'!$A$2:$B$3,2,FALSE),IF(DJ19&lt;-$AR19,"mutant","WT"),IF(DJ19&lt;-VLOOKUP('Gene Table'!$G$2,'Array Content'!$A$2:$B$3,2,FALSE),"Mutant","WT")),"")</f>
        <v/>
      </c>
      <c r="DY19" s="4" t="str">
        <f>IF(ISNUMBER(DK19), IF($AR19&gt;VLOOKUP('Gene Table'!$G$2,'Array Content'!$A$2:$B$3,2,FALSE),IF(DK19&lt;-$AR19,"mutant","WT"),IF(DK19&lt;-VLOOKUP('Gene Table'!$G$2,'Array Content'!$A$2:$B$3,2,FALSE),"Mutant","WT")),"")</f>
        <v/>
      </c>
      <c r="DZ19" s="4" t="str">
        <f>IF(ISNUMBER(DL19), IF($AR19&gt;VLOOKUP('Gene Table'!$G$2,'Array Content'!$A$2:$B$3,2,FALSE),IF(DL19&lt;-$AR19,"mutant","WT"),IF(DL19&lt;-VLOOKUP('Gene Table'!$G$2,'Array Content'!$A$2:$B$3,2,FALSE),"Mutant","WT")),"")</f>
        <v/>
      </c>
      <c r="EA19" s="4" t="str">
        <f>IF(ISNUMBER(DM19), IF($AR19&gt;VLOOKUP('Gene Table'!$G$2,'Array Content'!$A$2:$B$3,2,FALSE),IF(DM19&lt;-$AR19,"mutant","WT"),IF(DM19&lt;-VLOOKUP('Gene Table'!$G$2,'Array Content'!$A$2:$B$3,2,FALSE),"Mutant","WT")),"")</f>
        <v/>
      </c>
      <c r="EC19" s="4" t="s">
        <v>100</v>
      </c>
      <c r="ED19" s="4" t="str">
        <f>IF('Gene Table'!$D19="copy number",D19,"")</f>
        <v/>
      </c>
      <c r="EE19" s="4" t="str">
        <f>IF('Gene Table'!$D19="copy number",E19,"")</f>
        <v/>
      </c>
      <c r="EF19" s="4" t="str">
        <f>IF('Gene Table'!$D19="copy number",F19,"")</f>
        <v/>
      </c>
      <c r="EG19" s="4" t="str">
        <f>IF('Gene Table'!$D19="copy number",G19,"")</f>
        <v/>
      </c>
      <c r="EH19" s="4" t="str">
        <f>IF('Gene Table'!$D19="copy number",H19,"")</f>
        <v/>
      </c>
      <c r="EI19" s="4" t="str">
        <f>IF('Gene Table'!$D19="copy number",I19,"")</f>
        <v/>
      </c>
      <c r="EJ19" s="4" t="str">
        <f>IF('Gene Table'!$D19="copy number",J19,"")</f>
        <v/>
      </c>
      <c r="EK19" s="4" t="str">
        <f>IF('Gene Table'!$D19="copy number",K19,"")</f>
        <v/>
      </c>
      <c r="EL19" s="4" t="str">
        <f>IF('Gene Table'!$D19="copy number",L19,"")</f>
        <v/>
      </c>
      <c r="EM19" s="4" t="str">
        <f>IF('Gene Table'!$D19="copy number",M19,"")</f>
        <v/>
      </c>
      <c r="EN19" s="4" t="str">
        <f>IF('Gene Table'!$D19="copy number",N19,"")</f>
        <v/>
      </c>
      <c r="EO19" s="4" t="str">
        <f>IF('Gene Table'!$D19="copy number",O19,"")</f>
        <v/>
      </c>
      <c r="EQ19" s="4" t="s">
        <v>100</v>
      </c>
      <c r="ER19" s="4" t="str">
        <f>IF('Gene Table'!$D19="copy number",R19,"")</f>
        <v/>
      </c>
      <c r="ES19" s="4" t="str">
        <f>IF('Gene Table'!$D19="copy number",S19,"")</f>
        <v/>
      </c>
      <c r="ET19" s="4" t="str">
        <f>IF('Gene Table'!$D19="copy number",T19,"")</f>
        <v/>
      </c>
      <c r="EU19" s="4" t="str">
        <f>IF('Gene Table'!$D19="copy number",U19,"")</f>
        <v/>
      </c>
      <c r="EV19" s="4" t="str">
        <f>IF('Gene Table'!$D19="copy number",V19,"")</f>
        <v/>
      </c>
      <c r="EW19" s="4" t="str">
        <f>IF('Gene Table'!$D19="copy number",W19,"")</f>
        <v/>
      </c>
      <c r="EX19" s="4" t="str">
        <f>IF('Gene Table'!$D19="copy number",X19,"")</f>
        <v/>
      </c>
      <c r="EY19" s="4" t="str">
        <f>IF('Gene Table'!$D19="copy number",Y19,"")</f>
        <v/>
      </c>
      <c r="EZ19" s="4" t="str">
        <f>IF('Gene Table'!$D19="copy number",Z19,"")</f>
        <v/>
      </c>
      <c r="FA19" s="4" t="str">
        <f>IF('Gene Table'!$D19="copy number",AA19,"")</f>
        <v/>
      </c>
      <c r="FB19" s="4" t="str">
        <f>IF('Gene Table'!$D19="copy number",AB19,"")</f>
        <v/>
      </c>
      <c r="FC19" s="4" t="str">
        <f>IF('Gene Table'!$D19="copy number",AC19,"")</f>
        <v/>
      </c>
      <c r="FE19" s="4" t="s">
        <v>100</v>
      </c>
      <c r="FF19" s="4" t="str">
        <f>IF('Gene Table'!$C19="SMPC",D19,"")</f>
        <v/>
      </c>
      <c r="FG19" s="4" t="str">
        <f>IF('Gene Table'!$C19="SMPC",E19,"")</f>
        <v/>
      </c>
      <c r="FH19" s="4" t="str">
        <f>IF('Gene Table'!$C19="SMPC",F19,"")</f>
        <v/>
      </c>
      <c r="FI19" s="4" t="str">
        <f>IF('Gene Table'!$C19="SMPC",G19,"")</f>
        <v/>
      </c>
      <c r="FJ19" s="4" t="str">
        <f>IF('Gene Table'!$C19="SMPC",H19,"")</f>
        <v/>
      </c>
      <c r="FK19" s="4" t="str">
        <f>IF('Gene Table'!$C19="SMPC",I19,"")</f>
        <v/>
      </c>
      <c r="FL19" s="4" t="str">
        <f>IF('Gene Table'!$C19="SMPC",J19,"")</f>
        <v/>
      </c>
      <c r="FM19" s="4" t="str">
        <f>IF('Gene Table'!$C19="SMPC",K19,"")</f>
        <v/>
      </c>
      <c r="FN19" s="4" t="str">
        <f>IF('Gene Table'!$C19="SMPC",L19,"")</f>
        <v/>
      </c>
      <c r="FO19" s="4" t="str">
        <f>IF('Gene Table'!$C19="SMPC",M19,"")</f>
        <v/>
      </c>
      <c r="FP19" s="4" t="str">
        <f>IF('Gene Table'!$C19="SMPC",N19,"")</f>
        <v/>
      </c>
      <c r="FQ19" s="4" t="str">
        <f>IF('Gene Table'!$C19="SMPC",O19,"")</f>
        <v/>
      </c>
      <c r="FS19" s="4" t="s">
        <v>100</v>
      </c>
      <c r="FT19" s="4" t="str">
        <f>IF('Gene Table'!$C19="SMPC",R19,"")</f>
        <v/>
      </c>
      <c r="FU19" s="4" t="str">
        <f>IF('Gene Table'!$C19="SMPC",S19,"")</f>
        <v/>
      </c>
      <c r="FV19" s="4" t="str">
        <f>IF('Gene Table'!$C19="SMPC",T19,"")</f>
        <v/>
      </c>
      <c r="FW19" s="4" t="str">
        <f>IF('Gene Table'!$C19="SMPC",U19,"")</f>
        <v/>
      </c>
      <c r="FX19" s="4" t="str">
        <f>IF('Gene Table'!$C19="SMPC",V19,"")</f>
        <v/>
      </c>
      <c r="FY19" s="4" t="str">
        <f>IF('Gene Table'!$C19="SMPC",W19,"")</f>
        <v/>
      </c>
      <c r="FZ19" s="4" t="str">
        <f>IF('Gene Table'!$C19="SMPC",X19,"")</f>
        <v/>
      </c>
      <c r="GA19" s="4" t="str">
        <f>IF('Gene Table'!$C19="SMPC",Y19,"")</f>
        <v/>
      </c>
      <c r="GB19" s="4" t="str">
        <f>IF('Gene Table'!$C19="SMPC",Z19,"")</f>
        <v/>
      </c>
      <c r="GC19" s="4" t="str">
        <f>IF('Gene Table'!$C19="SMPC",AA19,"")</f>
        <v/>
      </c>
      <c r="GD19" s="4" t="str">
        <f>IF('Gene Table'!$C19="SMPC",AB19,"")</f>
        <v/>
      </c>
      <c r="GE19" s="4" t="str">
        <f>IF('Gene Table'!$C19="SMPC",AC19,"")</f>
        <v/>
      </c>
    </row>
    <row r="20" spans="1:187" ht="15" customHeight="1" x14ac:dyDescent="0.25">
      <c r="A20" s="4" t="str">
        <f>'Gene Table'!C20&amp;":"&amp;'Gene Table'!D20</f>
        <v>EGFR:c.2238_2255del18</v>
      </c>
      <c r="B20" s="4">
        <f>IF('Gene Table'!$G$5="NO",IF(ISNUMBER(MATCH('Gene Table'!E20,'Array Content'!$M$2:$M$941,0)),VLOOKUP('Gene Table'!E20,'Array Content'!$M$2:$O$941,2,FALSE),35),IF('Gene Table'!$G$5="YES",IF(ISNUMBER(MATCH('Gene Table'!E20,'Array Content'!$M$2:$M$941,0)),VLOOKUP('Gene Table'!E20,'Array Content'!$M$2:$O$941,3,FALSE),35),"OOPS"))</f>
        <v>35</v>
      </c>
      <c r="C20" s="4" t="s">
        <v>103</v>
      </c>
      <c r="D20" s="4">
        <f>IF('Control Sample Data'!D19="","",IF(SUM('Control Sample Data'!D$2:D$97)&gt;10,IF(AND(ISNUMBER('Control Sample Data'!D19),'Control Sample Data'!D19&lt;$B20, 'Control Sample Data'!D19&gt;0),'Control Sample Data'!D19,$B20),""))</f>
        <v>34.630000000000003</v>
      </c>
      <c r="E20" s="4">
        <f>IF('Control Sample Data'!E19="","",IF(SUM('Control Sample Data'!E$2:E$97)&gt;10,IF(AND(ISNUMBER('Control Sample Data'!E19),'Control Sample Data'!E19&lt;$B20, 'Control Sample Data'!E19&gt;0),'Control Sample Data'!E19,$B20),""))</f>
        <v>34.53</v>
      </c>
      <c r="F20" s="4" t="str">
        <f>IF('Control Sample Data'!F19="","",IF(SUM('Control Sample Data'!F$2:F$97)&gt;10,IF(AND(ISNUMBER('Control Sample Data'!F19),'Control Sample Data'!F19&lt;$B20, 'Control Sample Data'!F19&gt;0),'Control Sample Data'!F19,$B20),""))</f>
        <v/>
      </c>
      <c r="G20" s="4" t="str">
        <f>IF('Control Sample Data'!G19="","",IF(SUM('Control Sample Data'!G$2:G$97)&gt;10,IF(AND(ISNUMBER('Control Sample Data'!G19),'Control Sample Data'!G19&lt;$B20, 'Control Sample Data'!G19&gt;0),'Control Sample Data'!G19,$B20),""))</f>
        <v/>
      </c>
      <c r="H20" s="4" t="str">
        <f>IF('Control Sample Data'!H19="","",IF(SUM('Control Sample Data'!H$2:H$97)&gt;10,IF(AND(ISNUMBER('Control Sample Data'!H19),'Control Sample Data'!H19&lt;$B20, 'Control Sample Data'!H19&gt;0),'Control Sample Data'!H19,$B20),""))</f>
        <v/>
      </c>
      <c r="I20" s="4" t="str">
        <f>IF('Control Sample Data'!I19="","",IF(SUM('Control Sample Data'!I$2:I$97)&gt;10,IF(AND(ISNUMBER('Control Sample Data'!I19),'Control Sample Data'!I19&lt;$B20, 'Control Sample Data'!I19&gt;0),'Control Sample Data'!I19,$B20),""))</f>
        <v/>
      </c>
      <c r="J20" s="4" t="str">
        <f>IF('Control Sample Data'!J19="","",IF(SUM('Control Sample Data'!J$2:J$97)&gt;10,IF(AND(ISNUMBER('Control Sample Data'!J19),'Control Sample Data'!J19&lt;$B20, 'Control Sample Data'!J19&gt;0),'Control Sample Data'!J19,$B20),""))</f>
        <v/>
      </c>
      <c r="K20" s="4" t="str">
        <f>IF('Control Sample Data'!K19="","",IF(SUM('Control Sample Data'!K$2:K$97)&gt;10,IF(AND(ISNUMBER('Control Sample Data'!K19),'Control Sample Data'!K19&lt;$B20, 'Control Sample Data'!K19&gt;0),'Control Sample Data'!K19,$B20),""))</f>
        <v/>
      </c>
      <c r="L20" s="4" t="str">
        <f>IF('Control Sample Data'!L19="","",IF(SUM('Control Sample Data'!L$2:L$97)&gt;10,IF(AND(ISNUMBER('Control Sample Data'!L19),'Control Sample Data'!L19&lt;$B20, 'Control Sample Data'!L19&gt;0),'Control Sample Data'!L19,$B20),""))</f>
        <v/>
      </c>
      <c r="M20" s="4" t="str">
        <f>IF('Control Sample Data'!M19="","",IF(SUM('Control Sample Data'!M$2:M$97)&gt;10,IF(AND(ISNUMBER('Control Sample Data'!M19),'Control Sample Data'!M19&lt;$B20, 'Control Sample Data'!M19&gt;0),'Control Sample Data'!M19,$B20),""))</f>
        <v/>
      </c>
      <c r="N20" s="4" t="str">
        <f>IF('Control Sample Data'!N19="","",IF(SUM('Control Sample Data'!N$2:N$97)&gt;10,IF(AND(ISNUMBER('Control Sample Data'!N19),'Control Sample Data'!N19&lt;$B20, 'Control Sample Data'!N19&gt;0),'Control Sample Data'!N19,$B20),""))</f>
        <v/>
      </c>
      <c r="O20" s="4" t="str">
        <f>IF('Control Sample Data'!O19="","",IF(SUM('Control Sample Data'!O$2:O$97)&gt;10,IF(AND(ISNUMBER('Control Sample Data'!O19),'Control Sample Data'!O19&lt;$B20, 'Control Sample Data'!O19&gt;0),'Control Sample Data'!O19,$B20),""))</f>
        <v/>
      </c>
      <c r="Q20" s="4" t="s">
        <v>103</v>
      </c>
      <c r="R20" s="4">
        <f>IF('Test Sample Data'!D19="","",IF(SUM('Test Sample Data'!D$2:D$97)&gt;10,IF(AND(ISNUMBER('Test Sample Data'!D19),'Test Sample Data'!D19&lt;$B20, 'Test Sample Data'!D19&gt;0),'Test Sample Data'!D19,$B20),""))</f>
        <v>35</v>
      </c>
      <c r="S20" s="4">
        <f>IF('Test Sample Data'!E19="","",IF(SUM('Test Sample Data'!E$2:E$97)&gt;10,IF(AND(ISNUMBER('Test Sample Data'!E19),'Test Sample Data'!E19&lt;$B20, 'Test Sample Data'!E19&gt;0),'Test Sample Data'!E19,$B20),""))</f>
        <v>35</v>
      </c>
      <c r="T20" s="4">
        <f>IF('Test Sample Data'!F19="","",IF(SUM('Test Sample Data'!F$2:F$97)&gt;10,IF(AND(ISNUMBER('Test Sample Data'!F19),'Test Sample Data'!F19&lt;$B20, 'Test Sample Data'!F19&gt;0),'Test Sample Data'!F19,$B20),""))</f>
        <v>35</v>
      </c>
      <c r="U20" s="4">
        <f>IF('Test Sample Data'!G19="","",IF(SUM('Test Sample Data'!G$2:G$97)&gt;10,IF(AND(ISNUMBER('Test Sample Data'!G19),'Test Sample Data'!G19&lt;$B20, 'Test Sample Data'!G19&gt;0),'Test Sample Data'!G19,$B20),""))</f>
        <v>30</v>
      </c>
      <c r="V20" s="4">
        <f>IF('Test Sample Data'!H19="","",IF(SUM('Test Sample Data'!H$2:H$97)&gt;10,IF(AND(ISNUMBER('Test Sample Data'!H19),'Test Sample Data'!H19&lt;$B20, 'Test Sample Data'!H19&gt;0),'Test Sample Data'!H19,$B20),""))</f>
        <v>29</v>
      </c>
      <c r="W20" s="4">
        <f>IF('Test Sample Data'!I19="","",IF(SUM('Test Sample Data'!I$2:I$97)&gt;10,IF(AND(ISNUMBER('Test Sample Data'!I19),'Test Sample Data'!I19&lt;$B20, 'Test Sample Data'!I19&gt;0),'Test Sample Data'!I19,$B20),""))</f>
        <v>35</v>
      </c>
      <c r="X20" s="4">
        <f>IF('Test Sample Data'!J19="","",IF(SUM('Test Sample Data'!J$2:J$97)&gt;10,IF(AND(ISNUMBER('Test Sample Data'!J19),'Test Sample Data'!J19&lt;$B20, 'Test Sample Data'!J19&gt;0),'Test Sample Data'!J19,$B20),""))</f>
        <v>28</v>
      </c>
      <c r="Y20" s="4">
        <f>IF('Test Sample Data'!K19="","",IF(SUM('Test Sample Data'!K$2:K$97)&gt;10,IF(AND(ISNUMBER('Test Sample Data'!K19),'Test Sample Data'!K19&lt;$B20, 'Test Sample Data'!K19&gt;0),'Test Sample Data'!K19,$B20),""))</f>
        <v>35</v>
      </c>
      <c r="Z20" s="4" t="str">
        <f>IF('Test Sample Data'!L19="","",IF(SUM('Test Sample Data'!L$2:L$97)&gt;10,IF(AND(ISNUMBER('Test Sample Data'!L19),'Test Sample Data'!L19&lt;$B20, 'Test Sample Data'!L19&gt;0),'Test Sample Data'!L19,$B20),""))</f>
        <v/>
      </c>
      <c r="AA20" s="4" t="str">
        <f>IF('Test Sample Data'!M19="","",IF(SUM('Test Sample Data'!M$2:M$97)&gt;10,IF(AND(ISNUMBER('Test Sample Data'!M19),'Test Sample Data'!M19&lt;$B20, 'Test Sample Data'!M19&gt;0),'Test Sample Data'!M19,$B20),""))</f>
        <v/>
      </c>
      <c r="AB20" s="4" t="str">
        <f>IF('Test Sample Data'!N19="","",IF(SUM('Test Sample Data'!N$2:N$97)&gt;10,IF(AND(ISNUMBER('Test Sample Data'!N19),'Test Sample Data'!N19&lt;$B20, 'Test Sample Data'!N19&gt;0),'Test Sample Data'!N19,$B20),""))</f>
        <v/>
      </c>
      <c r="AC20" s="4" t="str">
        <f>IF('Test Sample Data'!O19="","",IF(SUM('Test Sample Data'!O$2:O$97)&gt;10,IF(AND(ISNUMBER('Test Sample Data'!O19),'Test Sample Data'!O19&lt;$B20, 'Test Sample Data'!O19&gt;0),'Test Sample Data'!O19,$B20),""))</f>
        <v/>
      </c>
      <c r="AE20" s="4" t="s">
        <v>103</v>
      </c>
      <c r="AF20" s="4">
        <f>IF(ISNUMBER(D20),IF(MID('Gene Table'!$D$1,5,1)="8",D20-ED$100,D20-VLOOKUP(LEFT($A20,FIND(":",$A20,1))&amp;"copy number",$A$3:$AC$98,4,FALSE)),"")</f>
        <v>7.8400000000000034</v>
      </c>
      <c r="AG20" s="4">
        <f>IF(ISNUMBER(E20),IF(MID('Gene Table'!$D$1,5,1)="8",E20-EE$100,E20-VLOOKUP(LEFT($A20,FIND(":",$A20,1))&amp;"copy number",$A$3:$AC$98,5,FALSE)),"")</f>
        <v>7.9000000000000021</v>
      </c>
      <c r="AH20" s="4" t="str">
        <f>IF(ISNUMBER(F20),IF(MID('Gene Table'!$D$1,5,1)="8",F20-EF$100,F20-VLOOKUP(LEFT($A20,FIND(":",$A20,1))&amp;"copy number",$A$3:$AC$98,6,FALSE)),"")</f>
        <v/>
      </c>
      <c r="AI20" s="4" t="str">
        <f>IF(ISNUMBER(G20),IF(MID('Gene Table'!$D$1,5,1)="8",G20-EG$100,G20-VLOOKUP(LEFT($A20,FIND(":",$A20,1))&amp;"copy number",$A$3:$AC$98,7,FALSE)),"")</f>
        <v/>
      </c>
      <c r="AJ20" s="4" t="str">
        <f>IF(ISNUMBER(H20),IF(MID('Gene Table'!$D$1,5,1)="8",H20-EH$100,H20-VLOOKUP(LEFT($A20,FIND(":",$A20,1))&amp;"copy number",$A$3:$AC$98,8,FALSE)),"")</f>
        <v/>
      </c>
      <c r="AK20" s="4" t="str">
        <f>IF(ISNUMBER(I20),IF(MID('Gene Table'!$D$1,5,1)="8",I20-EI$100,I20-VLOOKUP(LEFT($A20,FIND(":",$A20,1))&amp;"copy number",$A$3:$AC$98,9,FALSE)),"")</f>
        <v/>
      </c>
      <c r="AL20" s="4" t="str">
        <f>IF(ISNUMBER(J20),IF(MID('Gene Table'!$D$1,5,1)="8",J20-EJ$100,J20-VLOOKUP(LEFT($A20,FIND(":",$A20,1))&amp;"copy number",$A$3:$AC$98,10,FALSE)),"")</f>
        <v/>
      </c>
      <c r="AM20" s="4" t="str">
        <f>IF(ISNUMBER(K20),IF(MID('Gene Table'!$D$1,5,1)="8",K20-EK$100,K20-VLOOKUP(LEFT($A20,FIND(":",$A20,1))&amp;"copy number",$A$3:$AC$98,11,FALSE)),"")</f>
        <v/>
      </c>
      <c r="AN20" s="4" t="str">
        <f>IF(ISNUMBER(L20),IF(MID('Gene Table'!$D$1,5,1)="8",L20-EL$100,L20-VLOOKUP(LEFT($A20,FIND(":",$A20,1))&amp;"copy number",$A$3:$AC$98,12,FALSE)),"")</f>
        <v/>
      </c>
      <c r="AO20" s="4" t="str">
        <f>IF(ISNUMBER(M20),IF(MID('Gene Table'!$D$1,5,1)="8",M20-EM$100,M20-VLOOKUP(LEFT($A20,FIND(":",$A20,1))&amp;"copy number",$A$3:$AC$98,13,FALSE)),"")</f>
        <v/>
      </c>
      <c r="AP20" s="4" t="str">
        <f>IF(ISNUMBER(N20),IF(MID('Gene Table'!$D$1,5,1)="8",N20-EN$100,N20-VLOOKUP(LEFT($A20,FIND(":",$A20,1))&amp;"copy number",$A$3:$AC$98,14,FALSE)),"")</f>
        <v/>
      </c>
      <c r="AQ20" s="4" t="str">
        <f>IF(ISNUMBER(O20),IF(MID('Gene Table'!$D$1,5,1)="8",O20-EO$100,O20-VLOOKUP(LEFT($A20,FIND(":",$A20,1))&amp;"copy number",$A$3:$AC$98,15,FALSE)),"")</f>
        <v/>
      </c>
      <c r="AR20" s="4">
        <f t="shared" si="3"/>
        <v>0.13</v>
      </c>
      <c r="AS20" s="4">
        <f t="shared" si="4"/>
        <v>7.87</v>
      </c>
      <c r="AU20" s="4" t="s">
        <v>103</v>
      </c>
      <c r="AV20" s="4">
        <f>IF(ISNUMBER(R20),IF(MID('Gene Table'!$D$1,5,1)="8",D20-ER$100,R20-VLOOKUP(LEFT($A20,FIND(":",$A20,1))&amp;"copy number",$A$3:$AC$98,18,FALSE)),"")</f>
        <v>8.09</v>
      </c>
      <c r="AW20" s="4">
        <f>IF(ISNUMBER(S20),IF(MID('Gene Table'!$D$1,5,1)="8",E20-ES$100,S20-VLOOKUP(LEFT($A20,FIND(":",$A20,1))&amp;"copy number",$A$3:$AC$98,19,FALSE)),"")</f>
        <v>8.0300000000000011</v>
      </c>
      <c r="AX20" s="4">
        <f>IF(ISNUMBER(T20),IF(MID('Gene Table'!$D$1,5,1)="8",F20-ET$100,T20-VLOOKUP(LEFT($A20,FIND(":",$A20,1))&amp;"copy number",$A$3:$AC$98,20,FALSE)),"")</f>
        <v>8.11</v>
      </c>
      <c r="AY20" s="4">
        <f>IF(ISNUMBER(U20),IF(MID('Gene Table'!$D$1,5,1)="8",G20-EU$100,U20-VLOOKUP(LEFT($A20,FIND(":",$A20,1))&amp;"copy number",$A$3:$AC$98,21,FALSE)),"")</f>
        <v>4</v>
      </c>
      <c r="AZ20" s="4">
        <f>IF(ISNUMBER(V20),IF(MID('Gene Table'!$D$1,5,1)="8",H20-EV$100,V20-VLOOKUP(LEFT($A20,FIND(":",$A20,1))&amp;"copy number",$A$3:$AC$98,22,FALSE)),"")</f>
        <v>3</v>
      </c>
      <c r="BA20" s="4">
        <f>IF(ISNUMBER(W20),IF(MID('Gene Table'!$D$1,5,1)="8",I20-EW$100,W20-VLOOKUP(LEFT($A20,FIND(":",$A20,1))&amp;"copy number",$A$3:$AC$98,23,FALSE)),"")</f>
        <v>9</v>
      </c>
      <c r="BB20" s="4">
        <f>IF(ISNUMBER(X20),IF(MID('Gene Table'!$D$1,5,1)="8",J20-EX$100,X20-VLOOKUP(LEFT($A20,FIND(":",$A20,1))&amp;"copy number",$A$3:$AC$98,24,FALSE)),"")</f>
        <v>2</v>
      </c>
      <c r="BC20" s="4">
        <f>IF(ISNUMBER(Y20),IF(MID('Gene Table'!$D$1,5,1)="8",K20-EY$100,Y20-VLOOKUP(LEFT($A20,FIND(":",$A20,1))&amp;"copy number",$A$3:$AC$98,25,FALSE)),"")</f>
        <v>9</v>
      </c>
      <c r="BD20" s="4" t="str">
        <f>IF(ISNUMBER(Z20),IF(MID('Gene Table'!$D$1,5,1)="8",L20-EZ$100,Z20-VLOOKUP(LEFT($A20,FIND(":",$A20,1))&amp;"copy number",$A$3:$AC$98,26,FALSE)),"")</f>
        <v/>
      </c>
      <c r="BE20" s="4" t="str">
        <f>IF(ISNUMBER(AA20),IF(MID('Gene Table'!$D$1,5,1)="8",M20-FA$100,AA20-VLOOKUP(LEFT($A20,FIND(":",$A20,1))&amp;"copy number",$A$3:$AC$98,27,FALSE)),"")</f>
        <v/>
      </c>
      <c r="BF20" s="4" t="str">
        <f>IF(ISNUMBER(AB20),IF(MID('Gene Table'!$D$1,5,1)="8",N20-FB$100,AB20-VLOOKUP(LEFT($A20,FIND(":",$A20,1))&amp;"copy number",$A$3:$AC$98,28,FALSE)),"")</f>
        <v/>
      </c>
      <c r="BG20" s="4" t="str">
        <f>IF(ISNUMBER(AC20),IF(MID('Gene Table'!$D$1,5,1)="8",O20-FC$100,AC20-VLOOKUP(LEFT($A20,FIND(":",$A20,1))&amp;"copy number",$A$3:$AC$98,29,FALSE)),"")</f>
        <v/>
      </c>
      <c r="BI20" s="4" t="s">
        <v>103</v>
      </c>
      <c r="BJ20" s="4">
        <f t="shared" si="5"/>
        <v>8.09</v>
      </c>
      <c r="BK20" s="4">
        <f t="shared" si="6"/>
        <v>8.0300000000000011</v>
      </c>
      <c r="BL20" s="4">
        <f t="shared" si="7"/>
        <v>8.11</v>
      </c>
      <c r="BM20" s="4" t="str">
        <f t="shared" si="8"/>
        <v/>
      </c>
      <c r="BN20" s="4" t="str">
        <f t="shared" si="9"/>
        <v/>
      </c>
      <c r="BO20" s="4">
        <f t="shared" si="10"/>
        <v>9</v>
      </c>
      <c r="BP20" s="4" t="str">
        <f t="shared" si="11"/>
        <v/>
      </c>
      <c r="BQ20" s="4">
        <f t="shared" si="12"/>
        <v>9</v>
      </c>
      <c r="BR20" s="4" t="str">
        <f t="shared" si="13"/>
        <v/>
      </c>
      <c r="BS20" s="4" t="str">
        <f t="shared" si="14"/>
        <v/>
      </c>
      <c r="BT20" s="4" t="str">
        <f t="shared" si="15"/>
        <v/>
      </c>
      <c r="BU20" s="4" t="str">
        <f t="shared" si="16"/>
        <v/>
      </c>
      <c r="BV20" s="4">
        <f t="shared" si="17"/>
        <v>1.52</v>
      </c>
      <c r="BW20" s="4">
        <f t="shared" si="18"/>
        <v>8.4499999999999993</v>
      </c>
      <c r="BY20" s="4" t="s">
        <v>103</v>
      </c>
      <c r="BZ20" s="4">
        <f t="shared" si="19"/>
        <v>-0.35999999999999943</v>
      </c>
      <c r="CA20" s="4">
        <f t="shared" si="20"/>
        <v>-0.41999999999999815</v>
      </c>
      <c r="CB20" s="4">
        <f t="shared" si="21"/>
        <v>-0.33999999999999986</v>
      </c>
      <c r="CC20" s="4">
        <f t="shared" si="22"/>
        <v>-4.4499999999999993</v>
      </c>
      <c r="CD20" s="4">
        <f t="shared" si="23"/>
        <v>-5.4499999999999993</v>
      </c>
      <c r="CE20" s="4">
        <f t="shared" si="24"/>
        <v>0.55000000000000071</v>
      </c>
      <c r="CF20" s="4">
        <f t="shared" si="25"/>
        <v>-6.4499999999999993</v>
      </c>
      <c r="CG20" s="4">
        <f t="shared" si="26"/>
        <v>0.55000000000000071</v>
      </c>
      <c r="CH20" s="4" t="str">
        <f t="shared" si="27"/>
        <v/>
      </c>
      <c r="CI20" s="4" t="str">
        <f t="shared" si="28"/>
        <v/>
      </c>
      <c r="CJ20" s="4" t="str">
        <f t="shared" si="29"/>
        <v/>
      </c>
      <c r="CK20" s="4" t="str">
        <f t="shared" si="30"/>
        <v/>
      </c>
      <c r="CM20" s="4" t="s">
        <v>103</v>
      </c>
      <c r="CN20" s="4" t="str">
        <f>IF(ISNUMBER(BZ20), IF($BV20&gt;VLOOKUP('Gene Table'!$G$2,'Array Content'!$A$2:$B$3,2,FALSE),IF(BZ20&lt;-$BV20,"mutant","WT"),IF(BZ20&lt;-VLOOKUP('Gene Table'!$G$2,'Array Content'!$A$2:$B$3,2,FALSE),"Mutant","WT")),"")</f>
        <v>WT</v>
      </c>
      <c r="CO20" s="4" t="str">
        <f>IF(ISNUMBER(CA20), IF($BV20&gt;VLOOKUP('Gene Table'!$G$2,'Array Content'!$A$2:$B$3,2,FALSE),IF(CA20&lt;-$BV20,"mutant","WT"),IF(CA20&lt;-VLOOKUP('Gene Table'!$G$2,'Array Content'!$A$2:$B$3,2,FALSE),"Mutant","WT")),"")</f>
        <v>WT</v>
      </c>
      <c r="CP20" s="4" t="str">
        <f>IF(ISNUMBER(CB20), IF($BV20&gt;VLOOKUP('Gene Table'!$G$2,'Array Content'!$A$2:$B$3,2,FALSE),IF(CB20&lt;-$BV20,"mutant","WT"),IF(CB20&lt;-VLOOKUP('Gene Table'!$G$2,'Array Content'!$A$2:$B$3,2,FALSE),"Mutant","WT")),"")</f>
        <v>WT</v>
      </c>
      <c r="CQ20" s="4" t="str">
        <f>IF(ISNUMBER(CC20), IF($BV20&gt;VLOOKUP('Gene Table'!$G$2,'Array Content'!$A$2:$B$3,2,FALSE),IF(CC20&lt;-$BV20,"mutant","WT"),IF(CC20&lt;-VLOOKUP('Gene Table'!$G$2,'Array Content'!$A$2:$B$3,2,FALSE),"Mutant","WT")),"")</f>
        <v>Mutant</v>
      </c>
      <c r="CR20" s="4" t="str">
        <f>IF(ISNUMBER(CD20), IF($BV20&gt;VLOOKUP('Gene Table'!$G$2,'Array Content'!$A$2:$B$3,2,FALSE),IF(CD20&lt;-$BV20,"mutant","WT"),IF(CD20&lt;-VLOOKUP('Gene Table'!$G$2,'Array Content'!$A$2:$B$3,2,FALSE),"Mutant","WT")),"")</f>
        <v>Mutant</v>
      </c>
      <c r="CS20" s="4" t="str">
        <f>IF(ISNUMBER(CE20), IF($BV20&gt;VLOOKUP('Gene Table'!$G$2,'Array Content'!$A$2:$B$3,2,FALSE),IF(CE20&lt;-$BV20,"mutant","WT"),IF(CE20&lt;-VLOOKUP('Gene Table'!$G$2,'Array Content'!$A$2:$B$3,2,FALSE),"Mutant","WT")),"")</f>
        <v>WT</v>
      </c>
      <c r="CT20" s="4" t="str">
        <f>IF(ISNUMBER(CF20), IF($BV20&gt;VLOOKUP('Gene Table'!$G$2,'Array Content'!$A$2:$B$3,2,FALSE),IF(CF20&lt;-$BV20,"mutant","WT"),IF(CF20&lt;-VLOOKUP('Gene Table'!$G$2,'Array Content'!$A$2:$B$3,2,FALSE),"Mutant","WT")),"")</f>
        <v>Mutant</v>
      </c>
      <c r="CU20" s="4" t="str">
        <f>IF(ISNUMBER(CG20), IF($BV20&gt;VLOOKUP('Gene Table'!$G$2,'Array Content'!$A$2:$B$3,2,FALSE),IF(CG20&lt;-$BV20,"mutant","WT"),IF(CG20&lt;-VLOOKUP('Gene Table'!$G$2,'Array Content'!$A$2:$B$3,2,FALSE),"Mutant","WT")),"")</f>
        <v>WT</v>
      </c>
      <c r="CV20" s="4" t="str">
        <f>IF(ISNUMBER(CH20), IF($BV20&gt;VLOOKUP('Gene Table'!$G$2,'Array Content'!$A$2:$B$3,2,FALSE),IF(CH20&lt;-$BV20,"mutant","WT"),IF(CH20&lt;-VLOOKUP('Gene Table'!$G$2,'Array Content'!$A$2:$B$3,2,FALSE),"Mutant","WT")),"")</f>
        <v/>
      </c>
      <c r="CW20" s="4" t="str">
        <f>IF(ISNUMBER(CI20), IF($BV20&gt;VLOOKUP('Gene Table'!$G$2,'Array Content'!$A$2:$B$3,2,FALSE),IF(CI20&lt;-$BV20,"mutant","WT"),IF(CI20&lt;-VLOOKUP('Gene Table'!$G$2,'Array Content'!$A$2:$B$3,2,FALSE),"Mutant","WT")),"")</f>
        <v/>
      </c>
      <c r="CX20" s="4" t="str">
        <f>IF(ISNUMBER(CJ20), IF($BV20&gt;VLOOKUP('Gene Table'!$G$2,'Array Content'!$A$2:$B$3,2,FALSE),IF(CJ20&lt;-$BV20,"mutant","WT"),IF(CJ20&lt;-VLOOKUP('Gene Table'!$G$2,'Array Content'!$A$2:$B$3,2,FALSE),"Mutant","WT")),"")</f>
        <v/>
      </c>
      <c r="CY20" s="4" t="str">
        <f>IF(ISNUMBER(CK20), IF($BV20&gt;VLOOKUP('Gene Table'!$G$2,'Array Content'!$A$2:$B$3,2,FALSE),IF(CK20&lt;-$BV20,"mutant","WT"),IF(CK20&lt;-VLOOKUP('Gene Table'!$G$2,'Array Content'!$A$2:$B$3,2,FALSE),"Mutant","WT")),"")</f>
        <v/>
      </c>
      <c r="DA20" s="4" t="s">
        <v>103</v>
      </c>
      <c r="DB20" s="4">
        <f t="shared" si="31"/>
        <v>0.21999999999999975</v>
      </c>
      <c r="DC20" s="4">
        <f t="shared" si="32"/>
        <v>0.16000000000000103</v>
      </c>
      <c r="DD20" s="4">
        <f t="shared" si="33"/>
        <v>0.23999999999999932</v>
      </c>
      <c r="DE20" s="4">
        <f t="shared" si="34"/>
        <v>-3.87</v>
      </c>
      <c r="DF20" s="4">
        <f t="shared" si="35"/>
        <v>-4.87</v>
      </c>
      <c r="DG20" s="4">
        <f t="shared" si="36"/>
        <v>1.1299999999999999</v>
      </c>
      <c r="DH20" s="4">
        <f t="shared" si="37"/>
        <v>-5.87</v>
      </c>
      <c r="DI20" s="4">
        <f t="shared" si="38"/>
        <v>1.1299999999999999</v>
      </c>
      <c r="DJ20" s="4" t="str">
        <f t="shared" si="39"/>
        <v/>
      </c>
      <c r="DK20" s="4" t="str">
        <f t="shared" si="40"/>
        <v/>
      </c>
      <c r="DL20" s="4" t="str">
        <f t="shared" si="41"/>
        <v/>
      </c>
      <c r="DM20" s="4" t="str">
        <f t="shared" si="42"/>
        <v/>
      </c>
      <c r="DO20" s="4" t="s">
        <v>103</v>
      </c>
      <c r="DP20" s="4" t="str">
        <f>IF(ISNUMBER(DB20), IF($AR20&gt;VLOOKUP('Gene Table'!$G$2,'Array Content'!$A$2:$B$3,2,FALSE),IF(DB20&lt;-$AR20,"mutant","WT"),IF(DB20&lt;-VLOOKUP('Gene Table'!$G$2,'Array Content'!$A$2:$B$3,2,FALSE),"Mutant","WT")),"")</f>
        <v>WT</v>
      </c>
      <c r="DQ20" s="4" t="str">
        <f>IF(ISNUMBER(DC20), IF($AR20&gt;VLOOKUP('Gene Table'!$G$2,'Array Content'!$A$2:$B$3,2,FALSE),IF(DC20&lt;-$AR20,"mutant","WT"),IF(DC20&lt;-VLOOKUP('Gene Table'!$G$2,'Array Content'!$A$2:$B$3,2,FALSE),"Mutant","WT")),"")</f>
        <v>WT</v>
      </c>
      <c r="DR20" s="4" t="str">
        <f>IF(ISNUMBER(DD20), IF($AR20&gt;VLOOKUP('Gene Table'!$G$2,'Array Content'!$A$2:$B$3,2,FALSE),IF(DD20&lt;-$AR20,"mutant","WT"),IF(DD20&lt;-VLOOKUP('Gene Table'!$G$2,'Array Content'!$A$2:$B$3,2,FALSE),"Mutant","WT")),"")</f>
        <v>WT</v>
      </c>
      <c r="DS20" s="4" t="str">
        <f>IF(ISNUMBER(DE20), IF($AR20&gt;VLOOKUP('Gene Table'!$G$2,'Array Content'!$A$2:$B$3,2,FALSE),IF(DE20&lt;-$AR20,"mutant","WT"),IF(DE20&lt;-VLOOKUP('Gene Table'!$G$2,'Array Content'!$A$2:$B$3,2,FALSE),"Mutant","WT")),"")</f>
        <v>Mutant</v>
      </c>
      <c r="DT20" s="4" t="str">
        <f>IF(ISNUMBER(DF20), IF($AR20&gt;VLOOKUP('Gene Table'!$G$2,'Array Content'!$A$2:$B$3,2,FALSE),IF(DF20&lt;-$AR20,"mutant","WT"),IF(DF20&lt;-VLOOKUP('Gene Table'!$G$2,'Array Content'!$A$2:$B$3,2,FALSE),"Mutant","WT")),"")</f>
        <v>Mutant</v>
      </c>
      <c r="DU20" s="4" t="str">
        <f>IF(ISNUMBER(DG20), IF($AR20&gt;VLOOKUP('Gene Table'!$G$2,'Array Content'!$A$2:$B$3,2,FALSE),IF(DG20&lt;-$AR20,"mutant","WT"),IF(DG20&lt;-VLOOKUP('Gene Table'!$G$2,'Array Content'!$A$2:$B$3,2,FALSE),"Mutant","WT")),"")</f>
        <v>WT</v>
      </c>
      <c r="DV20" s="4" t="str">
        <f>IF(ISNUMBER(DH20), IF($AR20&gt;VLOOKUP('Gene Table'!$G$2,'Array Content'!$A$2:$B$3,2,FALSE),IF(DH20&lt;-$AR20,"mutant","WT"),IF(DH20&lt;-VLOOKUP('Gene Table'!$G$2,'Array Content'!$A$2:$B$3,2,FALSE),"Mutant","WT")),"")</f>
        <v>Mutant</v>
      </c>
      <c r="DW20" s="4" t="str">
        <f>IF(ISNUMBER(DI20), IF($AR20&gt;VLOOKUP('Gene Table'!$G$2,'Array Content'!$A$2:$B$3,2,FALSE),IF(DI20&lt;-$AR20,"mutant","WT"),IF(DI20&lt;-VLOOKUP('Gene Table'!$G$2,'Array Content'!$A$2:$B$3,2,FALSE),"Mutant","WT")),"")</f>
        <v>WT</v>
      </c>
      <c r="DX20" s="4" t="str">
        <f>IF(ISNUMBER(DJ20), IF($AR20&gt;VLOOKUP('Gene Table'!$G$2,'Array Content'!$A$2:$B$3,2,FALSE),IF(DJ20&lt;-$AR20,"mutant","WT"),IF(DJ20&lt;-VLOOKUP('Gene Table'!$G$2,'Array Content'!$A$2:$B$3,2,FALSE),"Mutant","WT")),"")</f>
        <v/>
      </c>
      <c r="DY20" s="4" t="str">
        <f>IF(ISNUMBER(DK20), IF($AR20&gt;VLOOKUP('Gene Table'!$G$2,'Array Content'!$A$2:$B$3,2,FALSE),IF(DK20&lt;-$AR20,"mutant","WT"),IF(DK20&lt;-VLOOKUP('Gene Table'!$G$2,'Array Content'!$A$2:$B$3,2,FALSE),"Mutant","WT")),"")</f>
        <v/>
      </c>
      <c r="DZ20" s="4" t="str">
        <f>IF(ISNUMBER(DL20), IF($AR20&gt;VLOOKUP('Gene Table'!$G$2,'Array Content'!$A$2:$B$3,2,FALSE),IF(DL20&lt;-$AR20,"mutant","WT"),IF(DL20&lt;-VLOOKUP('Gene Table'!$G$2,'Array Content'!$A$2:$B$3,2,FALSE),"Mutant","WT")),"")</f>
        <v/>
      </c>
      <c r="EA20" s="4" t="str">
        <f>IF(ISNUMBER(DM20), IF($AR20&gt;VLOOKUP('Gene Table'!$G$2,'Array Content'!$A$2:$B$3,2,FALSE),IF(DM20&lt;-$AR20,"mutant","WT"),IF(DM20&lt;-VLOOKUP('Gene Table'!$G$2,'Array Content'!$A$2:$B$3,2,FALSE),"Mutant","WT")),"")</f>
        <v/>
      </c>
      <c r="EC20" s="4" t="s">
        <v>103</v>
      </c>
      <c r="ED20" s="4" t="str">
        <f>IF('Gene Table'!$D20="copy number",D20,"")</f>
        <v/>
      </c>
      <c r="EE20" s="4" t="str">
        <f>IF('Gene Table'!$D20="copy number",E20,"")</f>
        <v/>
      </c>
      <c r="EF20" s="4" t="str">
        <f>IF('Gene Table'!$D20="copy number",F20,"")</f>
        <v/>
      </c>
      <c r="EG20" s="4" t="str">
        <f>IF('Gene Table'!$D20="copy number",G20,"")</f>
        <v/>
      </c>
      <c r="EH20" s="4" t="str">
        <f>IF('Gene Table'!$D20="copy number",H20,"")</f>
        <v/>
      </c>
      <c r="EI20" s="4" t="str">
        <f>IF('Gene Table'!$D20="copy number",I20,"")</f>
        <v/>
      </c>
      <c r="EJ20" s="4" t="str">
        <f>IF('Gene Table'!$D20="copy number",J20,"")</f>
        <v/>
      </c>
      <c r="EK20" s="4" t="str">
        <f>IF('Gene Table'!$D20="copy number",K20,"")</f>
        <v/>
      </c>
      <c r="EL20" s="4" t="str">
        <f>IF('Gene Table'!$D20="copy number",L20,"")</f>
        <v/>
      </c>
      <c r="EM20" s="4" t="str">
        <f>IF('Gene Table'!$D20="copy number",M20,"")</f>
        <v/>
      </c>
      <c r="EN20" s="4" t="str">
        <f>IF('Gene Table'!$D20="copy number",N20,"")</f>
        <v/>
      </c>
      <c r="EO20" s="4" t="str">
        <f>IF('Gene Table'!$D20="copy number",O20,"")</f>
        <v/>
      </c>
      <c r="EQ20" s="4" t="s">
        <v>103</v>
      </c>
      <c r="ER20" s="4" t="str">
        <f>IF('Gene Table'!$D20="copy number",R20,"")</f>
        <v/>
      </c>
      <c r="ES20" s="4" t="str">
        <f>IF('Gene Table'!$D20="copy number",S20,"")</f>
        <v/>
      </c>
      <c r="ET20" s="4" t="str">
        <f>IF('Gene Table'!$D20="copy number",T20,"")</f>
        <v/>
      </c>
      <c r="EU20" s="4" t="str">
        <f>IF('Gene Table'!$D20="copy number",U20,"")</f>
        <v/>
      </c>
      <c r="EV20" s="4" t="str">
        <f>IF('Gene Table'!$D20="copy number",V20,"")</f>
        <v/>
      </c>
      <c r="EW20" s="4" t="str">
        <f>IF('Gene Table'!$D20="copy number",W20,"")</f>
        <v/>
      </c>
      <c r="EX20" s="4" t="str">
        <f>IF('Gene Table'!$D20="copy number",X20,"")</f>
        <v/>
      </c>
      <c r="EY20" s="4" t="str">
        <f>IF('Gene Table'!$D20="copy number",Y20,"")</f>
        <v/>
      </c>
      <c r="EZ20" s="4" t="str">
        <f>IF('Gene Table'!$D20="copy number",Z20,"")</f>
        <v/>
      </c>
      <c r="FA20" s="4" t="str">
        <f>IF('Gene Table'!$D20="copy number",AA20,"")</f>
        <v/>
      </c>
      <c r="FB20" s="4" t="str">
        <f>IF('Gene Table'!$D20="copy number",AB20,"")</f>
        <v/>
      </c>
      <c r="FC20" s="4" t="str">
        <f>IF('Gene Table'!$D20="copy number",AC20,"")</f>
        <v/>
      </c>
      <c r="FE20" s="4" t="s">
        <v>103</v>
      </c>
      <c r="FF20" s="4" t="str">
        <f>IF('Gene Table'!$C20="SMPC",D20,"")</f>
        <v/>
      </c>
      <c r="FG20" s="4" t="str">
        <f>IF('Gene Table'!$C20="SMPC",E20,"")</f>
        <v/>
      </c>
      <c r="FH20" s="4" t="str">
        <f>IF('Gene Table'!$C20="SMPC",F20,"")</f>
        <v/>
      </c>
      <c r="FI20" s="4" t="str">
        <f>IF('Gene Table'!$C20="SMPC",G20,"")</f>
        <v/>
      </c>
      <c r="FJ20" s="4" t="str">
        <f>IF('Gene Table'!$C20="SMPC",H20,"")</f>
        <v/>
      </c>
      <c r="FK20" s="4" t="str">
        <f>IF('Gene Table'!$C20="SMPC",I20,"")</f>
        <v/>
      </c>
      <c r="FL20" s="4" t="str">
        <f>IF('Gene Table'!$C20="SMPC",J20,"")</f>
        <v/>
      </c>
      <c r="FM20" s="4" t="str">
        <f>IF('Gene Table'!$C20="SMPC",K20,"")</f>
        <v/>
      </c>
      <c r="FN20" s="4" t="str">
        <f>IF('Gene Table'!$C20="SMPC",L20,"")</f>
        <v/>
      </c>
      <c r="FO20" s="4" t="str">
        <f>IF('Gene Table'!$C20="SMPC",M20,"")</f>
        <v/>
      </c>
      <c r="FP20" s="4" t="str">
        <f>IF('Gene Table'!$C20="SMPC",N20,"")</f>
        <v/>
      </c>
      <c r="FQ20" s="4" t="str">
        <f>IF('Gene Table'!$C20="SMPC",O20,"")</f>
        <v/>
      </c>
      <c r="FS20" s="4" t="s">
        <v>103</v>
      </c>
      <c r="FT20" s="4" t="str">
        <f>IF('Gene Table'!$C20="SMPC",R20,"")</f>
        <v/>
      </c>
      <c r="FU20" s="4" t="str">
        <f>IF('Gene Table'!$C20="SMPC",S20,"")</f>
        <v/>
      </c>
      <c r="FV20" s="4" t="str">
        <f>IF('Gene Table'!$C20="SMPC",T20,"")</f>
        <v/>
      </c>
      <c r="FW20" s="4" t="str">
        <f>IF('Gene Table'!$C20="SMPC",U20,"")</f>
        <v/>
      </c>
      <c r="FX20" s="4" t="str">
        <f>IF('Gene Table'!$C20="SMPC",V20,"")</f>
        <v/>
      </c>
      <c r="FY20" s="4" t="str">
        <f>IF('Gene Table'!$C20="SMPC",W20,"")</f>
        <v/>
      </c>
      <c r="FZ20" s="4" t="str">
        <f>IF('Gene Table'!$C20="SMPC",X20,"")</f>
        <v/>
      </c>
      <c r="GA20" s="4" t="str">
        <f>IF('Gene Table'!$C20="SMPC",Y20,"")</f>
        <v/>
      </c>
      <c r="GB20" s="4" t="str">
        <f>IF('Gene Table'!$C20="SMPC",Z20,"")</f>
        <v/>
      </c>
      <c r="GC20" s="4" t="str">
        <f>IF('Gene Table'!$C20="SMPC",AA20,"")</f>
        <v/>
      </c>
      <c r="GD20" s="4" t="str">
        <f>IF('Gene Table'!$C20="SMPC",AB20,"")</f>
        <v/>
      </c>
      <c r="GE20" s="4" t="str">
        <f>IF('Gene Table'!$C20="SMPC",AC20,"")</f>
        <v/>
      </c>
    </row>
    <row r="21" spans="1:187" ht="15" customHeight="1" x14ac:dyDescent="0.25">
      <c r="A21" s="4" t="str">
        <f>'Gene Table'!C21&amp;":"&amp;'Gene Table'!D21</f>
        <v>EGFR:c.2239_2247del9</v>
      </c>
      <c r="B21" s="4">
        <f>IF('Gene Table'!$G$5="NO",IF(ISNUMBER(MATCH('Gene Table'!E21,'Array Content'!$M$2:$M$941,0)),VLOOKUP('Gene Table'!E21,'Array Content'!$M$2:$O$941,2,FALSE),35),IF('Gene Table'!$G$5="YES",IF(ISNUMBER(MATCH('Gene Table'!E21,'Array Content'!$M$2:$M$941,0)),VLOOKUP('Gene Table'!E21,'Array Content'!$M$2:$O$941,3,FALSE),35),"OOPS"))</f>
        <v>35</v>
      </c>
      <c r="C21" s="4" t="s">
        <v>106</v>
      </c>
      <c r="D21" s="4">
        <f>IF('Control Sample Data'!D20="","",IF(SUM('Control Sample Data'!D$2:D$97)&gt;10,IF(AND(ISNUMBER('Control Sample Data'!D20),'Control Sample Data'!D20&lt;$B21, 'Control Sample Data'!D20&gt;0),'Control Sample Data'!D20,$B21),""))</f>
        <v>34.299999999999997</v>
      </c>
      <c r="E21" s="4">
        <f>IF('Control Sample Data'!E20="","",IF(SUM('Control Sample Data'!E$2:E$97)&gt;10,IF(AND(ISNUMBER('Control Sample Data'!E20),'Control Sample Data'!E20&lt;$B21, 'Control Sample Data'!E20&gt;0),'Control Sample Data'!E20,$B21),""))</f>
        <v>34.119999999999997</v>
      </c>
      <c r="F21" s="4" t="str">
        <f>IF('Control Sample Data'!F20="","",IF(SUM('Control Sample Data'!F$2:F$97)&gt;10,IF(AND(ISNUMBER('Control Sample Data'!F20),'Control Sample Data'!F20&lt;$B21, 'Control Sample Data'!F20&gt;0),'Control Sample Data'!F20,$B21),""))</f>
        <v/>
      </c>
      <c r="G21" s="4" t="str">
        <f>IF('Control Sample Data'!G20="","",IF(SUM('Control Sample Data'!G$2:G$97)&gt;10,IF(AND(ISNUMBER('Control Sample Data'!G20),'Control Sample Data'!G20&lt;$B21, 'Control Sample Data'!G20&gt;0),'Control Sample Data'!G20,$B21),""))</f>
        <v/>
      </c>
      <c r="H21" s="4" t="str">
        <f>IF('Control Sample Data'!H20="","",IF(SUM('Control Sample Data'!H$2:H$97)&gt;10,IF(AND(ISNUMBER('Control Sample Data'!H20),'Control Sample Data'!H20&lt;$B21, 'Control Sample Data'!H20&gt;0),'Control Sample Data'!H20,$B21),""))</f>
        <v/>
      </c>
      <c r="I21" s="4" t="str">
        <f>IF('Control Sample Data'!I20="","",IF(SUM('Control Sample Data'!I$2:I$97)&gt;10,IF(AND(ISNUMBER('Control Sample Data'!I20),'Control Sample Data'!I20&lt;$B21, 'Control Sample Data'!I20&gt;0),'Control Sample Data'!I20,$B21),""))</f>
        <v/>
      </c>
      <c r="J21" s="4" t="str">
        <f>IF('Control Sample Data'!J20="","",IF(SUM('Control Sample Data'!J$2:J$97)&gt;10,IF(AND(ISNUMBER('Control Sample Data'!J20),'Control Sample Data'!J20&lt;$B21, 'Control Sample Data'!J20&gt;0),'Control Sample Data'!J20,$B21),""))</f>
        <v/>
      </c>
      <c r="K21" s="4" t="str">
        <f>IF('Control Sample Data'!K20="","",IF(SUM('Control Sample Data'!K$2:K$97)&gt;10,IF(AND(ISNUMBER('Control Sample Data'!K20),'Control Sample Data'!K20&lt;$B21, 'Control Sample Data'!K20&gt;0),'Control Sample Data'!K20,$B21),""))</f>
        <v/>
      </c>
      <c r="L21" s="4" t="str">
        <f>IF('Control Sample Data'!L20="","",IF(SUM('Control Sample Data'!L$2:L$97)&gt;10,IF(AND(ISNUMBER('Control Sample Data'!L20),'Control Sample Data'!L20&lt;$B21, 'Control Sample Data'!L20&gt;0),'Control Sample Data'!L20,$B21),""))</f>
        <v/>
      </c>
      <c r="M21" s="4" t="str">
        <f>IF('Control Sample Data'!M20="","",IF(SUM('Control Sample Data'!M$2:M$97)&gt;10,IF(AND(ISNUMBER('Control Sample Data'!M20),'Control Sample Data'!M20&lt;$B21, 'Control Sample Data'!M20&gt;0),'Control Sample Data'!M20,$B21),""))</f>
        <v/>
      </c>
      <c r="N21" s="4" t="str">
        <f>IF('Control Sample Data'!N20="","",IF(SUM('Control Sample Data'!N$2:N$97)&gt;10,IF(AND(ISNUMBER('Control Sample Data'!N20),'Control Sample Data'!N20&lt;$B21, 'Control Sample Data'!N20&gt;0),'Control Sample Data'!N20,$B21),""))</f>
        <v/>
      </c>
      <c r="O21" s="4" t="str">
        <f>IF('Control Sample Data'!O20="","",IF(SUM('Control Sample Data'!O$2:O$97)&gt;10,IF(AND(ISNUMBER('Control Sample Data'!O20),'Control Sample Data'!O20&lt;$B21, 'Control Sample Data'!O20&gt;0),'Control Sample Data'!O20,$B21),""))</f>
        <v/>
      </c>
      <c r="Q21" s="4" t="s">
        <v>106</v>
      </c>
      <c r="R21" s="4">
        <f>IF('Test Sample Data'!D20="","",IF(SUM('Test Sample Data'!D$2:D$97)&gt;10,IF(AND(ISNUMBER('Test Sample Data'!D20),'Test Sample Data'!D20&lt;$B21, 'Test Sample Data'!D20&gt;0),'Test Sample Data'!D20,$B21),""))</f>
        <v>34.450000000000003</v>
      </c>
      <c r="S21" s="4">
        <f>IF('Test Sample Data'!E20="","",IF(SUM('Test Sample Data'!E$2:E$97)&gt;10,IF(AND(ISNUMBER('Test Sample Data'!E20),'Test Sample Data'!E20&lt;$B21, 'Test Sample Data'!E20&gt;0),'Test Sample Data'!E20,$B21),""))</f>
        <v>32.630000000000003</v>
      </c>
      <c r="T21" s="4">
        <f>IF('Test Sample Data'!F20="","",IF(SUM('Test Sample Data'!F$2:F$97)&gt;10,IF(AND(ISNUMBER('Test Sample Data'!F20),'Test Sample Data'!F20&lt;$B21, 'Test Sample Data'!F20&gt;0),'Test Sample Data'!F20,$B21),""))</f>
        <v>33.21</v>
      </c>
      <c r="U21" s="4">
        <f>IF('Test Sample Data'!G20="","",IF(SUM('Test Sample Data'!G$2:G$97)&gt;10,IF(AND(ISNUMBER('Test Sample Data'!G20),'Test Sample Data'!G20&lt;$B21, 'Test Sample Data'!G20&gt;0),'Test Sample Data'!G20,$B21),""))</f>
        <v>35</v>
      </c>
      <c r="V21" s="4">
        <f>IF('Test Sample Data'!H20="","",IF(SUM('Test Sample Data'!H$2:H$97)&gt;10,IF(AND(ISNUMBER('Test Sample Data'!H20),'Test Sample Data'!H20&lt;$B21, 'Test Sample Data'!H20&gt;0),'Test Sample Data'!H20,$B21),""))</f>
        <v>35</v>
      </c>
      <c r="W21" s="4">
        <f>IF('Test Sample Data'!I20="","",IF(SUM('Test Sample Data'!I$2:I$97)&gt;10,IF(AND(ISNUMBER('Test Sample Data'!I20),'Test Sample Data'!I20&lt;$B21, 'Test Sample Data'!I20&gt;0),'Test Sample Data'!I20,$B21),""))</f>
        <v>35</v>
      </c>
      <c r="X21" s="4">
        <f>IF('Test Sample Data'!J20="","",IF(SUM('Test Sample Data'!J$2:J$97)&gt;10,IF(AND(ISNUMBER('Test Sample Data'!J20),'Test Sample Data'!J20&lt;$B21, 'Test Sample Data'!J20&gt;0),'Test Sample Data'!J20,$B21),""))</f>
        <v>35</v>
      </c>
      <c r="Y21" s="4">
        <f>IF('Test Sample Data'!K20="","",IF(SUM('Test Sample Data'!K$2:K$97)&gt;10,IF(AND(ISNUMBER('Test Sample Data'!K20),'Test Sample Data'!K20&lt;$B21, 'Test Sample Data'!K20&gt;0),'Test Sample Data'!K20,$B21),""))</f>
        <v>35</v>
      </c>
      <c r="Z21" s="4" t="str">
        <f>IF('Test Sample Data'!L20="","",IF(SUM('Test Sample Data'!L$2:L$97)&gt;10,IF(AND(ISNUMBER('Test Sample Data'!L20),'Test Sample Data'!L20&lt;$B21, 'Test Sample Data'!L20&gt;0),'Test Sample Data'!L20,$B21),""))</f>
        <v/>
      </c>
      <c r="AA21" s="4" t="str">
        <f>IF('Test Sample Data'!M20="","",IF(SUM('Test Sample Data'!M$2:M$97)&gt;10,IF(AND(ISNUMBER('Test Sample Data'!M20),'Test Sample Data'!M20&lt;$B21, 'Test Sample Data'!M20&gt;0),'Test Sample Data'!M20,$B21),""))</f>
        <v/>
      </c>
      <c r="AB21" s="4" t="str">
        <f>IF('Test Sample Data'!N20="","",IF(SUM('Test Sample Data'!N$2:N$97)&gt;10,IF(AND(ISNUMBER('Test Sample Data'!N20),'Test Sample Data'!N20&lt;$B21, 'Test Sample Data'!N20&gt;0),'Test Sample Data'!N20,$B21),""))</f>
        <v/>
      </c>
      <c r="AC21" s="4" t="str">
        <f>IF('Test Sample Data'!O20="","",IF(SUM('Test Sample Data'!O$2:O$97)&gt;10,IF(AND(ISNUMBER('Test Sample Data'!O20),'Test Sample Data'!O20&lt;$B21, 'Test Sample Data'!O20&gt;0),'Test Sample Data'!O20,$B21),""))</f>
        <v/>
      </c>
      <c r="AE21" s="4" t="s">
        <v>106</v>
      </c>
      <c r="AF21" s="4">
        <f>IF(ISNUMBER(D21),IF(MID('Gene Table'!$D$1,5,1)="8",D21-ED$100,D21-VLOOKUP(LEFT($A21,FIND(":",$A21,1))&amp;"copy number",$A$3:$AC$98,4,FALSE)),"")</f>
        <v>7.509999999999998</v>
      </c>
      <c r="AG21" s="4">
        <f>IF(ISNUMBER(E21),IF(MID('Gene Table'!$D$1,5,1)="8",E21-EE$100,E21-VLOOKUP(LEFT($A21,FIND(":",$A21,1))&amp;"copy number",$A$3:$AC$98,5,FALSE)),"")</f>
        <v>7.4899999999999984</v>
      </c>
      <c r="AH21" s="4" t="str">
        <f>IF(ISNUMBER(F21),IF(MID('Gene Table'!$D$1,5,1)="8",F21-EF$100,F21-VLOOKUP(LEFT($A21,FIND(":",$A21,1))&amp;"copy number",$A$3:$AC$98,6,FALSE)),"")</f>
        <v/>
      </c>
      <c r="AI21" s="4" t="str">
        <f>IF(ISNUMBER(G21),IF(MID('Gene Table'!$D$1,5,1)="8",G21-EG$100,G21-VLOOKUP(LEFT($A21,FIND(":",$A21,1))&amp;"copy number",$A$3:$AC$98,7,FALSE)),"")</f>
        <v/>
      </c>
      <c r="AJ21" s="4" t="str">
        <f>IF(ISNUMBER(H21),IF(MID('Gene Table'!$D$1,5,1)="8",H21-EH$100,H21-VLOOKUP(LEFT($A21,FIND(":",$A21,1))&amp;"copy number",$A$3:$AC$98,8,FALSE)),"")</f>
        <v/>
      </c>
      <c r="AK21" s="4" t="str">
        <f>IF(ISNUMBER(I21),IF(MID('Gene Table'!$D$1,5,1)="8",I21-EI$100,I21-VLOOKUP(LEFT($A21,FIND(":",$A21,1))&amp;"copy number",$A$3:$AC$98,9,FALSE)),"")</f>
        <v/>
      </c>
      <c r="AL21" s="4" t="str">
        <f>IF(ISNUMBER(J21),IF(MID('Gene Table'!$D$1,5,1)="8",J21-EJ$100,J21-VLOOKUP(LEFT($A21,FIND(":",$A21,1))&amp;"copy number",$A$3:$AC$98,10,FALSE)),"")</f>
        <v/>
      </c>
      <c r="AM21" s="4" t="str">
        <f>IF(ISNUMBER(K21),IF(MID('Gene Table'!$D$1,5,1)="8",K21-EK$100,K21-VLOOKUP(LEFT($A21,FIND(":",$A21,1))&amp;"copy number",$A$3:$AC$98,11,FALSE)),"")</f>
        <v/>
      </c>
      <c r="AN21" s="4" t="str">
        <f>IF(ISNUMBER(L21),IF(MID('Gene Table'!$D$1,5,1)="8",L21-EL$100,L21-VLOOKUP(LEFT($A21,FIND(":",$A21,1))&amp;"copy number",$A$3:$AC$98,12,FALSE)),"")</f>
        <v/>
      </c>
      <c r="AO21" s="4" t="str">
        <f>IF(ISNUMBER(M21),IF(MID('Gene Table'!$D$1,5,1)="8",M21-EM$100,M21-VLOOKUP(LEFT($A21,FIND(":",$A21,1))&amp;"copy number",$A$3:$AC$98,13,FALSE)),"")</f>
        <v/>
      </c>
      <c r="AP21" s="4" t="str">
        <f>IF(ISNUMBER(N21),IF(MID('Gene Table'!$D$1,5,1)="8",N21-EN$100,N21-VLOOKUP(LEFT($A21,FIND(":",$A21,1))&amp;"copy number",$A$3:$AC$98,14,FALSE)),"")</f>
        <v/>
      </c>
      <c r="AQ21" s="4" t="str">
        <f>IF(ISNUMBER(O21),IF(MID('Gene Table'!$D$1,5,1)="8",O21-EO$100,O21-VLOOKUP(LEFT($A21,FIND(":",$A21,1))&amp;"copy number",$A$3:$AC$98,15,FALSE)),"")</f>
        <v/>
      </c>
      <c r="AR21" s="4">
        <f t="shared" si="3"/>
        <v>0.04</v>
      </c>
      <c r="AS21" s="4">
        <f t="shared" si="4"/>
        <v>7.5</v>
      </c>
      <c r="AU21" s="4" t="s">
        <v>106</v>
      </c>
      <c r="AV21" s="4">
        <f>IF(ISNUMBER(R21),IF(MID('Gene Table'!$D$1,5,1)="8",D21-ER$100,R21-VLOOKUP(LEFT($A21,FIND(":",$A21,1))&amp;"copy number",$A$3:$AC$98,18,FALSE)),"")</f>
        <v>7.5400000000000027</v>
      </c>
      <c r="AW21" s="4">
        <f>IF(ISNUMBER(S21),IF(MID('Gene Table'!$D$1,5,1)="8",E21-ES$100,S21-VLOOKUP(LEFT($A21,FIND(":",$A21,1))&amp;"copy number",$A$3:$AC$98,19,FALSE)),"")</f>
        <v>5.6600000000000037</v>
      </c>
      <c r="AX21" s="4">
        <f>IF(ISNUMBER(T21),IF(MID('Gene Table'!$D$1,5,1)="8",F21-ET$100,T21-VLOOKUP(LEFT($A21,FIND(":",$A21,1))&amp;"copy number",$A$3:$AC$98,20,FALSE)),"")</f>
        <v>6.32</v>
      </c>
      <c r="AY21" s="4">
        <f>IF(ISNUMBER(U21),IF(MID('Gene Table'!$D$1,5,1)="8",G21-EU$100,U21-VLOOKUP(LEFT($A21,FIND(":",$A21,1))&amp;"copy number",$A$3:$AC$98,21,FALSE)),"")</f>
        <v>9</v>
      </c>
      <c r="AZ21" s="4">
        <f>IF(ISNUMBER(V21),IF(MID('Gene Table'!$D$1,5,1)="8",H21-EV$100,V21-VLOOKUP(LEFT($A21,FIND(":",$A21,1))&amp;"copy number",$A$3:$AC$98,22,FALSE)),"")</f>
        <v>9</v>
      </c>
      <c r="BA21" s="4">
        <f>IF(ISNUMBER(W21),IF(MID('Gene Table'!$D$1,5,1)="8",I21-EW$100,W21-VLOOKUP(LEFT($A21,FIND(":",$A21,1))&amp;"copy number",$A$3:$AC$98,23,FALSE)),"")</f>
        <v>9</v>
      </c>
      <c r="BB21" s="4">
        <f>IF(ISNUMBER(X21),IF(MID('Gene Table'!$D$1,5,1)="8",J21-EX$100,X21-VLOOKUP(LEFT($A21,FIND(":",$A21,1))&amp;"copy number",$A$3:$AC$98,24,FALSE)),"")</f>
        <v>9</v>
      </c>
      <c r="BC21" s="4">
        <f>IF(ISNUMBER(Y21),IF(MID('Gene Table'!$D$1,5,1)="8",K21-EY$100,Y21-VLOOKUP(LEFT($A21,FIND(":",$A21,1))&amp;"copy number",$A$3:$AC$98,25,FALSE)),"")</f>
        <v>9</v>
      </c>
      <c r="BD21" s="4" t="str">
        <f>IF(ISNUMBER(Z21),IF(MID('Gene Table'!$D$1,5,1)="8",L21-EZ$100,Z21-VLOOKUP(LEFT($A21,FIND(":",$A21,1))&amp;"copy number",$A$3:$AC$98,26,FALSE)),"")</f>
        <v/>
      </c>
      <c r="BE21" s="4" t="str">
        <f>IF(ISNUMBER(AA21),IF(MID('Gene Table'!$D$1,5,1)="8",M21-FA$100,AA21-VLOOKUP(LEFT($A21,FIND(":",$A21,1))&amp;"copy number",$A$3:$AC$98,27,FALSE)),"")</f>
        <v/>
      </c>
      <c r="BF21" s="4" t="str">
        <f>IF(ISNUMBER(AB21),IF(MID('Gene Table'!$D$1,5,1)="8",N21-FB$100,AB21-VLOOKUP(LEFT($A21,FIND(":",$A21,1))&amp;"copy number",$A$3:$AC$98,28,FALSE)),"")</f>
        <v/>
      </c>
      <c r="BG21" s="4" t="str">
        <f>IF(ISNUMBER(AC21),IF(MID('Gene Table'!$D$1,5,1)="8",O21-FC$100,AC21-VLOOKUP(LEFT($A21,FIND(":",$A21,1))&amp;"copy number",$A$3:$AC$98,29,FALSE)),"")</f>
        <v/>
      </c>
      <c r="BI21" s="4" t="s">
        <v>106</v>
      </c>
      <c r="BJ21" s="4" t="str">
        <f t="shared" si="5"/>
        <v/>
      </c>
      <c r="BK21" s="4" t="str">
        <f t="shared" si="6"/>
        <v/>
      </c>
      <c r="BL21" s="4" t="str">
        <f t="shared" si="7"/>
        <v/>
      </c>
      <c r="BM21" s="4">
        <f t="shared" si="8"/>
        <v>9</v>
      </c>
      <c r="BN21" s="4">
        <f t="shared" si="9"/>
        <v>9</v>
      </c>
      <c r="BO21" s="4">
        <f t="shared" si="10"/>
        <v>9</v>
      </c>
      <c r="BP21" s="4">
        <f t="shared" si="11"/>
        <v>9</v>
      </c>
      <c r="BQ21" s="4">
        <f t="shared" si="12"/>
        <v>9</v>
      </c>
      <c r="BR21" s="4" t="str">
        <f t="shared" si="13"/>
        <v/>
      </c>
      <c r="BS21" s="4" t="str">
        <f t="shared" si="14"/>
        <v/>
      </c>
      <c r="BT21" s="4" t="str">
        <f t="shared" si="15"/>
        <v/>
      </c>
      <c r="BU21" s="4" t="str">
        <f t="shared" si="16"/>
        <v/>
      </c>
      <c r="BV21" s="4">
        <f t="shared" si="17"/>
        <v>0</v>
      </c>
      <c r="BW21" s="4">
        <f t="shared" si="18"/>
        <v>9</v>
      </c>
      <c r="BY21" s="4" t="s">
        <v>106</v>
      </c>
      <c r="BZ21" s="4">
        <f t="shared" si="19"/>
        <v>-1.4599999999999973</v>
      </c>
      <c r="CA21" s="4">
        <f t="shared" si="20"/>
        <v>-3.3399999999999963</v>
      </c>
      <c r="CB21" s="4">
        <f t="shared" si="21"/>
        <v>-2.6799999999999997</v>
      </c>
      <c r="CC21" s="4">
        <f t="shared" si="22"/>
        <v>0</v>
      </c>
      <c r="CD21" s="4">
        <f t="shared" si="23"/>
        <v>0</v>
      </c>
      <c r="CE21" s="4">
        <f t="shared" si="24"/>
        <v>0</v>
      </c>
      <c r="CF21" s="4">
        <f t="shared" si="25"/>
        <v>0</v>
      </c>
      <c r="CG21" s="4">
        <f t="shared" si="26"/>
        <v>0</v>
      </c>
      <c r="CH21" s="4" t="str">
        <f t="shared" si="27"/>
        <v/>
      </c>
      <c r="CI21" s="4" t="str">
        <f t="shared" si="28"/>
        <v/>
      </c>
      <c r="CJ21" s="4" t="str">
        <f t="shared" si="29"/>
        <v/>
      </c>
      <c r="CK21" s="4" t="str">
        <f t="shared" si="30"/>
        <v/>
      </c>
      <c r="CM21" s="4" t="s">
        <v>106</v>
      </c>
      <c r="CN21" s="4" t="str">
        <f>IF(ISNUMBER(BZ21), IF($BV21&gt;VLOOKUP('Gene Table'!$G$2,'Array Content'!$A$2:$B$3,2,FALSE),IF(BZ21&lt;-$BV21,"mutant","WT"),IF(BZ21&lt;-VLOOKUP('Gene Table'!$G$2,'Array Content'!$A$2:$B$3,2,FALSE),"Mutant","WT")),"")</f>
        <v>WT</v>
      </c>
      <c r="CO21" s="4" t="str">
        <f>IF(ISNUMBER(CA21), IF($BV21&gt;VLOOKUP('Gene Table'!$G$2,'Array Content'!$A$2:$B$3,2,FALSE),IF(CA21&lt;-$BV21,"mutant","WT"),IF(CA21&lt;-VLOOKUP('Gene Table'!$G$2,'Array Content'!$A$2:$B$3,2,FALSE),"Mutant","WT")),"")</f>
        <v>Mutant</v>
      </c>
      <c r="CP21" s="4" t="str">
        <f>IF(ISNUMBER(CB21), IF($BV21&gt;VLOOKUP('Gene Table'!$G$2,'Array Content'!$A$2:$B$3,2,FALSE),IF(CB21&lt;-$BV21,"mutant","WT"),IF(CB21&lt;-VLOOKUP('Gene Table'!$G$2,'Array Content'!$A$2:$B$3,2,FALSE),"Mutant","WT")),"")</f>
        <v>Mutant</v>
      </c>
      <c r="CQ21" s="4" t="str">
        <f>IF(ISNUMBER(CC21), IF($BV21&gt;VLOOKUP('Gene Table'!$G$2,'Array Content'!$A$2:$B$3,2,FALSE),IF(CC21&lt;-$BV21,"mutant","WT"),IF(CC21&lt;-VLOOKUP('Gene Table'!$G$2,'Array Content'!$A$2:$B$3,2,FALSE),"Mutant","WT")),"")</f>
        <v>WT</v>
      </c>
      <c r="CR21" s="4" t="str">
        <f>IF(ISNUMBER(CD21), IF($BV21&gt;VLOOKUP('Gene Table'!$G$2,'Array Content'!$A$2:$B$3,2,FALSE),IF(CD21&lt;-$BV21,"mutant","WT"),IF(CD21&lt;-VLOOKUP('Gene Table'!$G$2,'Array Content'!$A$2:$B$3,2,FALSE),"Mutant","WT")),"")</f>
        <v>WT</v>
      </c>
      <c r="CS21" s="4" t="str">
        <f>IF(ISNUMBER(CE21), IF($BV21&gt;VLOOKUP('Gene Table'!$G$2,'Array Content'!$A$2:$B$3,2,FALSE),IF(CE21&lt;-$BV21,"mutant","WT"),IF(CE21&lt;-VLOOKUP('Gene Table'!$G$2,'Array Content'!$A$2:$B$3,2,FALSE),"Mutant","WT")),"")</f>
        <v>WT</v>
      </c>
      <c r="CT21" s="4" t="str">
        <f>IF(ISNUMBER(CF21), IF($BV21&gt;VLOOKUP('Gene Table'!$G$2,'Array Content'!$A$2:$B$3,2,FALSE),IF(CF21&lt;-$BV21,"mutant","WT"),IF(CF21&lt;-VLOOKUP('Gene Table'!$G$2,'Array Content'!$A$2:$B$3,2,FALSE),"Mutant","WT")),"")</f>
        <v>WT</v>
      </c>
      <c r="CU21" s="4" t="str">
        <f>IF(ISNUMBER(CG21), IF($BV21&gt;VLOOKUP('Gene Table'!$G$2,'Array Content'!$A$2:$B$3,2,FALSE),IF(CG21&lt;-$BV21,"mutant","WT"),IF(CG21&lt;-VLOOKUP('Gene Table'!$G$2,'Array Content'!$A$2:$B$3,2,FALSE),"Mutant","WT")),"")</f>
        <v>WT</v>
      </c>
      <c r="CV21" s="4" t="str">
        <f>IF(ISNUMBER(CH21), IF($BV21&gt;VLOOKUP('Gene Table'!$G$2,'Array Content'!$A$2:$B$3,2,FALSE),IF(CH21&lt;-$BV21,"mutant","WT"),IF(CH21&lt;-VLOOKUP('Gene Table'!$G$2,'Array Content'!$A$2:$B$3,2,FALSE),"Mutant","WT")),"")</f>
        <v/>
      </c>
      <c r="CW21" s="4" t="str">
        <f>IF(ISNUMBER(CI21), IF($BV21&gt;VLOOKUP('Gene Table'!$G$2,'Array Content'!$A$2:$B$3,2,FALSE),IF(CI21&lt;-$BV21,"mutant","WT"),IF(CI21&lt;-VLOOKUP('Gene Table'!$G$2,'Array Content'!$A$2:$B$3,2,FALSE),"Mutant","WT")),"")</f>
        <v/>
      </c>
      <c r="CX21" s="4" t="str">
        <f>IF(ISNUMBER(CJ21), IF($BV21&gt;VLOOKUP('Gene Table'!$G$2,'Array Content'!$A$2:$B$3,2,FALSE),IF(CJ21&lt;-$BV21,"mutant","WT"),IF(CJ21&lt;-VLOOKUP('Gene Table'!$G$2,'Array Content'!$A$2:$B$3,2,FALSE),"Mutant","WT")),"")</f>
        <v/>
      </c>
      <c r="CY21" s="4" t="str">
        <f>IF(ISNUMBER(CK21), IF($BV21&gt;VLOOKUP('Gene Table'!$G$2,'Array Content'!$A$2:$B$3,2,FALSE),IF(CK21&lt;-$BV21,"mutant","WT"),IF(CK21&lt;-VLOOKUP('Gene Table'!$G$2,'Array Content'!$A$2:$B$3,2,FALSE),"Mutant","WT")),"")</f>
        <v/>
      </c>
      <c r="DA21" s="4" t="s">
        <v>106</v>
      </c>
      <c r="DB21" s="4">
        <f t="shared" si="31"/>
        <v>4.00000000000027E-2</v>
      </c>
      <c r="DC21" s="4">
        <f t="shared" si="32"/>
        <v>-1.8399999999999963</v>
      </c>
      <c r="DD21" s="4">
        <f t="shared" si="33"/>
        <v>-1.1799999999999997</v>
      </c>
      <c r="DE21" s="4">
        <f t="shared" si="34"/>
        <v>1.5</v>
      </c>
      <c r="DF21" s="4">
        <f t="shared" si="35"/>
        <v>1.5</v>
      </c>
      <c r="DG21" s="4">
        <f t="shared" si="36"/>
        <v>1.5</v>
      </c>
      <c r="DH21" s="4">
        <f t="shared" si="37"/>
        <v>1.5</v>
      </c>
      <c r="DI21" s="4">
        <f t="shared" si="38"/>
        <v>1.5</v>
      </c>
      <c r="DJ21" s="4" t="str">
        <f t="shared" si="39"/>
        <v/>
      </c>
      <c r="DK21" s="4" t="str">
        <f t="shared" si="40"/>
        <v/>
      </c>
      <c r="DL21" s="4" t="str">
        <f t="shared" si="41"/>
        <v/>
      </c>
      <c r="DM21" s="4" t="str">
        <f t="shared" si="42"/>
        <v/>
      </c>
      <c r="DO21" s="4" t="s">
        <v>106</v>
      </c>
      <c r="DP21" s="4" t="str">
        <f>IF(ISNUMBER(DB21), IF($AR21&gt;VLOOKUP('Gene Table'!$G$2,'Array Content'!$A$2:$B$3,2,FALSE),IF(DB21&lt;-$AR21,"mutant","WT"),IF(DB21&lt;-VLOOKUP('Gene Table'!$G$2,'Array Content'!$A$2:$B$3,2,FALSE),"Mutant","WT")),"")</f>
        <v>WT</v>
      </c>
      <c r="DQ21" s="4" t="str">
        <f>IF(ISNUMBER(DC21), IF($AR21&gt;VLOOKUP('Gene Table'!$G$2,'Array Content'!$A$2:$B$3,2,FALSE),IF(DC21&lt;-$AR21,"mutant","WT"),IF(DC21&lt;-VLOOKUP('Gene Table'!$G$2,'Array Content'!$A$2:$B$3,2,FALSE),"Mutant","WT")),"")</f>
        <v>WT</v>
      </c>
      <c r="DR21" s="4" t="str">
        <f>IF(ISNUMBER(DD21), IF($AR21&gt;VLOOKUP('Gene Table'!$G$2,'Array Content'!$A$2:$B$3,2,FALSE),IF(DD21&lt;-$AR21,"mutant","WT"),IF(DD21&lt;-VLOOKUP('Gene Table'!$G$2,'Array Content'!$A$2:$B$3,2,FALSE),"Mutant","WT")),"")</f>
        <v>WT</v>
      </c>
      <c r="DS21" s="4" t="str">
        <f>IF(ISNUMBER(DE21), IF($AR21&gt;VLOOKUP('Gene Table'!$G$2,'Array Content'!$A$2:$B$3,2,FALSE),IF(DE21&lt;-$AR21,"mutant","WT"),IF(DE21&lt;-VLOOKUP('Gene Table'!$G$2,'Array Content'!$A$2:$B$3,2,FALSE),"Mutant","WT")),"")</f>
        <v>WT</v>
      </c>
      <c r="DT21" s="4" t="str">
        <f>IF(ISNUMBER(DF21), IF($AR21&gt;VLOOKUP('Gene Table'!$G$2,'Array Content'!$A$2:$B$3,2,FALSE),IF(DF21&lt;-$AR21,"mutant","WT"),IF(DF21&lt;-VLOOKUP('Gene Table'!$G$2,'Array Content'!$A$2:$B$3,2,FALSE),"Mutant","WT")),"")</f>
        <v>WT</v>
      </c>
      <c r="DU21" s="4" t="str">
        <f>IF(ISNUMBER(DG21), IF($AR21&gt;VLOOKUP('Gene Table'!$G$2,'Array Content'!$A$2:$B$3,2,FALSE),IF(DG21&lt;-$AR21,"mutant","WT"),IF(DG21&lt;-VLOOKUP('Gene Table'!$G$2,'Array Content'!$A$2:$B$3,2,FALSE),"Mutant","WT")),"")</f>
        <v>WT</v>
      </c>
      <c r="DV21" s="4" t="str">
        <f>IF(ISNUMBER(DH21), IF($AR21&gt;VLOOKUP('Gene Table'!$G$2,'Array Content'!$A$2:$B$3,2,FALSE),IF(DH21&lt;-$AR21,"mutant","WT"),IF(DH21&lt;-VLOOKUP('Gene Table'!$G$2,'Array Content'!$A$2:$B$3,2,FALSE),"Mutant","WT")),"")</f>
        <v>WT</v>
      </c>
      <c r="DW21" s="4" t="str">
        <f>IF(ISNUMBER(DI21), IF($AR21&gt;VLOOKUP('Gene Table'!$G$2,'Array Content'!$A$2:$B$3,2,FALSE),IF(DI21&lt;-$AR21,"mutant","WT"),IF(DI21&lt;-VLOOKUP('Gene Table'!$G$2,'Array Content'!$A$2:$B$3,2,FALSE),"Mutant","WT")),"")</f>
        <v>WT</v>
      </c>
      <c r="DX21" s="4" t="str">
        <f>IF(ISNUMBER(DJ21), IF($AR21&gt;VLOOKUP('Gene Table'!$G$2,'Array Content'!$A$2:$B$3,2,FALSE),IF(DJ21&lt;-$AR21,"mutant","WT"),IF(DJ21&lt;-VLOOKUP('Gene Table'!$G$2,'Array Content'!$A$2:$B$3,2,FALSE),"Mutant","WT")),"")</f>
        <v/>
      </c>
      <c r="DY21" s="4" t="str">
        <f>IF(ISNUMBER(DK21), IF($AR21&gt;VLOOKUP('Gene Table'!$G$2,'Array Content'!$A$2:$B$3,2,FALSE),IF(DK21&lt;-$AR21,"mutant","WT"),IF(DK21&lt;-VLOOKUP('Gene Table'!$G$2,'Array Content'!$A$2:$B$3,2,FALSE),"Mutant","WT")),"")</f>
        <v/>
      </c>
      <c r="DZ21" s="4" t="str">
        <f>IF(ISNUMBER(DL21), IF($AR21&gt;VLOOKUP('Gene Table'!$G$2,'Array Content'!$A$2:$B$3,2,FALSE),IF(DL21&lt;-$AR21,"mutant","WT"),IF(DL21&lt;-VLOOKUP('Gene Table'!$G$2,'Array Content'!$A$2:$B$3,2,FALSE),"Mutant","WT")),"")</f>
        <v/>
      </c>
      <c r="EA21" s="4" t="str">
        <f>IF(ISNUMBER(DM21), IF($AR21&gt;VLOOKUP('Gene Table'!$G$2,'Array Content'!$A$2:$B$3,2,FALSE),IF(DM21&lt;-$AR21,"mutant","WT"),IF(DM21&lt;-VLOOKUP('Gene Table'!$G$2,'Array Content'!$A$2:$B$3,2,FALSE),"Mutant","WT")),"")</f>
        <v/>
      </c>
      <c r="EC21" s="4" t="s">
        <v>106</v>
      </c>
      <c r="ED21" s="4" t="str">
        <f>IF('Gene Table'!$D21="copy number",D21,"")</f>
        <v/>
      </c>
      <c r="EE21" s="4" t="str">
        <f>IF('Gene Table'!$D21="copy number",E21,"")</f>
        <v/>
      </c>
      <c r="EF21" s="4" t="str">
        <f>IF('Gene Table'!$D21="copy number",F21,"")</f>
        <v/>
      </c>
      <c r="EG21" s="4" t="str">
        <f>IF('Gene Table'!$D21="copy number",G21,"")</f>
        <v/>
      </c>
      <c r="EH21" s="4" t="str">
        <f>IF('Gene Table'!$D21="copy number",H21,"")</f>
        <v/>
      </c>
      <c r="EI21" s="4" t="str">
        <f>IF('Gene Table'!$D21="copy number",I21,"")</f>
        <v/>
      </c>
      <c r="EJ21" s="4" t="str">
        <f>IF('Gene Table'!$D21="copy number",J21,"")</f>
        <v/>
      </c>
      <c r="EK21" s="4" t="str">
        <f>IF('Gene Table'!$D21="copy number",K21,"")</f>
        <v/>
      </c>
      <c r="EL21" s="4" t="str">
        <f>IF('Gene Table'!$D21="copy number",L21,"")</f>
        <v/>
      </c>
      <c r="EM21" s="4" t="str">
        <f>IF('Gene Table'!$D21="copy number",M21,"")</f>
        <v/>
      </c>
      <c r="EN21" s="4" t="str">
        <f>IF('Gene Table'!$D21="copy number",N21,"")</f>
        <v/>
      </c>
      <c r="EO21" s="4" t="str">
        <f>IF('Gene Table'!$D21="copy number",O21,"")</f>
        <v/>
      </c>
      <c r="EQ21" s="4" t="s">
        <v>106</v>
      </c>
      <c r="ER21" s="4" t="str">
        <f>IF('Gene Table'!$D21="copy number",R21,"")</f>
        <v/>
      </c>
      <c r="ES21" s="4" t="str">
        <f>IF('Gene Table'!$D21="copy number",S21,"")</f>
        <v/>
      </c>
      <c r="ET21" s="4" t="str">
        <f>IF('Gene Table'!$D21="copy number",T21,"")</f>
        <v/>
      </c>
      <c r="EU21" s="4" t="str">
        <f>IF('Gene Table'!$D21="copy number",U21,"")</f>
        <v/>
      </c>
      <c r="EV21" s="4" t="str">
        <f>IF('Gene Table'!$D21="copy number",V21,"")</f>
        <v/>
      </c>
      <c r="EW21" s="4" t="str">
        <f>IF('Gene Table'!$D21="copy number",W21,"")</f>
        <v/>
      </c>
      <c r="EX21" s="4" t="str">
        <f>IF('Gene Table'!$D21="copy number",X21,"")</f>
        <v/>
      </c>
      <c r="EY21" s="4" t="str">
        <f>IF('Gene Table'!$D21="copy number",Y21,"")</f>
        <v/>
      </c>
      <c r="EZ21" s="4" t="str">
        <f>IF('Gene Table'!$D21="copy number",Z21,"")</f>
        <v/>
      </c>
      <c r="FA21" s="4" t="str">
        <f>IF('Gene Table'!$D21="copy number",AA21,"")</f>
        <v/>
      </c>
      <c r="FB21" s="4" t="str">
        <f>IF('Gene Table'!$D21="copy number",AB21,"")</f>
        <v/>
      </c>
      <c r="FC21" s="4" t="str">
        <f>IF('Gene Table'!$D21="copy number",AC21,"")</f>
        <v/>
      </c>
      <c r="FE21" s="4" t="s">
        <v>106</v>
      </c>
      <c r="FF21" s="4" t="str">
        <f>IF('Gene Table'!$C21="SMPC",D21,"")</f>
        <v/>
      </c>
      <c r="FG21" s="4" t="str">
        <f>IF('Gene Table'!$C21="SMPC",E21,"")</f>
        <v/>
      </c>
      <c r="FH21" s="4" t="str">
        <f>IF('Gene Table'!$C21="SMPC",F21,"")</f>
        <v/>
      </c>
      <c r="FI21" s="4" t="str">
        <f>IF('Gene Table'!$C21="SMPC",G21,"")</f>
        <v/>
      </c>
      <c r="FJ21" s="4" t="str">
        <f>IF('Gene Table'!$C21="SMPC",H21,"")</f>
        <v/>
      </c>
      <c r="FK21" s="4" t="str">
        <f>IF('Gene Table'!$C21="SMPC",I21,"")</f>
        <v/>
      </c>
      <c r="FL21" s="4" t="str">
        <f>IF('Gene Table'!$C21="SMPC",J21,"")</f>
        <v/>
      </c>
      <c r="FM21" s="4" t="str">
        <f>IF('Gene Table'!$C21="SMPC",K21,"")</f>
        <v/>
      </c>
      <c r="FN21" s="4" t="str">
        <f>IF('Gene Table'!$C21="SMPC",L21,"")</f>
        <v/>
      </c>
      <c r="FO21" s="4" t="str">
        <f>IF('Gene Table'!$C21="SMPC",M21,"")</f>
        <v/>
      </c>
      <c r="FP21" s="4" t="str">
        <f>IF('Gene Table'!$C21="SMPC",N21,"")</f>
        <v/>
      </c>
      <c r="FQ21" s="4" t="str">
        <f>IF('Gene Table'!$C21="SMPC",O21,"")</f>
        <v/>
      </c>
      <c r="FS21" s="4" t="s">
        <v>106</v>
      </c>
      <c r="FT21" s="4" t="str">
        <f>IF('Gene Table'!$C21="SMPC",R21,"")</f>
        <v/>
      </c>
      <c r="FU21" s="4" t="str">
        <f>IF('Gene Table'!$C21="SMPC",S21,"")</f>
        <v/>
      </c>
      <c r="FV21" s="4" t="str">
        <f>IF('Gene Table'!$C21="SMPC",T21,"")</f>
        <v/>
      </c>
      <c r="FW21" s="4" t="str">
        <f>IF('Gene Table'!$C21="SMPC",U21,"")</f>
        <v/>
      </c>
      <c r="FX21" s="4" t="str">
        <f>IF('Gene Table'!$C21="SMPC",V21,"")</f>
        <v/>
      </c>
      <c r="FY21" s="4" t="str">
        <f>IF('Gene Table'!$C21="SMPC",W21,"")</f>
        <v/>
      </c>
      <c r="FZ21" s="4" t="str">
        <f>IF('Gene Table'!$C21="SMPC",X21,"")</f>
        <v/>
      </c>
      <c r="GA21" s="4" t="str">
        <f>IF('Gene Table'!$C21="SMPC",Y21,"")</f>
        <v/>
      </c>
      <c r="GB21" s="4" t="str">
        <f>IF('Gene Table'!$C21="SMPC",Z21,"")</f>
        <v/>
      </c>
      <c r="GC21" s="4" t="str">
        <f>IF('Gene Table'!$C21="SMPC",AA21,"")</f>
        <v/>
      </c>
      <c r="GD21" s="4" t="str">
        <f>IF('Gene Table'!$C21="SMPC",AB21,"")</f>
        <v/>
      </c>
      <c r="GE21" s="4" t="str">
        <f>IF('Gene Table'!$C21="SMPC",AC21,"")</f>
        <v/>
      </c>
    </row>
    <row r="22" spans="1:187" ht="15" customHeight="1" x14ac:dyDescent="0.25">
      <c r="A22" s="4" t="str">
        <f>'Gene Table'!C22&amp;":"&amp;'Gene Table'!D22</f>
        <v>EGFR:c.2239_2256del18</v>
      </c>
      <c r="B22" s="4">
        <f>IF('Gene Table'!$G$5="NO",IF(ISNUMBER(MATCH('Gene Table'!E22,'Array Content'!$M$2:$M$941,0)),VLOOKUP('Gene Table'!E22,'Array Content'!$M$2:$O$941,2,FALSE),35),IF('Gene Table'!$G$5="YES",IF(ISNUMBER(MATCH('Gene Table'!E22,'Array Content'!$M$2:$M$941,0)),VLOOKUP('Gene Table'!E22,'Array Content'!$M$2:$O$941,3,FALSE),35),"OOPS"))</f>
        <v>36</v>
      </c>
      <c r="C22" s="4" t="s">
        <v>109</v>
      </c>
      <c r="D22" s="4">
        <f>IF('Control Sample Data'!D21="","",IF(SUM('Control Sample Data'!D$2:D$97)&gt;10,IF(AND(ISNUMBER('Control Sample Data'!D21),'Control Sample Data'!D21&lt;$B22, 'Control Sample Data'!D21&gt;0),'Control Sample Data'!D21,$B22),""))</f>
        <v>34.880000000000003</v>
      </c>
      <c r="E22" s="4">
        <f>IF('Control Sample Data'!E21="","",IF(SUM('Control Sample Data'!E$2:E$97)&gt;10,IF(AND(ISNUMBER('Control Sample Data'!E21),'Control Sample Data'!E21&lt;$B22, 'Control Sample Data'!E21&gt;0),'Control Sample Data'!E21,$B22),""))</f>
        <v>34.32</v>
      </c>
      <c r="F22" s="4" t="str">
        <f>IF('Control Sample Data'!F21="","",IF(SUM('Control Sample Data'!F$2:F$97)&gt;10,IF(AND(ISNUMBER('Control Sample Data'!F21),'Control Sample Data'!F21&lt;$B22, 'Control Sample Data'!F21&gt;0),'Control Sample Data'!F21,$B22),""))</f>
        <v/>
      </c>
      <c r="G22" s="4" t="str">
        <f>IF('Control Sample Data'!G21="","",IF(SUM('Control Sample Data'!G$2:G$97)&gt;10,IF(AND(ISNUMBER('Control Sample Data'!G21),'Control Sample Data'!G21&lt;$B22, 'Control Sample Data'!G21&gt;0),'Control Sample Data'!G21,$B22),""))</f>
        <v/>
      </c>
      <c r="H22" s="4" t="str">
        <f>IF('Control Sample Data'!H21="","",IF(SUM('Control Sample Data'!H$2:H$97)&gt;10,IF(AND(ISNUMBER('Control Sample Data'!H21),'Control Sample Data'!H21&lt;$B22, 'Control Sample Data'!H21&gt;0),'Control Sample Data'!H21,$B22),""))</f>
        <v/>
      </c>
      <c r="I22" s="4" t="str">
        <f>IF('Control Sample Data'!I21="","",IF(SUM('Control Sample Data'!I$2:I$97)&gt;10,IF(AND(ISNUMBER('Control Sample Data'!I21),'Control Sample Data'!I21&lt;$B22, 'Control Sample Data'!I21&gt;0),'Control Sample Data'!I21,$B22),""))</f>
        <v/>
      </c>
      <c r="J22" s="4" t="str">
        <f>IF('Control Sample Data'!J21="","",IF(SUM('Control Sample Data'!J$2:J$97)&gt;10,IF(AND(ISNUMBER('Control Sample Data'!J21),'Control Sample Data'!J21&lt;$B22, 'Control Sample Data'!J21&gt;0),'Control Sample Data'!J21,$B22),""))</f>
        <v/>
      </c>
      <c r="K22" s="4" t="str">
        <f>IF('Control Sample Data'!K21="","",IF(SUM('Control Sample Data'!K$2:K$97)&gt;10,IF(AND(ISNUMBER('Control Sample Data'!K21),'Control Sample Data'!K21&lt;$B22, 'Control Sample Data'!K21&gt;0),'Control Sample Data'!K21,$B22),""))</f>
        <v/>
      </c>
      <c r="L22" s="4" t="str">
        <f>IF('Control Sample Data'!L21="","",IF(SUM('Control Sample Data'!L$2:L$97)&gt;10,IF(AND(ISNUMBER('Control Sample Data'!L21),'Control Sample Data'!L21&lt;$B22, 'Control Sample Data'!L21&gt;0),'Control Sample Data'!L21,$B22),""))</f>
        <v/>
      </c>
      <c r="M22" s="4" t="str">
        <f>IF('Control Sample Data'!M21="","",IF(SUM('Control Sample Data'!M$2:M$97)&gt;10,IF(AND(ISNUMBER('Control Sample Data'!M21),'Control Sample Data'!M21&lt;$B22, 'Control Sample Data'!M21&gt;0),'Control Sample Data'!M21,$B22),""))</f>
        <v/>
      </c>
      <c r="N22" s="4" t="str">
        <f>IF('Control Sample Data'!N21="","",IF(SUM('Control Sample Data'!N$2:N$97)&gt;10,IF(AND(ISNUMBER('Control Sample Data'!N21),'Control Sample Data'!N21&lt;$B22, 'Control Sample Data'!N21&gt;0),'Control Sample Data'!N21,$B22),""))</f>
        <v/>
      </c>
      <c r="O22" s="4" t="str">
        <f>IF('Control Sample Data'!O21="","",IF(SUM('Control Sample Data'!O$2:O$97)&gt;10,IF(AND(ISNUMBER('Control Sample Data'!O21),'Control Sample Data'!O21&lt;$B22, 'Control Sample Data'!O21&gt;0),'Control Sample Data'!O21,$B22),""))</f>
        <v/>
      </c>
      <c r="Q22" s="4" t="s">
        <v>109</v>
      </c>
      <c r="R22" s="4">
        <f>IF('Test Sample Data'!D21="","",IF(SUM('Test Sample Data'!D$2:D$97)&gt;10,IF(AND(ISNUMBER('Test Sample Data'!D21),'Test Sample Data'!D21&lt;$B22, 'Test Sample Data'!D21&gt;0),'Test Sample Data'!D21,$B22),""))</f>
        <v>35</v>
      </c>
      <c r="S22" s="4">
        <f>IF('Test Sample Data'!E21="","",IF(SUM('Test Sample Data'!E$2:E$97)&gt;10,IF(AND(ISNUMBER('Test Sample Data'!E21),'Test Sample Data'!E21&lt;$B22, 'Test Sample Data'!E21&gt;0),'Test Sample Data'!E21,$B22),""))</f>
        <v>35</v>
      </c>
      <c r="T22" s="4">
        <f>IF('Test Sample Data'!F21="","",IF(SUM('Test Sample Data'!F$2:F$97)&gt;10,IF(AND(ISNUMBER('Test Sample Data'!F21),'Test Sample Data'!F21&lt;$B22, 'Test Sample Data'!F21&gt;0),'Test Sample Data'!F21,$B22),""))</f>
        <v>35</v>
      </c>
      <c r="U22" s="4">
        <f>IF('Test Sample Data'!G21="","",IF(SUM('Test Sample Data'!G$2:G$97)&gt;10,IF(AND(ISNUMBER('Test Sample Data'!G21),'Test Sample Data'!G21&lt;$B22, 'Test Sample Data'!G21&gt;0),'Test Sample Data'!G21,$B22),""))</f>
        <v>35</v>
      </c>
      <c r="V22" s="4">
        <f>IF('Test Sample Data'!H21="","",IF(SUM('Test Sample Data'!H$2:H$97)&gt;10,IF(AND(ISNUMBER('Test Sample Data'!H21),'Test Sample Data'!H21&lt;$B22, 'Test Sample Data'!H21&gt;0),'Test Sample Data'!H21,$B22),""))</f>
        <v>35</v>
      </c>
      <c r="W22" s="4">
        <f>IF('Test Sample Data'!I21="","",IF(SUM('Test Sample Data'!I$2:I$97)&gt;10,IF(AND(ISNUMBER('Test Sample Data'!I21),'Test Sample Data'!I21&lt;$B22, 'Test Sample Data'!I21&gt;0),'Test Sample Data'!I21,$B22),""))</f>
        <v>35</v>
      </c>
      <c r="X22" s="4">
        <f>IF('Test Sample Data'!J21="","",IF(SUM('Test Sample Data'!J$2:J$97)&gt;10,IF(AND(ISNUMBER('Test Sample Data'!J21),'Test Sample Data'!J21&lt;$B22, 'Test Sample Data'!J21&gt;0),'Test Sample Data'!J21,$B22),""))</f>
        <v>35</v>
      </c>
      <c r="Y22" s="4">
        <f>IF('Test Sample Data'!K21="","",IF(SUM('Test Sample Data'!K$2:K$97)&gt;10,IF(AND(ISNUMBER('Test Sample Data'!K21),'Test Sample Data'!K21&lt;$B22, 'Test Sample Data'!K21&gt;0),'Test Sample Data'!K21,$B22),""))</f>
        <v>35</v>
      </c>
      <c r="Z22" s="4" t="str">
        <f>IF('Test Sample Data'!L21="","",IF(SUM('Test Sample Data'!L$2:L$97)&gt;10,IF(AND(ISNUMBER('Test Sample Data'!L21),'Test Sample Data'!L21&lt;$B22, 'Test Sample Data'!L21&gt;0),'Test Sample Data'!L21,$B22),""))</f>
        <v/>
      </c>
      <c r="AA22" s="4" t="str">
        <f>IF('Test Sample Data'!M21="","",IF(SUM('Test Sample Data'!M$2:M$97)&gt;10,IF(AND(ISNUMBER('Test Sample Data'!M21),'Test Sample Data'!M21&lt;$B22, 'Test Sample Data'!M21&gt;0),'Test Sample Data'!M21,$B22),""))</f>
        <v/>
      </c>
      <c r="AB22" s="4" t="str">
        <f>IF('Test Sample Data'!N21="","",IF(SUM('Test Sample Data'!N$2:N$97)&gt;10,IF(AND(ISNUMBER('Test Sample Data'!N21),'Test Sample Data'!N21&lt;$B22, 'Test Sample Data'!N21&gt;0),'Test Sample Data'!N21,$B22),""))</f>
        <v/>
      </c>
      <c r="AC22" s="4" t="str">
        <f>IF('Test Sample Data'!O21="","",IF(SUM('Test Sample Data'!O$2:O$97)&gt;10,IF(AND(ISNUMBER('Test Sample Data'!O21),'Test Sample Data'!O21&lt;$B22, 'Test Sample Data'!O21&gt;0),'Test Sample Data'!O21,$B22),""))</f>
        <v/>
      </c>
      <c r="AE22" s="4" t="s">
        <v>109</v>
      </c>
      <c r="AF22" s="4">
        <f>IF(ISNUMBER(D22),IF(MID('Gene Table'!$D$1,5,1)="8",D22-ED$100,D22-VLOOKUP(LEFT($A22,FIND(":",$A22,1))&amp;"copy number",$A$3:$AC$98,4,FALSE)),"")</f>
        <v>8.0900000000000034</v>
      </c>
      <c r="AG22" s="4">
        <f>IF(ISNUMBER(E22),IF(MID('Gene Table'!$D$1,5,1)="8",E22-EE$100,E22-VLOOKUP(LEFT($A22,FIND(":",$A22,1))&amp;"copy number",$A$3:$AC$98,5,FALSE)),"")</f>
        <v>7.6900000000000013</v>
      </c>
      <c r="AH22" s="4" t="str">
        <f>IF(ISNUMBER(F22),IF(MID('Gene Table'!$D$1,5,1)="8",F22-EF$100,F22-VLOOKUP(LEFT($A22,FIND(":",$A22,1))&amp;"copy number",$A$3:$AC$98,6,FALSE)),"")</f>
        <v/>
      </c>
      <c r="AI22" s="4" t="str">
        <f>IF(ISNUMBER(G22),IF(MID('Gene Table'!$D$1,5,1)="8",G22-EG$100,G22-VLOOKUP(LEFT($A22,FIND(":",$A22,1))&amp;"copy number",$A$3:$AC$98,7,FALSE)),"")</f>
        <v/>
      </c>
      <c r="AJ22" s="4" t="str">
        <f>IF(ISNUMBER(H22),IF(MID('Gene Table'!$D$1,5,1)="8",H22-EH$100,H22-VLOOKUP(LEFT($A22,FIND(":",$A22,1))&amp;"copy number",$A$3:$AC$98,8,FALSE)),"")</f>
        <v/>
      </c>
      <c r="AK22" s="4" t="str">
        <f>IF(ISNUMBER(I22),IF(MID('Gene Table'!$D$1,5,1)="8",I22-EI$100,I22-VLOOKUP(LEFT($A22,FIND(":",$A22,1))&amp;"copy number",$A$3:$AC$98,9,FALSE)),"")</f>
        <v/>
      </c>
      <c r="AL22" s="4" t="str">
        <f>IF(ISNUMBER(J22),IF(MID('Gene Table'!$D$1,5,1)="8",J22-EJ$100,J22-VLOOKUP(LEFT($A22,FIND(":",$A22,1))&amp;"copy number",$A$3:$AC$98,10,FALSE)),"")</f>
        <v/>
      </c>
      <c r="AM22" s="4" t="str">
        <f>IF(ISNUMBER(K22),IF(MID('Gene Table'!$D$1,5,1)="8",K22-EK$100,K22-VLOOKUP(LEFT($A22,FIND(":",$A22,1))&amp;"copy number",$A$3:$AC$98,11,FALSE)),"")</f>
        <v/>
      </c>
      <c r="AN22" s="4" t="str">
        <f>IF(ISNUMBER(L22),IF(MID('Gene Table'!$D$1,5,1)="8",L22-EL$100,L22-VLOOKUP(LEFT($A22,FIND(":",$A22,1))&amp;"copy number",$A$3:$AC$98,12,FALSE)),"")</f>
        <v/>
      </c>
      <c r="AO22" s="4" t="str">
        <f>IF(ISNUMBER(M22),IF(MID('Gene Table'!$D$1,5,1)="8",M22-EM$100,M22-VLOOKUP(LEFT($A22,FIND(":",$A22,1))&amp;"copy number",$A$3:$AC$98,13,FALSE)),"")</f>
        <v/>
      </c>
      <c r="AP22" s="4" t="str">
        <f>IF(ISNUMBER(N22),IF(MID('Gene Table'!$D$1,5,1)="8",N22-EN$100,N22-VLOOKUP(LEFT($A22,FIND(":",$A22,1))&amp;"copy number",$A$3:$AC$98,14,FALSE)),"")</f>
        <v/>
      </c>
      <c r="AQ22" s="4" t="str">
        <f>IF(ISNUMBER(O22),IF(MID('Gene Table'!$D$1,5,1)="8",O22-EO$100,O22-VLOOKUP(LEFT($A22,FIND(":",$A22,1))&amp;"copy number",$A$3:$AC$98,15,FALSE)),"")</f>
        <v/>
      </c>
      <c r="AR22" s="4">
        <f t="shared" si="3"/>
        <v>0.85</v>
      </c>
      <c r="AS22" s="4">
        <f t="shared" si="4"/>
        <v>7.89</v>
      </c>
      <c r="AU22" s="4" t="s">
        <v>109</v>
      </c>
      <c r="AV22" s="4">
        <f>IF(ISNUMBER(R22),IF(MID('Gene Table'!$D$1,5,1)="8",D22-ER$100,R22-VLOOKUP(LEFT($A22,FIND(":",$A22,1))&amp;"copy number",$A$3:$AC$98,18,FALSE)),"")</f>
        <v>8.09</v>
      </c>
      <c r="AW22" s="4">
        <f>IF(ISNUMBER(S22),IF(MID('Gene Table'!$D$1,5,1)="8",E22-ES$100,S22-VLOOKUP(LEFT($A22,FIND(":",$A22,1))&amp;"copy number",$A$3:$AC$98,19,FALSE)),"")</f>
        <v>8.0300000000000011</v>
      </c>
      <c r="AX22" s="4">
        <f>IF(ISNUMBER(T22),IF(MID('Gene Table'!$D$1,5,1)="8",F22-ET$100,T22-VLOOKUP(LEFT($A22,FIND(":",$A22,1))&amp;"copy number",$A$3:$AC$98,20,FALSE)),"")</f>
        <v>8.11</v>
      </c>
      <c r="AY22" s="4">
        <f>IF(ISNUMBER(U22),IF(MID('Gene Table'!$D$1,5,1)="8",G22-EU$100,U22-VLOOKUP(LEFT($A22,FIND(":",$A22,1))&amp;"copy number",$A$3:$AC$98,21,FALSE)),"")</f>
        <v>9</v>
      </c>
      <c r="AZ22" s="4">
        <f>IF(ISNUMBER(V22),IF(MID('Gene Table'!$D$1,5,1)="8",H22-EV$100,V22-VLOOKUP(LEFT($A22,FIND(":",$A22,1))&amp;"copy number",$A$3:$AC$98,22,FALSE)),"")</f>
        <v>9</v>
      </c>
      <c r="BA22" s="4">
        <f>IF(ISNUMBER(W22),IF(MID('Gene Table'!$D$1,5,1)="8",I22-EW$100,W22-VLOOKUP(LEFT($A22,FIND(":",$A22,1))&amp;"copy number",$A$3:$AC$98,23,FALSE)),"")</f>
        <v>9</v>
      </c>
      <c r="BB22" s="4">
        <f>IF(ISNUMBER(X22),IF(MID('Gene Table'!$D$1,5,1)="8",J22-EX$100,X22-VLOOKUP(LEFT($A22,FIND(":",$A22,1))&amp;"copy number",$A$3:$AC$98,24,FALSE)),"")</f>
        <v>9</v>
      </c>
      <c r="BC22" s="4">
        <f>IF(ISNUMBER(Y22),IF(MID('Gene Table'!$D$1,5,1)="8",K22-EY$100,Y22-VLOOKUP(LEFT($A22,FIND(":",$A22,1))&amp;"copy number",$A$3:$AC$98,25,FALSE)),"")</f>
        <v>9</v>
      </c>
      <c r="BD22" s="4" t="str">
        <f>IF(ISNUMBER(Z22),IF(MID('Gene Table'!$D$1,5,1)="8",L22-EZ$100,Z22-VLOOKUP(LEFT($A22,FIND(":",$A22,1))&amp;"copy number",$A$3:$AC$98,26,FALSE)),"")</f>
        <v/>
      </c>
      <c r="BE22" s="4" t="str">
        <f>IF(ISNUMBER(AA22),IF(MID('Gene Table'!$D$1,5,1)="8",M22-FA$100,AA22-VLOOKUP(LEFT($A22,FIND(":",$A22,1))&amp;"copy number",$A$3:$AC$98,27,FALSE)),"")</f>
        <v/>
      </c>
      <c r="BF22" s="4" t="str">
        <f>IF(ISNUMBER(AB22),IF(MID('Gene Table'!$D$1,5,1)="8",N22-FB$100,AB22-VLOOKUP(LEFT($A22,FIND(":",$A22,1))&amp;"copy number",$A$3:$AC$98,28,FALSE)),"")</f>
        <v/>
      </c>
      <c r="BG22" s="4" t="str">
        <f>IF(ISNUMBER(AC22),IF(MID('Gene Table'!$D$1,5,1)="8",O22-FC$100,AC22-VLOOKUP(LEFT($A22,FIND(":",$A22,1))&amp;"copy number",$A$3:$AC$98,29,FALSE)),"")</f>
        <v/>
      </c>
      <c r="BI22" s="4" t="s">
        <v>109</v>
      </c>
      <c r="BJ22" s="4">
        <f t="shared" si="5"/>
        <v>8.09</v>
      </c>
      <c r="BK22" s="4">
        <f t="shared" si="6"/>
        <v>8.0300000000000011</v>
      </c>
      <c r="BL22" s="4">
        <f t="shared" si="7"/>
        <v>8.11</v>
      </c>
      <c r="BM22" s="4">
        <f t="shared" si="8"/>
        <v>9</v>
      </c>
      <c r="BN22" s="4">
        <f t="shared" si="9"/>
        <v>9</v>
      </c>
      <c r="BO22" s="4">
        <f t="shared" si="10"/>
        <v>9</v>
      </c>
      <c r="BP22" s="4">
        <f t="shared" si="11"/>
        <v>9</v>
      </c>
      <c r="BQ22" s="4">
        <f t="shared" si="12"/>
        <v>9</v>
      </c>
      <c r="BR22" s="4" t="str">
        <f t="shared" si="13"/>
        <v/>
      </c>
      <c r="BS22" s="4" t="str">
        <f t="shared" si="14"/>
        <v/>
      </c>
      <c r="BT22" s="4" t="str">
        <f t="shared" si="15"/>
        <v/>
      </c>
      <c r="BU22" s="4" t="str">
        <f t="shared" si="16"/>
        <v/>
      </c>
      <c r="BV22" s="4">
        <f t="shared" si="17"/>
        <v>1.44</v>
      </c>
      <c r="BW22" s="4">
        <f t="shared" si="18"/>
        <v>8.65</v>
      </c>
      <c r="BY22" s="4" t="s">
        <v>109</v>
      </c>
      <c r="BZ22" s="4">
        <f t="shared" si="19"/>
        <v>-0.5600000000000005</v>
      </c>
      <c r="CA22" s="4">
        <f t="shared" si="20"/>
        <v>-0.61999999999999922</v>
      </c>
      <c r="CB22" s="4">
        <f t="shared" si="21"/>
        <v>-0.54000000000000092</v>
      </c>
      <c r="CC22" s="4">
        <f t="shared" si="22"/>
        <v>0.34999999999999964</v>
      </c>
      <c r="CD22" s="4">
        <f t="shared" si="23"/>
        <v>0.34999999999999964</v>
      </c>
      <c r="CE22" s="4">
        <f t="shared" si="24"/>
        <v>0.34999999999999964</v>
      </c>
      <c r="CF22" s="4">
        <f t="shared" si="25"/>
        <v>0.34999999999999964</v>
      </c>
      <c r="CG22" s="4">
        <f t="shared" si="26"/>
        <v>0.34999999999999964</v>
      </c>
      <c r="CH22" s="4" t="str">
        <f t="shared" si="27"/>
        <v/>
      </c>
      <c r="CI22" s="4" t="str">
        <f t="shared" si="28"/>
        <v/>
      </c>
      <c r="CJ22" s="4" t="str">
        <f t="shared" si="29"/>
        <v/>
      </c>
      <c r="CK22" s="4" t="str">
        <f t="shared" si="30"/>
        <v/>
      </c>
      <c r="CM22" s="4" t="s">
        <v>109</v>
      </c>
      <c r="CN22" s="4" t="str">
        <f>IF(ISNUMBER(BZ22), IF($BV22&gt;VLOOKUP('Gene Table'!$G$2,'Array Content'!$A$2:$B$3,2,FALSE),IF(BZ22&lt;-$BV22,"mutant","WT"),IF(BZ22&lt;-VLOOKUP('Gene Table'!$G$2,'Array Content'!$A$2:$B$3,2,FALSE),"Mutant","WT")),"")</f>
        <v>WT</v>
      </c>
      <c r="CO22" s="4" t="str">
        <f>IF(ISNUMBER(CA22), IF($BV22&gt;VLOOKUP('Gene Table'!$G$2,'Array Content'!$A$2:$B$3,2,FALSE),IF(CA22&lt;-$BV22,"mutant","WT"),IF(CA22&lt;-VLOOKUP('Gene Table'!$G$2,'Array Content'!$A$2:$B$3,2,FALSE),"Mutant","WT")),"")</f>
        <v>WT</v>
      </c>
      <c r="CP22" s="4" t="str">
        <f>IF(ISNUMBER(CB22), IF($BV22&gt;VLOOKUP('Gene Table'!$G$2,'Array Content'!$A$2:$B$3,2,FALSE),IF(CB22&lt;-$BV22,"mutant","WT"),IF(CB22&lt;-VLOOKUP('Gene Table'!$G$2,'Array Content'!$A$2:$B$3,2,FALSE),"Mutant","WT")),"")</f>
        <v>WT</v>
      </c>
      <c r="CQ22" s="4" t="str">
        <f>IF(ISNUMBER(CC22), IF($BV22&gt;VLOOKUP('Gene Table'!$G$2,'Array Content'!$A$2:$B$3,2,FALSE),IF(CC22&lt;-$BV22,"mutant","WT"),IF(CC22&lt;-VLOOKUP('Gene Table'!$G$2,'Array Content'!$A$2:$B$3,2,FALSE),"Mutant","WT")),"")</f>
        <v>WT</v>
      </c>
      <c r="CR22" s="4" t="str">
        <f>IF(ISNUMBER(CD22), IF($BV22&gt;VLOOKUP('Gene Table'!$G$2,'Array Content'!$A$2:$B$3,2,FALSE),IF(CD22&lt;-$BV22,"mutant","WT"),IF(CD22&lt;-VLOOKUP('Gene Table'!$G$2,'Array Content'!$A$2:$B$3,2,FALSE),"Mutant","WT")),"")</f>
        <v>WT</v>
      </c>
      <c r="CS22" s="4" t="str">
        <f>IF(ISNUMBER(CE22), IF($BV22&gt;VLOOKUP('Gene Table'!$G$2,'Array Content'!$A$2:$B$3,2,FALSE),IF(CE22&lt;-$BV22,"mutant","WT"),IF(CE22&lt;-VLOOKUP('Gene Table'!$G$2,'Array Content'!$A$2:$B$3,2,FALSE),"Mutant","WT")),"")</f>
        <v>WT</v>
      </c>
      <c r="CT22" s="4" t="str">
        <f>IF(ISNUMBER(CF22), IF($BV22&gt;VLOOKUP('Gene Table'!$G$2,'Array Content'!$A$2:$B$3,2,FALSE),IF(CF22&lt;-$BV22,"mutant","WT"),IF(CF22&lt;-VLOOKUP('Gene Table'!$G$2,'Array Content'!$A$2:$B$3,2,FALSE),"Mutant","WT")),"")</f>
        <v>WT</v>
      </c>
      <c r="CU22" s="4" t="str">
        <f>IF(ISNUMBER(CG22), IF($BV22&gt;VLOOKUP('Gene Table'!$G$2,'Array Content'!$A$2:$B$3,2,FALSE),IF(CG22&lt;-$BV22,"mutant","WT"),IF(CG22&lt;-VLOOKUP('Gene Table'!$G$2,'Array Content'!$A$2:$B$3,2,FALSE),"Mutant","WT")),"")</f>
        <v>WT</v>
      </c>
      <c r="CV22" s="4" t="str">
        <f>IF(ISNUMBER(CH22), IF($BV22&gt;VLOOKUP('Gene Table'!$G$2,'Array Content'!$A$2:$B$3,2,FALSE),IF(CH22&lt;-$BV22,"mutant","WT"),IF(CH22&lt;-VLOOKUP('Gene Table'!$G$2,'Array Content'!$A$2:$B$3,2,FALSE),"Mutant","WT")),"")</f>
        <v/>
      </c>
      <c r="CW22" s="4" t="str">
        <f>IF(ISNUMBER(CI22), IF($BV22&gt;VLOOKUP('Gene Table'!$G$2,'Array Content'!$A$2:$B$3,2,FALSE),IF(CI22&lt;-$BV22,"mutant","WT"),IF(CI22&lt;-VLOOKUP('Gene Table'!$G$2,'Array Content'!$A$2:$B$3,2,FALSE),"Mutant","WT")),"")</f>
        <v/>
      </c>
      <c r="CX22" s="4" t="str">
        <f>IF(ISNUMBER(CJ22), IF($BV22&gt;VLOOKUP('Gene Table'!$G$2,'Array Content'!$A$2:$B$3,2,FALSE),IF(CJ22&lt;-$BV22,"mutant","WT"),IF(CJ22&lt;-VLOOKUP('Gene Table'!$G$2,'Array Content'!$A$2:$B$3,2,FALSE),"Mutant","WT")),"")</f>
        <v/>
      </c>
      <c r="CY22" s="4" t="str">
        <f>IF(ISNUMBER(CK22), IF($BV22&gt;VLOOKUP('Gene Table'!$G$2,'Array Content'!$A$2:$B$3,2,FALSE),IF(CK22&lt;-$BV22,"mutant","WT"),IF(CK22&lt;-VLOOKUP('Gene Table'!$G$2,'Array Content'!$A$2:$B$3,2,FALSE),"Mutant","WT")),"")</f>
        <v/>
      </c>
      <c r="DA22" s="4" t="s">
        <v>109</v>
      </c>
      <c r="DB22" s="4">
        <f t="shared" si="31"/>
        <v>0.20000000000000018</v>
      </c>
      <c r="DC22" s="4">
        <f t="shared" si="32"/>
        <v>0.14000000000000146</v>
      </c>
      <c r="DD22" s="4">
        <f t="shared" si="33"/>
        <v>0.21999999999999975</v>
      </c>
      <c r="DE22" s="4">
        <f t="shared" si="34"/>
        <v>1.1100000000000003</v>
      </c>
      <c r="DF22" s="4">
        <f t="shared" si="35"/>
        <v>1.1100000000000003</v>
      </c>
      <c r="DG22" s="4">
        <f t="shared" si="36"/>
        <v>1.1100000000000003</v>
      </c>
      <c r="DH22" s="4">
        <f t="shared" si="37"/>
        <v>1.1100000000000003</v>
      </c>
      <c r="DI22" s="4">
        <f t="shared" si="38"/>
        <v>1.1100000000000003</v>
      </c>
      <c r="DJ22" s="4" t="str">
        <f t="shared" si="39"/>
        <v/>
      </c>
      <c r="DK22" s="4" t="str">
        <f t="shared" si="40"/>
        <v/>
      </c>
      <c r="DL22" s="4" t="str">
        <f t="shared" si="41"/>
        <v/>
      </c>
      <c r="DM22" s="4" t="str">
        <f t="shared" si="42"/>
        <v/>
      </c>
      <c r="DO22" s="4" t="s">
        <v>109</v>
      </c>
      <c r="DP22" s="4" t="str">
        <f>IF(ISNUMBER(DB22), IF($AR22&gt;VLOOKUP('Gene Table'!$G$2,'Array Content'!$A$2:$B$3,2,FALSE),IF(DB22&lt;-$AR22,"mutant","WT"),IF(DB22&lt;-VLOOKUP('Gene Table'!$G$2,'Array Content'!$A$2:$B$3,2,FALSE),"Mutant","WT")),"")</f>
        <v>WT</v>
      </c>
      <c r="DQ22" s="4" t="str">
        <f>IF(ISNUMBER(DC22), IF($AR22&gt;VLOOKUP('Gene Table'!$G$2,'Array Content'!$A$2:$B$3,2,FALSE),IF(DC22&lt;-$AR22,"mutant","WT"),IF(DC22&lt;-VLOOKUP('Gene Table'!$G$2,'Array Content'!$A$2:$B$3,2,FALSE),"Mutant","WT")),"")</f>
        <v>WT</v>
      </c>
      <c r="DR22" s="4" t="str">
        <f>IF(ISNUMBER(DD22), IF($AR22&gt;VLOOKUP('Gene Table'!$G$2,'Array Content'!$A$2:$B$3,2,FALSE),IF(DD22&lt;-$AR22,"mutant","WT"),IF(DD22&lt;-VLOOKUP('Gene Table'!$G$2,'Array Content'!$A$2:$B$3,2,FALSE),"Mutant","WT")),"")</f>
        <v>WT</v>
      </c>
      <c r="DS22" s="4" t="str">
        <f>IF(ISNUMBER(DE22), IF($AR22&gt;VLOOKUP('Gene Table'!$G$2,'Array Content'!$A$2:$B$3,2,FALSE),IF(DE22&lt;-$AR22,"mutant","WT"),IF(DE22&lt;-VLOOKUP('Gene Table'!$G$2,'Array Content'!$A$2:$B$3,2,FALSE),"Mutant","WT")),"")</f>
        <v>WT</v>
      </c>
      <c r="DT22" s="4" t="str">
        <f>IF(ISNUMBER(DF22), IF($AR22&gt;VLOOKUP('Gene Table'!$G$2,'Array Content'!$A$2:$B$3,2,FALSE),IF(DF22&lt;-$AR22,"mutant","WT"),IF(DF22&lt;-VLOOKUP('Gene Table'!$G$2,'Array Content'!$A$2:$B$3,2,FALSE),"Mutant","WT")),"")</f>
        <v>WT</v>
      </c>
      <c r="DU22" s="4" t="str">
        <f>IF(ISNUMBER(DG22), IF($AR22&gt;VLOOKUP('Gene Table'!$G$2,'Array Content'!$A$2:$B$3,2,FALSE),IF(DG22&lt;-$AR22,"mutant","WT"),IF(DG22&lt;-VLOOKUP('Gene Table'!$G$2,'Array Content'!$A$2:$B$3,2,FALSE),"Mutant","WT")),"")</f>
        <v>WT</v>
      </c>
      <c r="DV22" s="4" t="str">
        <f>IF(ISNUMBER(DH22), IF($AR22&gt;VLOOKUP('Gene Table'!$G$2,'Array Content'!$A$2:$B$3,2,FALSE),IF(DH22&lt;-$AR22,"mutant","WT"),IF(DH22&lt;-VLOOKUP('Gene Table'!$G$2,'Array Content'!$A$2:$B$3,2,FALSE),"Mutant","WT")),"")</f>
        <v>WT</v>
      </c>
      <c r="DW22" s="4" t="str">
        <f>IF(ISNUMBER(DI22), IF($AR22&gt;VLOOKUP('Gene Table'!$G$2,'Array Content'!$A$2:$B$3,2,FALSE),IF(DI22&lt;-$AR22,"mutant","WT"),IF(DI22&lt;-VLOOKUP('Gene Table'!$G$2,'Array Content'!$A$2:$B$3,2,FALSE),"Mutant","WT")),"")</f>
        <v>WT</v>
      </c>
      <c r="DX22" s="4" t="str">
        <f>IF(ISNUMBER(DJ22), IF($AR22&gt;VLOOKUP('Gene Table'!$G$2,'Array Content'!$A$2:$B$3,2,FALSE),IF(DJ22&lt;-$AR22,"mutant","WT"),IF(DJ22&lt;-VLOOKUP('Gene Table'!$G$2,'Array Content'!$A$2:$B$3,2,FALSE),"Mutant","WT")),"")</f>
        <v/>
      </c>
      <c r="DY22" s="4" t="str">
        <f>IF(ISNUMBER(DK22), IF($AR22&gt;VLOOKUP('Gene Table'!$G$2,'Array Content'!$A$2:$B$3,2,FALSE),IF(DK22&lt;-$AR22,"mutant","WT"),IF(DK22&lt;-VLOOKUP('Gene Table'!$G$2,'Array Content'!$A$2:$B$3,2,FALSE),"Mutant","WT")),"")</f>
        <v/>
      </c>
      <c r="DZ22" s="4" t="str">
        <f>IF(ISNUMBER(DL22), IF($AR22&gt;VLOOKUP('Gene Table'!$G$2,'Array Content'!$A$2:$B$3,2,FALSE),IF(DL22&lt;-$AR22,"mutant","WT"),IF(DL22&lt;-VLOOKUP('Gene Table'!$G$2,'Array Content'!$A$2:$B$3,2,FALSE),"Mutant","WT")),"")</f>
        <v/>
      </c>
      <c r="EA22" s="4" t="str">
        <f>IF(ISNUMBER(DM22), IF($AR22&gt;VLOOKUP('Gene Table'!$G$2,'Array Content'!$A$2:$B$3,2,FALSE),IF(DM22&lt;-$AR22,"mutant","WT"),IF(DM22&lt;-VLOOKUP('Gene Table'!$G$2,'Array Content'!$A$2:$B$3,2,FALSE),"Mutant","WT")),"")</f>
        <v/>
      </c>
      <c r="EC22" s="4" t="s">
        <v>109</v>
      </c>
      <c r="ED22" s="4" t="str">
        <f>IF('Gene Table'!$D22="copy number",D22,"")</f>
        <v/>
      </c>
      <c r="EE22" s="4" t="str">
        <f>IF('Gene Table'!$D22="copy number",E22,"")</f>
        <v/>
      </c>
      <c r="EF22" s="4" t="str">
        <f>IF('Gene Table'!$D22="copy number",F22,"")</f>
        <v/>
      </c>
      <c r="EG22" s="4" t="str">
        <f>IF('Gene Table'!$D22="copy number",G22,"")</f>
        <v/>
      </c>
      <c r="EH22" s="4" t="str">
        <f>IF('Gene Table'!$D22="copy number",H22,"")</f>
        <v/>
      </c>
      <c r="EI22" s="4" t="str">
        <f>IF('Gene Table'!$D22="copy number",I22,"")</f>
        <v/>
      </c>
      <c r="EJ22" s="4" t="str">
        <f>IF('Gene Table'!$D22="copy number",J22,"")</f>
        <v/>
      </c>
      <c r="EK22" s="4" t="str">
        <f>IF('Gene Table'!$D22="copy number",K22,"")</f>
        <v/>
      </c>
      <c r="EL22" s="4" t="str">
        <f>IF('Gene Table'!$D22="copy number",L22,"")</f>
        <v/>
      </c>
      <c r="EM22" s="4" t="str">
        <f>IF('Gene Table'!$D22="copy number",M22,"")</f>
        <v/>
      </c>
      <c r="EN22" s="4" t="str">
        <f>IF('Gene Table'!$D22="copy number",N22,"")</f>
        <v/>
      </c>
      <c r="EO22" s="4" t="str">
        <f>IF('Gene Table'!$D22="copy number",O22,"")</f>
        <v/>
      </c>
      <c r="EQ22" s="4" t="s">
        <v>109</v>
      </c>
      <c r="ER22" s="4" t="str">
        <f>IF('Gene Table'!$D22="copy number",R22,"")</f>
        <v/>
      </c>
      <c r="ES22" s="4" t="str">
        <f>IF('Gene Table'!$D22="copy number",S22,"")</f>
        <v/>
      </c>
      <c r="ET22" s="4" t="str">
        <f>IF('Gene Table'!$D22="copy number",T22,"")</f>
        <v/>
      </c>
      <c r="EU22" s="4" t="str">
        <f>IF('Gene Table'!$D22="copy number",U22,"")</f>
        <v/>
      </c>
      <c r="EV22" s="4" t="str">
        <f>IF('Gene Table'!$D22="copy number",V22,"")</f>
        <v/>
      </c>
      <c r="EW22" s="4" t="str">
        <f>IF('Gene Table'!$D22="copy number",W22,"")</f>
        <v/>
      </c>
      <c r="EX22" s="4" t="str">
        <f>IF('Gene Table'!$D22="copy number",X22,"")</f>
        <v/>
      </c>
      <c r="EY22" s="4" t="str">
        <f>IF('Gene Table'!$D22="copy number",Y22,"")</f>
        <v/>
      </c>
      <c r="EZ22" s="4" t="str">
        <f>IF('Gene Table'!$D22="copy number",Z22,"")</f>
        <v/>
      </c>
      <c r="FA22" s="4" t="str">
        <f>IF('Gene Table'!$D22="copy number",AA22,"")</f>
        <v/>
      </c>
      <c r="FB22" s="4" t="str">
        <f>IF('Gene Table'!$D22="copy number",AB22,"")</f>
        <v/>
      </c>
      <c r="FC22" s="4" t="str">
        <f>IF('Gene Table'!$D22="copy number",AC22,"")</f>
        <v/>
      </c>
      <c r="FE22" s="4" t="s">
        <v>109</v>
      </c>
      <c r="FF22" s="4" t="str">
        <f>IF('Gene Table'!$C22="SMPC",D22,"")</f>
        <v/>
      </c>
      <c r="FG22" s="4" t="str">
        <f>IF('Gene Table'!$C22="SMPC",E22,"")</f>
        <v/>
      </c>
      <c r="FH22" s="4" t="str">
        <f>IF('Gene Table'!$C22="SMPC",F22,"")</f>
        <v/>
      </c>
      <c r="FI22" s="4" t="str">
        <f>IF('Gene Table'!$C22="SMPC",G22,"")</f>
        <v/>
      </c>
      <c r="FJ22" s="4" t="str">
        <f>IF('Gene Table'!$C22="SMPC",H22,"")</f>
        <v/>
      </c>
      <c r="FK22" s="4" t="str">
        <f>IF('Gene Table'!$C22="SMPC",I22,"")</f>
        <v/>
      </c>
      <c r="FL22" s="4" t="str">
        <f>IF('Gene Table'!$C22="SMPC",J22,"")</f>
        <v/>
      </c>
      <c r="FM22" s="4" t="str">
        <f>IF('Gene Table'!$C22="SMPC",K22,"")</f>
        <v/>
      </c>
      <c r="FN22" s="4" t="str">
        <f>IF('Gene Table'!$C22="SMPC",L22,"")</f>
        <v/>
      </c>
      <c r="FO22" s="4" t="str">
        <f>IF('Gene Table'!$C22="SMPC",M22,"")</f>
        <v/>
      </c>
      <c r="FP22" s="4" t="str">
        <f>IF('Gene Table'!$C22="SMPC",N22,"")</f>
        <v/>
      </c>
      <c r="FQ22" s="4" t="str">
        <f>IF('Gene Table'!$C22="SMPC",O22,"")</f>
        <v/>
      </c>
      <c r="FS22" s="4" t="s">
        <v>109</v>
      </c>
      <c r="FT22" s="4" t="str">
        <f>IF('Gene Table'!$C22="SMPC",R22,"")</f>
        <v/>
      </c>
      <c r="FU22" s="4" t="str">
        <f>IF('Gene Table'!$C22="SMPC",S22,"")</f>
        <v/>
      </c>
      <c r="FV22" s="4" t="str">
        <f>IF('Gene Table'!$C22="SMPC",T22,"")</f>
        <v/>
      </c>
      <c r="FW22" s="4" t="str">
        <f>IF('Gene Table'!$C22="SMPC",U22,"")</f>
        <v/>
      </c>
      <c r="FX22" s="4" t="str">
        <f>IF('Gene Table'!$C22="SMPC",V22,"")</f>
        <v/>
      </c>
      <c r="FY22" s="4" t="str">
        <f>IF('Gene Table'!$C22="SMPC",W22,"")</f>
        <v/>
      </c>
      <c r="FZ22" s="4" t="str">
        <f>IF('Gene Table'!$C22="SMPC",X22,"")</f>
        <v/>
      </c>
      <c r="GA22" s="4" t="str">
        <f>IF('Gene Table'!$C22="SMPC",Y22,"")</f>
        <v/>
      </c>
      <c r="GB22" s="4" t="str">
        <f>IF('Gene Table'!$C22="SMPC",Z22,"")</f>
        <v/>
      </c>
      <c r="GC22" s="4" t="str">
        <f>IF('Gene Table'!$C22="SMPC",AA22,"")</f>
        <v/>
      </c>
      <c r="GD22" s="4" t="str">
        <f>IF('Gene Table'!$C22="SMPC",AB22,"")</f>
        <v/>
      </c>
      <c r="GE22" s="4" t="str">
        <f>IF('Gene Table'!$C22="SMPC",AC22,"")</f>
        <v/>
      </c>
    </row>
    <row r="23" spans="1:187" ht="15" customHeight="1" x14ac:dyDescent="0.25">
      <c r="A23" s="4" t="str">
        <f>'Gene Table'!C23&amp;":"&amp;'Gene Table'!D23</f>
        <v>EGFR:c.2240_2254del15</v>
      </c>
      <c r="B23" s="4">
        <f>IF('Gene Table'!$G$5="NO",IF(ISNUMBER(MATCH('Gene Table'!E23,'Array Content'!$M$2:$M$941,0)),VLOOKUP('Gene Table'!E23,'Array Content'!$M$2:$O$941,2,FALSE),35),IF('Gene Table'!$G$5="YES",IF(ISNUMBER(MATCH('Gene Table'!E23,'Array Content'!$M$2:$M$941,0)),VLOOKUP('Gene Table'!E23,'Array Content'!$M$2:$O$941,3,FALSE),35),"OOPS"))</f>
        <v>35</v>
      </c>
      <c r="C23" s="4" t="s">
        <v>112</v>
      </c>
      <c r="D23" s="4">
        <f>IF('Control Sample Data'!D22="","",IF(SUM('Control Sample Data'!D$2:D$97)&gt;10,IF(AND(ISNUMBER('Control Sample Data'!D22),'Control Sample Data'!D22&lt;$B23, 'Control Sample Data'!D22&gt;0),'Control Sample Data'!D22,$B23),""))</f>
        <v>34.79</v>
      </c>
      <c r="E23" s="4">
        <f>IF('Control Sample Data'!E22="","",IF(SUM('Control Sample Data'!E$2:E$97)&gt;10,IF(AND(ISNUMBER('Control Sample Data'!E22),'Control Sample Data'!E22&lt;$B23, 'Control Sample Data'!E22&gt;0),'Control Sample Data'!E22,$B23),""))</f>
        <v>34.85</v>
      </c>
      <c r="F23" s="4" t="str">
        <f>IF('Control Sample Data'!F22="","",IF(SUM('Control Sample Data'!F$2:F$97)&gt;10,IF(AND(ISNUMBER('Control Sample Data'!F22),'Control Sample Data'!F22&lt;$B23, 'Control Sample Data'!F22&gt;0),'Control Sample Data'!F22,$B23),""))</f>
        <v/>
      </c>
      <c r="G23" s="4" t="str">
        <f>IF('Control Sample Data'!G22="","",IF(SUM('Control Sample Data'!G$2:G$97)&gt;10,IF(AND(ISNUMBER('Control Sample Data'!G22),'Control Sample Data'!G22&lt;$B23, 'Control Sample Data'!G22&gt;0),'Control Sample Data'!G22,$B23),""))</f>
        <v/>
      </c>
      <c r="H23" s="4" t="str">
        <f>IF('Control Sample Data'!H22="","",IF(SUM('Control Sample Data'!H$2:H$97)&gt;10,IF(AND(ISNUMBER('Control Sample Data'!H22),'Control Sample Data'!H22&lt;$B23, 'Control Sample Data'!H22&gt;0),'Control Sample Data'!H22,$B23),""))</f>
        <v/>
      </c>
      <c r="I23" s="4" t="str">
        <f>IF('Control Sample Data'!I22="","",IF(SUM('Control Sample Data'!I$2:I$97)&gt;10,IF(AND(ISNUMBER('Control Sample Data'!I22),'Control Sample Data'!I22&lt;$B23, 'Control Sample Data'!I22&gt;0),'Control Sample Data'!I22,$B23),""))</f>
        <v/>
      </c>
      <c r="J23" s="4" t="str">
        <f>IF('Control Sample Data'!J22="","",IF(SUM('Control Sample Data'!J$2:J$97)&gt;10,IF(AND(ISNUMBER('Control Sample Data'!J22),'Control Sample Data'!J22&lt;$B23, 'Control Sample Data'!J22&gt;0),'Control Sample Data'!J22,$B23),""))</f>
        <v/>
      </c>
      <c r="K23" s="4" t="str">
        <f>IF('Control Sample Data'!K22="","",IF(SUM('Control Sample Data'!K$2:K$97)&gt;10,IF(AND(ISNUMBER('Control Sample Data'!K22),'Control Sample Data'!K22&lt;$B23, 'Control Sample Data'!K22&gt;0),'Control Sample Data'!K22,$B23),""))</f>
        <v/>
      </c>
      <c r="L23" s="4" t="str">
        <f>IF('Control Sample Data'!L22="","",IF(SUM('Control Sample Data'!L$2:L$97)&gt;10,IF(AND(ISNUMBER('Control Sample Data'!L22),'Control Sample Data'!L22&lt;$B23, 'Control Sample Data'!L22&gt;0),'Control Sample Data'!L22,$B23),""))</f>
        <v/>
      </c>
      <c r="M23" s="4" t="str">
        <f>IF('Control Sample Data'!M22="","",IF(SUM('Control Sample Data'!M$2:M$97)&gt;10,IF(AND(ISNUMBER('Control Sample Data'!M22),'Control Sample Data'!M22&lt;$B23, 'Control Sample Data'!M22&gt;0),'Control Sample Data'!M22,$B23),""))</f>
        <v/>
      </c>
      <c r="N23" s="4" t="str">
        <f>IF('Control Sample Data'!N22="","",IF(SUM('Control Sample Data'!N$2:N$97)&gt;10,IF(AND(ISNUMBER('Control Sample Data'!N22),'Control Sample Data'!N22&lt;$B23, 'Control Sample Data'!N22&gt;0),'Control Sample Data'!N22,$B23),""))</f>
        <v/>
      </c>
      <c r="O23" s="4" t="str">
        <f>IF('Control Sample Data'!O22="","",IF(SUM('Control Sample Data'!O$2:O$97)&gt;10,IF(AND(ISNUMBER('Control Sample Data'!O22),'Control Sample Data'!O22&lt;$B23, 'Control Sample Data'!O22&gt;0),'Control Sample Data'!O22,$B23),""))</f>
        <v/>
      </c>
      <c r="Q23" s="4" t="s">
        <v>112</v>
      </c>
      <c r="R23" s="4">
        <f>IF('Test Sample Data'!D22="","",IF(SUM('Test Sample Data'!D$2:D$97)&gt;10,IF(AND(ISNUMBER('Test Sample Data'!D22),'Test Sample Data'!D22&lt;$B23, 'Test Sample Data'!D22&gt;0),'Test Sample Data'!D22,$B23),""))</f>
        <v>35</v>
      </c>
      <c r="S23" s="4">
        <f>IF('Test Sample Data'!E22="","",IF(SUM('Test Sample Data'!E$2:E$97)&gt;10,IF(AND(ISNUMBER('Test Sample Data'!E22),'Test Sample Data'!E22&lt;$B23, 'Test Sample Data'!E22&gt;0),'Test Sample Data'!E22,$B23),""))</f>
        <v>35</v>
      </c>
      <c r="T23" s="4">
        <f>IF('Test Sample Data'!F22="","",IF(SUM('Test Sample Data'!F$2:F$97)&gt;10,IF(AND(ISNUMBER('Test Sample Data'!F22),'Test Sample Data'!F22&lt;$B23, 'Test Sample Data'!F22&gt;0),'Test Sample Data'!F22,$B23),""))</f>
        <v>35</v>
      </c>
      <c r="U23" s="4">
        <f>IF('Test Sample Data'!G22="","",IF(SUM('Test Sample Data'!G$2:G$97)&gt;10,IF(AND(ISNUMBER('Test Sample Data'!G22),'Test Sample Data'!G22&lt;$B23, 'Test Sample Data'!G22&gt;0),'Test Sample Data'!G22,$B23),""))</f>
        <v>35</v>
      </c>
      <c r="V23" s="4">
        <f>IF('Test Sample Data'!H22="","",IF(SUM('Test Sample Data'!H$2:H$97)&gt;10,IF(AND(ISNUMBER('Test Sample Data'!H22),'Test Sample Data'!H22&lt;$B23, 'Test Sample Data'!H22&gt;0),'Test Sample Data'!H22,$B23),""))</f>
        <v>35</v>
      </c>
      <c r="W23" s="4">
        <f>IF('Test Sample Data'!I22="","",IF(SUM('Test Sample Data'!I$2:I$97)&gt;10,IF(AND(ISNUMBER('Test Sample Data'!I22),'Test Sample Data'!I22&lt;$B23, 'Test Sample Data'!I22&gt;0),'Test Sample Data'!I22,$B23),""))</f>
        <v>35</v>
      </c>
      <c r="X23" s="4">
        <f>IF('Test Sample Data'!J22="","",IF(SUM('Test Sample Data'!J$2:J$97)&gt;10,IF(AND(ISNUMBER('Test Sample Data'!J22),'Test Sample Data'!J22&lt;$B23, 'Test Sample Data'!J22&gt;0),'Test Sample Data'!J22,$B23),""))</f>
        <v>35</v>
      </c>
      <c r="Y23" s="4">
        <f>IF('Test Sample Data'!K22="","",IF(SUM('Test Sample Data'!K$2:K$97)&gt;10,IF(AND(ISNUMBER('Test Sample Data'!K22),'Test Sample Data'!K22&lt;$B23, 'Test Sample Data'!K22&gt;0),'Test Sample Data'!K22,$B23),""))</f>
        <v>35</v>
      </c>
      <c r="Z23" s="4" t="str">
        <f>IF('Test Sample Data'!L22="","",IF(SUM('Test Sample Data'!L$2:L$97)&gt;10,IF(AND(ISNUMBER('Test Sample Data'!L22),'Test Sample Data'!L22&lt;$B23, 'Test Sample Data'!L22&gt;0),'Test Sample Data'!L22,$B23),""))</f>
        <v/>
      </c>
      <c r="AA23" s="4" t="str">
        <f>IF('Test Sample Data'!M22="","",IF(SUM('Test Sample Data'!M$2:M$97)&gt;10,IF(AND(ISNUMBER('Test Sample Data'!M22),'Test Sample Data'!M22&lt;$B23, 'Test Sample Data'!M22&gt;0),'Test Sample Data'!M22,$B23),""))</f>
        <v/>
      </c>
      <c r="AB23" s="4" t="str">
        <f>IF('Test Sample Data'!N22="","",IF(SUM('Test Sample Data'!N$2:N$97)&gt;10,IF(AND(ISNUMBER('Test Sample Data'!N22),'Test Sample Data'!N22&lt;$B23, 'Test Sample Data'!N22&gt;0),'Test Sample Data'!N22,$B23),""))</f>
        <v/>
      </c>
      <c r="AC23" s="4" t="str">
        <f>IF('Test Sample Data'!O22="","",IF(SUM('Test Sample Data'!O$2:O$97)&gt;10,IF(AND(ISNUMBER('Test Sample Data'!O22),'Test Sample Data'!O22&lt;$B23, 'Test Sample Data'!O22&gt;0),'Test Sample Data'!O22,$B23),""))</f>
        <v/>
      </c>
      <c r="AE23" s="4" t="s">
        <v>112</v>
      </c>
      <c r="AF23" s="4">
        <f>IF(ISNUMBER(D23),IF(MID('Gene Table'!$D$1,5,1)="8",D23-ED$100,D23-VLOOKUP(LEFT($A23,FIND(":",$A23,1))&amp;"copy number",$A$3:$AC$98,4,FALSE)),"")</f>
        <v>8</v>
      </c>
      <c r="AG23" s="4">
        <f>IF(ISNUMBER(E23),IF(MID('Gene Table'!$D$1,5,1)="8",E23-EE$100,E23-VLOOKUP(LEFT($A23,FIND(":",$A23,1))&amp;"copy number",$A$3:$AC$98,5,FALSE)),"")</f>
        <v>8.2200000000000024</v>
      </c>
      <c r="AH23" s="4" t="str">
        <f>IF(ISNUMBER(F23),IF(MID('Gene Table'!$D$1,5,1)="8",F23-EF$100,F23-VLOOKUP(LEFT($A23,FIND(":",$A23,1))&amp;"copy number",$A$3:$AC$98,6,FALSE)),"")</f>
        <v/>
      </c>
      <c r="AI23" s="4" t="str">
        <f>IF(ISNUMBER(G23),IF(MID('Gene Table'!$D$1,5,1)="8",G23-EG$100,G23-VLOOKUP(LEFT($A23,FIND(":",$A23,1))&amp;"copy number",$A$3:$AC$98,7,FALSE)),"")</f>
        <v/>
      </c>
      <c r="AJ23" s="4" t="str">
        <f>IF(ISNUMBER(H23),IF(MID('Gene Table'!$D$1,5,1)="8",H23-EH$100,H23-VLOOKUP(LEFT($A23,FIND(":",$A23,1))&amp;"copy number",$A$3:$AC$98,8,FALSE)),"")</f>
        <v/>
      </c>
      <c r="AK23" s="4" t="str">
        <f>IF(ISNUMBER(I23),IF(MID('Gene Table'!$D$1,5,1)="8",I23-EI$100,I23-VLOOKUP(LEFT($A23,FIND(":",$A23,1))&amp;"copy number",$A$3:$AC$98,9,FALSE)),"")</f>
        <v/>
      </c>
      <c r="AL23" s="4" t="str">
        <f>IF(ISNUMBER(J23),IF(MID('Gene Table'!$D$1,5,1)="8",J23-EJ$100,J23-VLOOKUP(LEFT($A23,FIND(":",$A23,1))&amp;"copy number",$A$3:$AC$98,10,FALSE)),"")</f>
        <v/>
      </c>
      <c r="AM23" s="4" t="str">
        <f>IF(ISNUMBER(K23),IF(MID('Gene Table'!$D$1,5,1)="8",K23-EK$100,K23-VLOOKUP(LEFT($A23,FIND(":",$A23,1))&amp;"copy number",$A$3:$AC$98,11,FALSE)),"")</f>
        <v/>
      </c>
      <c r="AN23" s="4" t="str">
        <f>IF(ISNUMBER(L23),IF(MID('Gene Table'!$D$1,5,1)="8",L23-EL$100,L23-VLOOKUP(LEFT($A23,FIND(":",$A23,1))&amp;"copy number",$A$3:$AC$98,12,FALSE)),"")</f>
        <v/>
      </c>
      <c r="AO23" s="4" t="str">
        <f>IF(ISNUMBER(M23),IF(MID('Gene Table'!$D$1,5,1)="8",M23-EM$100,M23-VLOOKUP(LEFT($A23,FIND(":",$A23,1))&amp;"copy number",$A$3:$AC$98,13,FALSE)),"")</f>
        <v/>
      </c>
      <c r="AP23" s="4" t="str">
        <f>IF(ISNUMBER(N23),IF(MID('Gene Table'!$D$1,5,1)="8",N23-EN$100,N23-VLOOKUP(LEFT($A23,FIND(":",$A23,1))&amp;"copy number",$A$3:$AC$98,14,FALSE)),"")</f>
        <v/>
      </c>
      <c r="AQ23" s="4" t="str">
        <f>IF(ISNUMBER(O23),IF(MID('Gene Table'!$D$1,5,1)="8",O23-EO$100,O23-VLOOKUP(LEFT($A23,FIND(":",$A23,1))&amp;"copy number",$A$3:$AC$98,15,FALSE)),"")</f>
        <v/>
      </c>
      <c r="AR23" s="4">
        <f t="shared" si="3"/>
        <v>0.47</v>
      </c>
      <c r="AS23" s="4">
        <f t="shared" si="4"/>
        <v>8.11</v>
      </c>
      <c r="AU23" s="4" t="s">
        <v>112</v>
      </c>
      <c r="AV23" s="4">
        <f>IF(ISNUMBER(R23),IF(MID('Gene Table'!$D$1,5,1)="8",D23-ER$100,R23-VLOOKUP(LEFT($A23,FIND(":",$A23,1))&amp;"copy number",$A$3:$AC$98,18,FALSE)),"")</f>
        <v>8.09</v>
      </c>
      <c r="AW23" s="4">
        <f>IF(ISNUMBER(S23),IF(MID('Gene Table'!$D$1,5,1)="8",E23-ES$100,S23-VLOOKUP(LEFT($A23,FIND(":",$A23,1))&amp;"copy number",$A$3:$AC$98,19,FALSE)),"")</f>
        <v>8.0300000000000011</v>
      </c>
      <c r="AX23" s="4">
        <f>IF(ISNUMBER(T23),IF(MID('Gene Table'!$D$1,5,1)="8",F23-ET$100,T23-VLOOKUP(LEFT($A23,FIND(":",$A23,1))&amp;"copy number",$A$3:$AC$98,20,FALSE)),"")</f>
        <v>8.11</v>
      </c>
      <c r="AY23" s="4">
        <f>IF(ISNUMBER(U23),IF(MID('Gene Table'!$D$1,5,1)="8",G23-EU$100,U23-VLOOKUP(LEFT($A23,FIND(":",$A23,1))&amp;"copy number",$A$3:$AC$98,21,FALSE)),"")</f>
        <v>9</v>
      </c>
      <c r="AZ23" s="4">
        <f>IF(ISNUMBER(V23),IF(MID('Gene Table'!$D$1,5,1)="8",H23-EV$100,V23-VLOOKUP(LEFT($A23,FIND(":",$A23,1))&amp;"copy number",$A$3:$AC$98,22,FALSE)),"")</f>
        <v>9</v>
      </c>
      <c r="BA23" s="4">
        <f>IF(ISNUMBER(W23),IF(MID('Gene Table'!$D$1,5,1)="8",I23-EW$100,W23-VLOOKUP(LEFT($A23,FIND(":",$A23,1))&amp;"copy number",$A$3:$AC$98,23,FALSE)),"")</f>
        <v>9</v>
      </c>
      <c r="BB23" s="4">
        <f>IF(ISNUMBER(X23),IF(MID('Gene Table'!$D$1,5,1)="8",J23-EX$100,X23-VLOOKUP(LEFT($A23,FIND(":",$A23,1))&amp;"copy number",$A$3:$AC$98,24,FALSE)),"")</f>
        <v>9</v>
      </c>
      <c r="BC23" s="4">
        <f>IF(ISNUMBER(Y23),IF(MID('Gene Table'!$D$1,5,1)="8",K23-EY$100,Y23-VLOOKUP(LEFT($A23,FIND(":",$A23,1))&amp;"copy number",$A$3:$AC$98,25,FALSE)),"")</f>
        <v>9</v>
      </c>
      <c r="BD23" s="4" t="str">
        <f>IF(ISNUMBER(Z23),IF(MID('Gene Table'!$D$1,5,1)="8",L23-EZ$100,Z23-VLOOKUP(LEFT($A23,FIND(":",$A23,1))&amp;"copy number",$A$3:$AC$98,26,FALSE)),"")</f>
        <v/>
      </c>
      <c r="BE23" s="4" t="str">
        <f>IF(ISNUMBER(AA23),IF(MID('Gene Table'!$D$1,5,1)="8",M23-FA$100,AA23-VLOOKUP(LEFT($A23,FIND(":",$A23,1))&amp;"copy number",$A$3:$AC$98,27,FALSE)),"")</f>
        <v/>
      </c>
      <c r="BF23" s="4" t="str">
        <f>IF(ISNUMBER(AB23),IF(MID('Gene Table'!$D$1,5,1)="8",N23-FB$100,AB23-VLOOKUP(LEFT($A23,FIND(":",$A23,1))&amp;"copy number",$A$3:$AC$98,28,FALSE)),"")</f>
        <v/>
      </c>
      <c r="BG23" s="4" t="str">
        <f>IF(ISNUMBER(AC23),IF(MID('Gene Table'!$D$1,5,1)="8",O23-FC$100,AC23-VLOOKUP(LEFT($A23,FIND(":",$A23,1))&amp;"copy number",$A$3:$AC$98,29,FALSE)),"")</f>
        <v/>
      </c>
      <c r="BI23" s="4" t="s">
        <v>112</v>
      </c>
      <c r="BJ23" s="4">
        <f t="shared" si="5"/>
        <v>8.09</v>
      </c>
      <c r="BK23" s="4">
        <f t="shared" si="6"/>
        <v>8.0300000000000011</v>
      </c>
      <c r="BL23" s="4">
        <f t="shared" si="7"/>
        <v>8.11</v>
      </c>
      <c r="BM23" s="4">
        <f t="shared" si="8"/>
        <v>9</v>
      </c>
      <c r="BN23" s="4">
        <f t="shared" si="9"/>
        <v>9</v>
      </c>
      <c r="BO23" s="4">
        <f t="shared" si="10"/>
        <v>9</v>
      </c>
      <c r="BP23" s="4">
        <f t="shared" si="11"/>
        <v>9</v>
      </c>
      <c r="BQ23" s="4">
        <f t="shared" si="12"/>
        <v>9</v>
      </c>
      <c r="BR23" s="4" t="str">
        <f t="shared" si="13"/>
        <v/>
      </c>
      <c r="BS23" s="4" t="str">
        <f t="shared" si="14"/>
        <v/>
      </c>
      <c r="BT23" s="4" t="str">
        <f t="shared" si="15"/>
        <v/>
      </c>
      <c r="BU23" s="4" t="str">
        <f t="shared" si="16"/>
        <v/>
      </c>
      <c r="BV23" s="4">
        <f t="shared" si="17"/>
        <v>1.44</v>
      </c>
      <c r="BW23" s="4">
        <f t="shared" si="18"/>
        <v>8.65</v>
      </c>
      <c r="BY23" s="4" t="s">
        <v>112</v>
      </c>
      <c r="BZ23" s="4">
        <f t="shared" si="19"/>
        <v>-0.5600000000000005</v>
      </c>
      <c r="CA23" s="4">
        <f t="shared" si="20"/>
        <v>-0.61999999999999922</v>
      </c>
      <c r="CB23" s="4">
        <f t="shared" si="21"/>
        <v>-0.54000000000000092</v>
      </c>
      <c r="CC23" s="4">
        <f t="shared" si="22"/>
        <v>0.34999999999999964</v>
      </c>
      <c r="CD23" s="4">
        <f t="shared" si="23"/>
        <v>0.34999999999999964</v>
      </c>
      <c r="CE23" s="4">
        <f t="shared" si="24"/>
        <v>0.34999999999999964</v>
      </c>
      <c r="CF23" s="4">
        <f t="shared" si="25"/>
        <v>0.34999999999999964</v>
      </c>
      <c r="CG23" s="4">
        <f t="shared" si="26"/>
        <v>0.34999999999999964</v>
      </c>
      <c r="CH23" s="4" t="str">
        <f t="shared" si="27"/>
        <v/>
      </c>
      <c r="CI23" s="4" t="str">
        <f t="shared" si="28"/>
        <v/>
      </c>
      <c r="CJ23" s="4" t="str">
        <f t="shared" si="29"/>
        <v/>
      </c>
      <c r="CK23" s="4" t="str">
        <f t="shared" si="30"/>
        <v/>
      </c>
      <c r="CM23" s="4" t="s">
        <v>112</v>
      </c>
      <c r="CN23" s="4" t="str">
        <f>IF(ISNUMBER(BZ23), IF($BV23&gt;VLOOKUP('Gene Table'!$G$2,'Array Content'!$A$2:$B$3,2,FALSE),IF(BZ23&lt;-$BV23,"mutant","WT"),IF(BZ23&lt;-VLOOKUP('Gene Table'!$G$2,'Array Content'!$A$2:$B$3,2,FALSE),"Mutant","WT")),"")</f>
        <v>WT</v>
      </c>
      <c r="CO23" s="4" t="str">
        <f>IF(ISNUMBER(CA23), IF($BV23&gt;VLOOKUP('Gene Table'!$G$2,'Array Content'!$A$2:$B$3,2,FALSE),IF(CA23&lt;-$BV23,"mutant","WT"),IF(CA23&lt;-VLOOKUP('Gene Table'!$G$2,'Array Content'!$A$2:$B$3,2,FALSE),"Mutant","WT")),"")</f>
        <v>WT</v>
      </c>
      <c r="CP23" s="4" t="str">
        <f>IF(ISNUMBER(CB23), IF($BV23&gt;VLOOKUP('Gene Table'!$G$2,'Array Content'!$A$2:$B$3,2,FALSE),IF(CB23&lt;-$BV23,"mutant","WT"),IF(CB23&lt;-VLOOKUP('Gene Table'!$G$2,'Array Content'!$A$2:$B$3,2,FALSE),"Mutant","WT")),"")</f>
        <v>WT</v>
      </c>
      <c r="CQ23" s="4" t="str">
        <f>IF(ISNUMBER(CC23), IF($BV23&gt;VLOOKUP('Gene Table'!$G$2,'Array Content'!$A$2:$B$3,2,FALSE),IF(CC23&lt;-$BV23,"mutant","WT"),IF(CC23&lt;-VLOOKUP('Gene Table'!$G$2,'Array Content'!$A$2:$B$3,2,FALSE),"Mutant","WT")),"")</f>
        <v>WT</v>
      </c>
      <c r="CR23" s="4" t="str">
        <f>IF(ISNUMBER(CD23), IF($BV23&gt;VLOOKUP('Gene Table'!$G$2,'Array Content'!$A$2:$B$3,2,FALSE),IF(CD23&lt;-$BV23,"mutant","WT"),IF(CD23&lt;-VLOOKUP('Gene Table'!$G$2,'Array Content'!$A$2:$B$3,2,FALSE),"Mutant","WT")),"")</f>
        <v>WT</v>
      </c>
      <c r="CS23" s="4" t="str">
        <f>IF(ISNUMBER(CE23), IF($BV23&gt;VLOOKUP('Gene Table'!$G$2,'Array Content'!$A$2:$B$3,2,FALSE),IF(CE23&lt;-$BV23,"mutant","WT"),IF(CE23&lt;-VLOOKUP('Gene Table'!$G$2,'Array Content'!$A$2:$B$3,2,FALSE),"Mutant","WT")),"")</f>
        <v>WT</v>
      </c>
      <c r="CT23" s="4" t="str">
        <f>IF(ISNUMBER(CF23), IF($BV23&gt;VLOOKUP('Gene Table'!$G$2,'Array Content'!$A$2:$B$3,2,FALSE),IF(CF23&lt;-$BV23,"mutant","WT"),IF(CF23&lt;-VLOOKUP('Gene Table'!$G$2,'Array Content'!$A$2:$B$3,2,FALSE),"Mutant","WT")),"")</f>
        <v>WT</v>
      </c>
      <c r="CU23" s="4" t="str">
        <f>IF(ISNUMBER(CG23), IF($BV23&gt;VLOOKUP('Gene Table'!$G$2,'Array Content'!$A$2:$B$3,2,FALSE),IF(CG23&lt;-$BV23,"mutant","WT"),IF(CG23&lt;-VLOOKUP('Gene Table'!$G$2,'Array Content'!$A$2:$B$3,2,FALSE),"Mutant","WT")),"")</f>
        <v>WT</v>
      </c>
      <c r="CV23" s="4" t="str">
        <f>IF(ISNUMBER(CH23), IF($BV23&gt;VLOOKUP('Gene Table'!$G$2,'Array Content'!$A$2:$B$3,2,FALSE),IF(CH23&lt;-$BV23,"mutant","WT"),IF(CH23&lt;-VLOOKUP('Gene Table'!$G$2,'Array Content'!$A$2:$B$3,2,FALSE),"Mutant","WT")),"")</f>
        <v/>
      </c>
      <c r="CW23" s="4" t="str">
        <f>IF(ISNUMBER(CI23), IF($BV23&gt;VLOOKUP('Gene Table'!$G$2,'Array Content'!$A$2:$B$3,2,FALSE),IF(CI23&lt;-$BV23,"mutant","WT"),IF(CI23&lt;-VLOOKUP('Gene Table'!$G$2,'Array Content'!$A$2:$B$3,2,FALSE),"Mutant","WT")),"")</f>
        <v/>
      </c>
      <c r="CX23" s="4" t="str">
        <f>IF(ISNUMBER(CJ23), IF($BV23&gt;VLOOKUP('Gene Table'!$G$2,'Array Content'!$A$2:$B$3,2,FALSE),IF(CJ23&lt;-$BV23,"mutant","WT"),IF(CJ23&lt;-VLOOKUP('Gene Table'!$G$2,'Array Content'!$A$2:$B$3,2,FALSE),"Mutant","WT")),"")</f>
        <v/>
      </c>
      <c r="CY23" s="4" t="str">
        <f>IF(ISNUMBER(CK23), IF($BV23&gt;VLOOKUP('Gene Table'!$G$2,'Array Content'!$A$2:$B$3,2,FALSE),IF(CK23&lt;-$BV23,"mutant","WT"),IF(CK23&lt;-VLOOKUP('Gene Table'!$G$2,'Array Content'!$A$2:$B$3,2,FALSE),"Mutant","WT")),"")</f>
        <v/>
      </c>
      <c r="DA23" s="4" t="s">
        <v>112</v>
      </c>
      <c r="DB23" s="4">
        <f t="shared" si="31"/>
        <v>-1.9999999999999574E-2</v>
      </c>
      <c r="DC23" s="4">
        <f t="shared" si="32"/>
        <v>-7.9999999999998295E-2</v>
      </c>
      <c r="DD23" s="4">
        <f t="shared" si="33"/>
        <v>0</v>
      </c>
      <c r="DE23" s="4">
        <f t="shared" si="34"/>
        <v>0.89000000000000057</v>
      </c>
      <c r="DF23" s="4">
        <f t="shared" si="35"/>
        <v>0.89000000000000057</v>
      </c>
      <c r="DG23" s="4">
        <f t="shared" si="36"/>
        <v>0.89000000000000057</v>
      </c>
      <c r="DH23" s="4">
        <f t="shared" si="37"/>
        <v>0.89000000000000057</v>
      </c>
      <c r="DI23" s="4">
        <f t="shared" si="38"/>
        <v>0.89000000000000057</v>
      </c>
      <c r="DJ23" s="4" t="str">
        <f t="shared" si="39"/>
        <v/>
      </c>
      <c r="DK23" s="4" t="str">
        <f t="shared" si="40"/>
        <v/>
      </c>
      <c r="DL23" s="4" t="str">
        <f t="shared" si="41"/>
        <v/>
      </c>
      <c r="DM23" s="4" t="str">
        <f t="shared" si="42"/>
        <v/>
      </c>
      <c r="DO23" s="4" t="s">
        <v>112</v>
      </c>
      <c r="DP23" s="4" t="str">
        <f>IF(ISNUMBER(DB23), IF($AR23&gt;VLOOKUP('Gene Table'!$G$2,'Array Content'!$A$2:$B$3,2,FALSE),IF(DB23&lt;-$AR23,"mutant","WT"),IF(DB23&lt;-VLOOKUP('Gene Table'!$G$2,'Array Content'!$A$2:$B$3,2,FALSE),"Mutant","WT")),"")</f>
        <v>WT</v>
      </c>
      <c r="DQ23" s="4" t="str">
        <f>IF(ISNUMBER(DC23), IF($AR23&gt;VLOOKUP('Gene Table'!$G$2,'Array Content'!$A$2:$B$3,2,FALSE),IF(DC23&lt;-$AR23,"mutant","WT"),IF(DC23&lt;-VLOOKUP('Gene Table'!$G$2,'Array Content'!$A$2:$B$3,2,FALSE),"Mutant","WT")),"")</f>
        <v>WT</v>
      </c>
      <c r="DR23" s="4" t="str">
        <f>IF(ISNUMBER(DD23), IF($AR23&gt;VLOOKUP('Gene Table'!$G$2,'Array Content'!$A$2:$B$3,2,FALSE),IF(DD23&lt;-$AR23,"mutant","WT"),IF(DD23&lt;-VLOOKUP('Gene Table'!$G$2,'Array Content'!$A$2:$B$3,2,FALSE),"Mutant","WT")),"")</f>
        <v>WT</v>
      </c>
      <c r="DS23" s="4" t="str">
        <f>IF(ISNUMBER(DE23), IF($AR23&gt;VLOOKUP('Gene Table'!$G$2,'Array Content'!$A$2:$B$3,2,FALSE),IF(DE23&lt;-$AR23,"mutant","WT"),IF(DE23&lt;-VLOOKUP('Gene Table'!$G$2,'Array Content'!$A$2:$B$3,2,FALSE),"Mutant","WT")),"")</f>
        <v>WT</v>
      </c>
      <c r="DT23" s="4" t="str">
        <f>IF(ISNUMBER(DF23), IF($AR23&gt;VLOOKUP('Gene Table'!$G$2,'Array Content'!$A$2:$B$3,2,FALSE),IF(DF23&lt;-$AR23,"mutant","WT"),IF(DF23&lt;-VLOOKUP('Gene Table'!$G$2,'Array Content'!$A$2:$B$3,2,FALSE),"Mutant","WT")),"")</f>
        <v>WT</v>
      </c>
      <c r="DU23" s="4" t="str">
        <f>IF(ISNUMBER(DG23), IF($AR23&gt;VLOOKUP('Gene Table'!$G$2,'Array Content'!$A$2:$B$3,2,FALSE),IF(DG23&lt;-$AR23,"mutant","WT"),IF(DG23&lt;-VLOOKUP('Gene Table'!$G$2,'Array Content'!$A$2:$B$3,2,FALSE),"Mutant","WT")),"")</f>
        <v>WT</v>
      </c>
      <c r="DV23" s="4" t="str">
        <f>IF(ISNUMBER(DH23), IF($AR23&gt;VLOOKUP('Gene Table'!$G$2,'Array Content'!$A$2:$B$3,2,FALSE),IF(DH23&lt;-$AR23,"mutant","WT"),IF(DH23&lt;-VLOOKUP('Gene Table'!$G$2,'Array Content'!$A$2:$B$3,2,FALSE),"Mutant","WT")),"")</f>
        <v>WT</v>
      </c>
      <c r="DW23" s="4" t="str">
        <f>IF(ISNUMBER(DI23), IF($AR23&gt;VLOOKUP('Gene Table'!$G$2,'Array Content'!$A$2:$B$3,2,FALSE),IF(DI23&lt;-$AR23,"mutant","WT"),IF(DI23&lt;-VLOOKUP('Gene Table'!$G$2,'Array Content'!$A$2:$B$3,2,FALSE),"Mutant","WT")),"")</f>
        <v>WT</v>
      </c>
      <c r="DX23" s="4" t="str">
        <f>IF(ISNUMBER(DJ23), IF($AR23&gt;VLOOKUP('Gene Table'!$G$2,'Array Content'!$A$2:$B$3,2,FALSE),IF(DJ23&lt;-$AR23,"mutant","WT"),IF(DJ23&lt;-VLOOKUP('Gene Table'!$G$2,'Array Content'!$A$2:$B$3,2,FALSE),"Mutant","WT")),"")</f>
        <v/>
      </c>
      <c r="DY23" s="4" t="str">
        <f>IF(ISNUMBER(DK23), IF($AR23&gt;VLOOKUP('Gene Table'!$G$2,'Array Content'!$A$2:$B$3,2,FALSE),IF(DK23&lt;-$AR23,"mutant","WT"),IF(DK23&lt;-VLOOKUP('Gene Table'!$G$2,'Array Content'!$A$2:$B$3,2,FALSE),"Mutant","WT")),"")</f>
        <v/>
      </c>
      <c r="DZ23" s="4" t="str">
        <f>IF(ISNUMBER(DL23), IF($AR23&gt;VLOOKUP('Gene Table'!$G$2,'Array Content'!$A$2:$B$3,2,FALSE),IF(DL23&lt;-$AR23,"mutant","WT"),IF(DL23&lt;-VLOOKUP('Gene Table'!$G$2,'Array Content'!$A$2:$B$3,2,FALSE),"Mutant","WT")),"")</f>
        <v/>
      </c>
      <c r="EA23" s="4" t="str">
        <f>IF(ISNUMBER(DM23), IF($AR23&gt;VLOOKUP('Gene Table'!$G$2,'Array Content'!$A$2:$B$3,2,FALSE),IF(DM23&lt;-$AR23,"mutant","WT"),IF(DM23&lt;-VLOOKUP('Gene Table'!$G$2,'Array Content'!$A$2:$B$3,2,FALSE),"Mutant","WT")),"")</f>
        <v/>
      </c>
      <c r="EC23" s="4" t="s">
        <v>112</v>
      </c>
      <c r="ED23" s="4" t="str">
        <f>IF('Gene Table'!$D23="copy number",D23,"")</f>
        <v/>
      </c>
      <c r="EE23" s="4" t="str">
        <f>IF('Gene Table'!$D23="copy number",E23,"")</f>
        <v/>
      </c>
      <c r="EF23" s="4" t="str">
        <f>IF('Gene Table'!$D23="copy number",F23,"")</f>
        <v/>
      </c>
      <c r="EG23" s="4" t="str">
        <f>IF('Gene Table'!$D23="copy number",G23,"")</f>
        <v/>
      </c>
      <c r="EH23" s="4" t="str">
        <f>IF('Gene Table'!$D23="copy number",H23,"")</f>
        <v/>
      </c>
      <c r="EI23" s="4" t="str">
        <f>IF('Gene Table'!$D23="copy number",I23,"")</f>
        <v/>
      </c>
      <c r="EJ23" s="4" t="str">
        <f>IF('Gene Table'!$D23="copy number",J23,"")</f>
        <v/>
      </c>
      <c r="EK23" s="4" t="str">
        <f>IF('Gene Table'!$D23="copy number",K23,"")</f>
        <v/>
      </c>
      <c r="EL23" s="4" t="str">
        <f>IF('Gene Table'!$D23="copy number",L23,"")</f>
        <v/>
      </c>
      <c r="EM23" s="4" t="str">
        <f>IF('Gene Table'!$D23="copy number",M23,"")</f>
        <v/>
      </c>
      <c r="EN23" s="4" t="str">
        <f>IF('Gene Table'!$D23="copy number",N23,"")</f>
        <v/>
      </c>
      <c r="EO23" s="4" t="str">
        <f>IF('Gene Table'!$D23="copy number",O23,"")</f>
        <v/>
      </c>
      <c r="EQ23" s="4" t="s">
        <v>112</v>
      </c>
      <c r="ER23" s="4" t="str">
        <f>IF('Gene Table'!$D23="copy number",R23,"")</f>
        <v/>
      </c>
      <c r="ES23" s="4" t="str">
        <f>IF('Gene Table'!$D23="copy number",S23,"")</f>
        <v/>
      </c>
      <c r="ET23" s="4" t="str">
        <f>IF('Gene Table'!$D23="copy number",T23,"")</f>
        <v/>
      </c>
      <c r="EU23" s="4" t="str">
        <f>IF('Gene Table'!$D23="copy number",U23,"")</f>
        <v/>
      </c>
      <c r="EV23" s="4" t="str">
        <f>IF('Gene Table'!$D23="copy number",V23,"")</f>
        <v/>
      </c>
      <c r="EW23" s="4" t="str">
        <f>IF('Gene Table'!$D23="copy number",W23,"")</f>
        <v/>
      </c>
      <c r="EX23" s="4" t="str">
        <f>IF('Gene Table'!$D23="copy number",X23,"")</f>
        <v/>
      </c>
      <c r="EY23" s="4" t="str">
        <f>IF('Gene Table'!$D23="copy number",Y23,"")</f>
        <v/>
      </c>
      <c r="EZ23" s="4" t="str">
        <f>IF('Gene Table'!$D23="copy number",Z23,"")</f>
        <v/>
      </c>
      <c r="FA23" s="4" t="str">
        <f>IF('Gene Table'!$D23="copy number",AA23,"")</f>
        <v/>
      </c>
      <c r="FB23" s="4" t="str">
        <f>IF('Gene Table'!$D23="copy number",AB23,"")</f>
        <v/>
      </c>
      <c r="FC23" s="4" t="str">
        <f>IF('Gene Table'!$D23="copy number",AC23,"")</f>
        <v/>
      </c>
      <c r="FE23" s="4" t="s">
        <v>112</v>
      </c>
      <c r="FF23" s="4" t="str">
        <f>IF('Gene Table'!$C23="SMPC",D23,"")</f>
        <v/>
      </c>
      <c r="FG23" s="4" t="str">
        <f>IF('Gene Table'!$C23="SMPC",E23,"")</f>
        <v/>
      </c>
      <c r="FH23" s="4" t="str">
        <f>IF('Gene Table'!$C23="SMPC",F23,"")</f>
        <v/>
      </c>
      <c r="FI23" s="4" t="str">
        <f>IF('Gene Table'!$C23="SMPC",G23,"")</f>
        <v/>
      </c>
      <c r="FJ23" s="4" t="str">
        <f>IF('Gene Table'!$C23="SMPC",H23,"")</f>
        <v/>
      </c>
      <c r="FK23" s="4" t="str">
        <f>IF('Gene Table'!$C23="SMPC",I23,"")</f>
        <v/>
      </c>
      <c r="FL23" s="4" t="str">
        <f>IF('Gene Table'!$C23="SMPC",J23,"")</f>
        <v/>
      </c>
      <c r="FM23" s="4" t="str">
        <f>IF('Gene Table'!$C23="SMPC",K23,"")</f>
        <v/>
      </c>
      <c r="FN23" s="4" t="str">
        <f>IF('Gene Table'!$C23="SMPC",L23,"")</f>
        <v/>
      </c>
      <c r="FO23" s="4" t="str">
        <f>IF('Gene Table'!$C23="SMPC",M23,"")</f>
        <v/>
      </c>
      <c r="FP23" s="4" t="str">
        <f>IF('Gene Table'!$C23="SMPC",N23,"")</f>
        <v/>
      </c>
      <c r="FQ23" s="4" t="str">
        <f>IF('Gene Table'!$C23="SMPC",O23,"")</f>
        <v/>
      </c>
      <c r="FS23" s="4" t="s">
        <v>112</v>
      </c>
      <c r="FT23" s="4" t="str">
        <f>IF('Gene Table'!$C23="SMPC",R23,"")</f>
        <v/>
      </c>
      <c r="FU23" s="4" t="str">
        <f>IF('Gene Table'!$C23="SMPC",S23,"")</f>
        <v/>
      </c>
      <c r="FV23" s="4" t="str">
        <f>IF('Gene Table'!$C23="SMPC",T23,"")</f>
        <v/>
      </c>
      <c r="FW23" s="4" t="str">
        <f>IF('Gene Table'!$C23="SMPC",U23,"")</f>
        <v/>
      </c>
      <c r="FX23" s="4" t="str">
        <f>IF('Gene Table'!$C23="SMPC",V23,"")</f>
        <v/>
      </c>
      <c r="FY23" s="4" t="str">
        <f>IF('Gene Table'!$C23="SMPC",W23,"")</f>
        <v/>
      </c>
      <c r="FZ23" s="4" t="str">
        <f>IF('Gene Table'!$C23="SMPC",X23,"")</f>
        <v/>
      </c>
      <c r="GA23" s="4" t="str">
        <f>IF('Gene Table'!$C23="SMPC",Y23,"")</f>
        <v/>
      </c>
      <c r="GB23" s="4" t="str">
        <f>IF('Gene Table'!$C23="SMPC",Z23,"")</f>
        <v/>
      </c>
      <c r="GC23" s="4" t="str">
        <f>IF('Gene Table'!$C23="SMPC",AA23,"")</f>
        <v/>
      </c>
      <c r="GD23" s="4" t="str">
        <f>IF('Gene Table'!$C23="SMPC",AB23,"")</f>
        <v/>
      </c>
      <c r="GE23" s="4" t="str">
        <f>IF('Gene Table'!$C23="SMPC",AC23,"")</f>
        <v/>
      </c>
    </row>
    <row r="24" spans="1:187" ht="15" customHeight="1" x14ac:dyDescent="0.25">
      <c r="A24" s="4" t="str">
        <f>'Gene Table'!C24&amp;":"&amp;'Gene Table'!D24</f>
        <v>EGFR:c.2303G&gt;T</v>
      </c>
      <c r="B24" s="4">
        <f>IF('Gene Table'!$G$5="NO",IF(ISNUMBER(MATCH('Gene Table'!E24,'Array Content'!$M$2:$M$941,0)),VLOOKUP('Gene Table'!E24,'Array Content'!$M$2:$O$941,2,FALSE),35),IF('Gene Table'!$G$5="YES",IF(ISNUMBER(MATCH('Gene Table'!E24,'Array Content'!$M$2:$M$941,0)),VLOOKUP('Gene Table'!E24,'Array Content'!$M$2:$O$941,3,FALSE),35),"OOPS"))</f>
        <v>35</v>
      </c>
      <c r="C24" s="4" t="s">
        <v>115</v>
      </c>
      <c r="D24" s="4">
        <f>IF('Control Sample Data'!D23="","",IF(SUM('Control Sample Data'!D$2:D$97)&gt;10,IF(AND(ISNUMBER('Control Sample Data'!D23),'Control Sample Data'!D23&lt;$B24, 'Control Sample Data'!D23&gt;0),'Control Sample Data'!D23,$B24),""))</f>
        <v>34.01</v>
      </c>
      <c r="E24" s="4">
        <f>IF('Control Sample Data'!E23="","",IF(SUM('Control Sample Data'!E$2:E$97)&gt;10,IF(AND(ISNUMBER('Control Sample Data'!E23),'Control Sample Data'!E23&lt;$B24, 'Control Sample Data'!E23&gt;0),'Control Sample Data'!E23,$B24),""))</f>
        <v>34.58</v>
      </c>
      <c r="F24" s="4" t="str">
        <f>IF('Control Sample Data'!F23="","",IF(SUM('Control Sample Data'!F$2:F$97)&gt;10,IF(AND(ISNUMBER('Control Sample Data'!F23),'Control Sample Data'!F23&lt;$B24, 'Control Sample Data'!F23&gt;0),'Control Sample Data'!F23,$B24),""))</f>
        <v/>
      </c>
      <c r="G24" s="4" t="str">
        <f>IF('Control Sample Data'!G23="","",IF(SUM('Control Sample Data'!G$2:G$97)&gt;10,IF(AND(ISNUMBER('Control Sample Data'!G23),'Control Sample Data'!G23&lt;$B24, 'Control Sample Data'!G23&gt;0),'Control Sample Data'!G23,$B24),""))</f>
        <v/>
      </c>
      <c r="H24" s="4" t="str">
        <f>IF('Control Sample Data'!H23="","",IF(SUM('Control Sample Data'!H$2:H$97)&gt;10,IF(AND(ISNUMBER('Control Sample Data'!H23),'Control Sample Data'!H23&lt;$B24, 'Control Sample Data'!H23&gt;0),'Control Sample Data'!H23,$B24),""))</f>
        <v/>
      </c>
      <c r="I24" s="4" t="str">
        <f>IF('Control Sample Data'!I23="","",IF(SUM('Control Sample Data'!I$2:I$97)&gt;10,IF(AND(ISNUMBER('Control Sample Data'!I23),'Control Sample Data'!I23&lt;$B24, 'Control Sample Data'!I23&gt;0),'Control Sample Data'!I23,$B24),""))</f>
        <v/>
      </c>
      <c r="J24" s="4" t="str">
        <f>IF('Control Sample Data'!J23="","",IF(SUM('Control Sample Data'!J$2:J$97)&gt;10,IF(AND(ISNUMBER('Control Sample Data'!J23),'Control Sample Data'!J23&lt;$B24, 'Control Sample Data'!J23&gt;0),'Control Sample Data'!J23,$B24),""))</f>
        <v/>
      </c>
      <c r="K24" s="4" t="str">
        <f>IF('Control Sample Data'!K23="","",IF(SUM('Control Sample Data'!K$2:K$97)&gt;10,IF(AND(ISNUMBER('Control Sample Data'!K23),'Control Sample Data'!K23&lt;$B24, 'Control Sample Data'!K23&gt;0),'Control Sample Data'!K23,$B24),""))</f>
        <v/>
      </c>
      <c r="L24" s="4" t="str">
        <f>IF('Control Sample Data'!L23="","",IF(SUM('Control Sample Data'!L$2:L$97)&gt;10,IF(AND(ISNUMBER('Control Sample Data'!L23),'Control Sample Data'!L23&lt;$B24, 'Control Sample Data'!L23&gt;0),'Control Sample Data'!L23,$B24),""))</f>
        <v/>
      </c>
      <c r="M24" s="4" t="str">
        <f>IF('Control Sample Data'!M23="","",IF(SUM('Control Sample Data'!M$2:M$97)&gt;10,IF(AND(ISNUMBER('Control Sample Data'!M23),'Control Sample Data'!M23&lt;$B24, 'Control Sample Data'!M23&gt;0),'Control Sample Data'!M23,$B24),""))</f>
        <v/>
      </c>
      <c r="N24" s="4" t="str">
        <f>IF('Control Sample Data'!N23="","",IF(SUM('Control Sample Data'!N$2:N$97)&gt;10,IF(AND(ISNUMBER('Control Sample Data'!N23),'Control Sample Data'!N23&lt;$B24, 'Control Sample Data'!N23&gt;0),'Control Sample Data'!N23,$B24),""))</f>
        <v/>
      </c>
      <c r="O24" s="4" t="str">
        <f>IF('Control Sample Data'!O23="","",IF(SUM('Control Sample Data'!O$2:O$97)&gt;10,IF(AND(ISNUMBER('Control Sample Data'!O23),'Control Sample Data'!O23&lt;$B24, 'Control Sample Data'!O23&gt;0),'Control Sample Data'!O23,$B24),""))</f>
        <v/>
      </c>
      <c r="Q24" s="4" t="s">
        <v>115</v>
      </c>
      <c r="R24" s="4">
        <f>IF('Test Sample Data'!D23="","",IF(SUM('Test Sample Data'!D$2:D$97)&gt;10,IF(AND(ISNUMBER('Test Sample Data'!D23),'Test Sample Data'!D23&lt;$B24, 'Test Sample Data'!D23&gt;0),'Test Sample Data'!D23,$B24),""))</f>
        <v>35</v>
      </c>
      <c r="S24" s="4">
        <f>IF('Test Sample Data'!E23="","",IF(SUM('Test Sample Data'!E$2:E$97)&gt;10,IF(AND(ISNUMBER('Test Sample Data'!E23),'Test Sample Data'!E23&lt;$B24, 'Test Sample Data'!E23&gt;0),'Test Sample Data'!E23,$B24),""))</f>
        <v>35</v>
      </c>
      <c r="T24" s="4">
        <f>IF('Test Sample Data'!F23="","",IF(SUM('Test Sample Data'!F$2:F$97)&gt;10,IF(AND(ISNUMBER('Test Sample Data'!F23),'Test Sample Data'!F23&lt;$B24, 'Test Sample Data'!F23&gt;0),'Test Sample Data'!F23,$B24),""))</f>
        <v>35</v>
      </c>
      <c r="U24" s="4">
        <f>IF('Test Sample Data'!G23="","",IF(SUM('Test Sample Data'!G$2:G$97)&gt;10,IF(AND(ISNUMBER('Test Sample Data'!G23),'Test Sample Data'!G23&lt;$B24, 'Test Sample Data'!G23&gt;0),'Test Sample Data'!G23,$B24),""))</f>
        <v>35</v>
      </c>
      <c r="V24" s="4">
        <f>IF('Test Sample Data'!H23="","",IF(SUM('Test Sample Data'!H$2:H$97)&gt;10,IF(AND(ISNUMBER('Test Sample Data'!H23),'Test Sample Data'!H23&lt;$B24, 'Test Sample Data'!H23&gt;0),'Test Sample Data'!H23,$B24),""))</f>
        <v>35</v>
      </c>
      <c r="W24" s="4">
        <f>IF('Test Sample Data'!I23="","",IF(SUM('Test Sample Data'!I$2:I$97)&gt;10,IF(AND(ISNUMBER('Test Sample Data'!I23),'Test Sample Data'!I23&lt;$B24, 'Test Sample Data'!I23&gt;0),'Test Sample Data'!I23,$B24),""))</f>
        <v>35</v>
      </c>
      <c r="X24" s="4">
        <f>IF('Test Sample Data'!J23="","",IF(SUM('Test Sample Data'!J$2:J$97)&gt;10,IF(AND(ISNUMBER('Test Sample Data'!J23),'Test Sample Data'!J23&lt;$B24, 'Test Sample Data'!J23&gt;0),'Test Sample Data'!J23,$B24),""))</f>
        <v>35</v>
      </c>
      <c r="Y24" s="4">
        <f>IF('Test Sample Data'!K23="","",IF(SUM('Test Sample Data'!K$2:K$97)&gt;10,IF(AND(ISNUMBER('Test Sample Data'!K23),'Test Sample Data'!K23&lt;$B24, 'Test Sample Data'!K23&gt;0),'Test Sample Data'!K23,$B24),""))</f>
        <v>35</v>
      </c>
      <c r="Z24" s="4" t="str">
        <f>IF('Test Sample Data'!L23="","",IF(SUM('Test Sample Data'!L$2:L$97)&gt;10,IF(AND(ISNUMBER('Test Sample Data'!L23),'Test Sample Data'!L23&lt;$B24, 'Test Sample Data'!L23&gt;0),'Test Sample Data'!L23,$B24),""))</f>
        <v/>
      </c>
      <c r="AA24" s="4" t="str">
        <f>IF('Test Sample Data'!M23="","",IF(SUM('Test Sample Data'!M$2:M$97)&gt;10,IF(AND(ISNUMBER('Test Sample Data'!M23),'Test Sample Data'!M23&lt;$B24, 'Test Sample Data'!M23&gt;0),'Test Sample Data'!M23,$B24),""))</f>
        <v/>
      </c>
      <c r="AB24" s="4" t="str">
        <f>IF('Test Sample Data'!N23="","",IF(SUM('Test Sample Data'!N$2:N$97)&gt;10,IF(AND(ISNUMBER('Test Sample Data'!N23),'Test Sample Data'!N23&lt;$B24, 'Test Sample Data'!N23&gt;0),'Test Sample Data'!N23,$B24),""))</f>
        <v/>
      </c>
      <c r="AC24" s="4" t="str">
        <f>IF('Test Sample Data'!O23="","",IF(SUM('Test Sample Data'!O$2:O$97)&gt;10,IF(AND(ISNUMBER('Test Sample Data'!O23),'Test Sample Data'!O23&lt;$B24, 'Test Sample Data'!O23&gt;0),'Test Sample Data'!O23,$B24),""))</f>
        <v/>
      </c>
      <c r="AE24" s="4" t="s">
        <v>115</v>
      </c>
      <c r="AF24" s="4">
        <f>IF(ISNUMBER(D24),IF(MID('Gene Table'!$D$1,5,1)="8",D24-ED$100,D24-VLOOKUP(LEFT($A24,FIND(":",$A24,1))&amp;"copy number",$A$3:$AC$98,4,FALSE)),"")</f>
        <v>7.2199999999999989</v>
      </c>
      <c r="AG24" s="4">
        <f>IF(ISNUMBER(E24),IF(MID('Gene Table'!$D$1,5,1)="8",E24-EE$100,E24-VLOOKUP(LEFT($A24,FIND(":",$A24,1))&amp;"copy number",$A$3:$AC$98,5,FALSE)),"")</f>
        <v>7.9499999999999993</v>
      </c>
      <c r="AH24" s="4" t="str">
        <f>IF(ISNUMBER(F24),IF(MID('Gene Table'!$D$1,5,1)="8",F24-EF$100,F24-VLOOKUP(LEFT($A24,FIND(":",$A24,1))&amp;"copy number",$A$3:$AC$98,6,FALSE)),"")</f>
        <v/>
      </c>
      <c r="AI24" s="4" t="str">
        <f>IF(ISNUMBER(G24),IF(MID('Gene Table'!$D$1,5,1)="8",G24-EG$100,G24-VLOOKUP(LEFT($A24,FIND(":",$A24,1))&amp;"copy number",$A$3:$AC$98,7,FALSE)),"")</f>
        <v/>
      </c>
      <c r="AJ24" s="4" t="str">
        <f>IF(ISNUMBER(H24),IF(MID('Gene Table'!$D$1,5,1)="8",H24-EH$100,H24-VLOOKUP(LEFT($A24,FIND(":",$A24,1))&amp;"copy number",$A$3:$AC$98,8,FALSE)),"")</f>
        <v/>
      </c>
      <c r="AK24" s="4" t="str">
        <f>IF(ISNUMBER(I24),IF(MID('Gene Table'!$D$1,5,1)="8",I24-EI$100,I24-VLOOKUP(LEFT($A24,FIND(":",$A24,1))&amp;"copy number",$A$3:$AC$98,9,FALSE)),"")</f>
        <v/>
      </c>
      <c r="AL24" s="4" t="str">
        <f>IF(ISNUMBER(J24),IF(MID('Gene Table'!$D$1,5,1)="8",J24-EJ$100,J24-VLOOKUP(LEFT($A24,FIND(":",$A24,1))&amp;"copy number",$A$3:$AC$98,10,FALSE)),"")</f>
        <v/>
      </c>
      <c r="AM24" s="4" t="str">
        <f>IF(ISNUMBER(K24),IF(MID('Gene Table'!$D$1,5,1)="8",K24-EK$100,K24-VLOOKUP(LEFT($A24,FIND(":",$A24,1))&amp;"copy number",$A$3:$AC$98,11,FALSE)),"")</f>
        <v/>
      </c>
      <c r="AN24" s="4" t="str">
        <f>IF(ISNUMBER(L24),IF(MID('Gene Table'!$D$1,5,1)="8",L24-EL$100,L24-VLOOKUP(LEFT($A24,FIND(":",$A24,1))&amp;"copy number",$A$3:$AC$98,12,FALSE)),"")</f>
        <v/>
      </c>
      <c r="AO24" s="4" t="str">
        <f>IF(ISNUMBER(M24),IF(MID('Gene Table'!$D$1,5,1)="8",M24-EM$100,M24-VLOOKUP(LEFT($A24,FIND(":",$A24,1))&amp;"copy number",$A$3:$AC$98,13,FALSE)),"")</f>
        <v/>
      </c>
      <c r="AP24" s="4" t="str">
        <f>IF(ISNUMBER(N24),IF(MID('Gene Table'!$D$1,5,1)="8",N24-EN$100,N24-VLOOKUP(LEFT($A24,FIND(":",$A24,1))&amp;"copy number",$A$3:$AC$98,14,FALSE)),"")</f>
        <v/>
      </c>
      <c r="AQ24" s="4" t="str">
        <f>IF(ISNUMBER(O24),IF(MID('Gene Table'!$D$1,5,1)="8",O24-EO$100,O24-VLOOKUP(LEFT($A24,FIND(":",$A24,1))&amp;"copy number",$A$3:$AC$98,15,FALSE)),"")</f>
        <v/>
      </c>
      <c r="AR24" s="4">
        <f t="shared" si="3"/>
        <v>1.55</v>
      </c>
      <c r="AS24" s="4">
        <f t="shared" si="4"/>
        <v>7.59</v>
      </c>
      <c r="AU24" s="4" t="s">
        <v>115</v>
      </c>
      <c r="AV24" s="4">
        <f>IF(ISNUMBER(R24),IF(MID('Gene Table'!$D$1,5,1)="8",D24-ER$100,R24-VLOOKUP(LEFT($A24,FIND(":",$A24,1))&amp;"copy number",$A$3:$AC$98,18,FALSE)),"")</f>
        <v>8.09</v>
      </c>
      <c r="AW24" s="4">
        <f>IF(ISNUMBER(S24),IF(MID('Gene Table'!$D$1,5,1)="8",E24-ES$100,S24-VLOOKUP(LEFT($A24,FIND(":",$A24,1))&amp;"copy number",$A$3:$AC$98,19,FALSE)),"")</f>
        <v>8.0300000000000011</v>
      </c>
      <c r="AX24" s="4">
        <f>IF(ISNUMBER(T24),IF(MID('Gene Table'!$D$1,5,1)="8",F24-ET$100,T24-VLOOKUP(LEFT($A24,FIND(":",$A24,1))&amp;"copy number",$A$3:$AC$98,20,FALSE)),"")</f>
        <v>8.11</v>
      </c>
      <c r="AY24" s="4">
        <f>IF(ISNUMBER(U24),IF(MID('Gene Table'!$D$1,5,1)="8",G24-EU$100,U24-VLOOKUP(LEFT($A24,FIND(":",$A24,1))&amp;"copy number",$A$3:$AC$98,21,FALSE)),"")</f>
        <v>9</v>
      </c>
      <c r="AZ24" s="4">
        <f>IF(ISNUMBER(V24),IF(MID('Gene Table'!$D$1,5,1)="8",H24-EV$100,V24-VLOOKUP(LEFT($A24,FIND(":",$A24,1))&amp;"copy number",$A$3:$AC$98,22,FALSE)),"")</f>
        <v>9</v>
      </c>
      <c r="BA24" s="4">
        <f>IF(ISNUMBER(W24),IF(MID('Gene Table'!$D$1,5,1)="8",I24-EW$100,W24-VLOOKUP(LEFT($A24,FIND(":",$A24,1))&amp;"copy number",$A$3:$AC$98,23,FALSE)),"")</f>
        <v>9</v>
      </c>
      <c r="BB24" s="4">
        <f>IF(ISNUMBER(X24),IF(MID('Gene Table'!$D$1,5,1)="8",J24-EX$100,X24-VLOOKUP(LEFT($A24,FIND(":",$A24,1))&amp;"copy number",$A$3:$AC$98,24,FALSE)),"")</f>
        <v>9</v>
      </c>
      <c r="BC24" s="4">
        <f>IF(ISNUMBER(Y24),IF(MID('Gene Table'!$D$1,5,1)="8",K24-EY$100,Y24-VLOOKUP(LEFT($A24,FIND(":",$A24,1))&amp;"copy number",$A$3:$AC$98,25,FALSE)),"")</f>
        <v>9</v>
      </c>
      <c r="BD24" s="4" t="str">
        <f>IF(ISNUMBER(Z24),IF(MID('Gene Table'!$D$1,5,1)="8",L24-EZ$100,Z24-VLOOKUP(LEFT($A24,FIND(":",$A24,1))&amp;"copy number",$A$3:$AC$98,26,FALSE)),"")</f>
        <v/>
      </c>
      <c r="BE24" s="4" t="str">
        <f>IF(ISNUMBER(AA24),IF(MID('Gene Table'!$D$1,5,1)="8",M24-FA$100,AA24-VLOOKUP(LEFT($A24,FIND(":",$A24,1))&amp;"copy number",$A$3:$AC$98,27,FALSE)),"")</f>
        <v/>
      </c>
      <c r="BF24" s="4" t="str">
        <f>IF(ISNUMBER(AB24),IF(MID('Gene Table'!$D$1,5,1)="8",N24-FB$100,AB24-VLOOKUP(LEFT($A24,FIND(":",$A24,1))&amp;"copy number",$A$3:$AC$98,28,FALSE)),"")</f>
        <v/>
      </c>
      <c r="BG24" s="4" t="str">
        <f>IF(ISNUMBER(AC24),IF(MID('Gene Table'!$D$1,5,1)="8",O24-FC$100,AC24-VLOOKUP(LEFT($A24,FIND(":",$A24,1))&amp;"copy number",$A$3:$AC$98,29,FALSE)),"")</f>
        <v/>
      </c>
      <c r="BI24" s="4" t="s">
        <v>115</v>
      </c>
      <c r="BJ24" s="4">
        <f t="shared" si="5"/>
        <v>8.09</v>
      </c>
      <c r="BK24" s="4">
        <f t="shared" si="6"/>
        <v>8.0300000000000011</v>
      </c>
      <c r="BL24" s="4">
        <f t="shared" si="7"/>
        <v>8.11</v>
      </c>
      <c r="BM24" s="4">
        <f t="shared" si="8"/>
        <v>9</v>
      </c>
      <c r="BN24" s="4">
        <f t="shared" si="9"/>
        <v>9</v>
      </c>
      <c r="BO24" s="4">
        <f t="shared" si="10"/>
        <v>9</v>
      </c>
      <c r="BP24" s="4">
        <f t="shared" si="11"/>
        <v>9</v>
      </c>
      <c r="BQ24" s="4">
        <f t="shared" si="12"/>
        <v>9</v>
      </c>
      <c r="BR24" s="4" t="str">
        <f t="shared" si="13"/>
        <v/>
      </c>
      <c r="BS24" s="4" t="str">
        <f t="shared" si="14"/>
        <v/>
      </c>
      <c r="BT24" s="4" t="str">
        <f t="shared" si="15"/>
        <v/>
      </c>
      <c r="BU24" s="4" t="str">
        <f t="shared" si="16"/>
        <v/>
      </c>
      <c r="BV24" s="4">
        <f t="shared" si="17"/>
        <v>1.44</v>
      </c>
      <c r="BW24" s="4">
        <f t="shared" si="18"/>
        <v>8.65</v>
      </c>
      <c r="BY24" s="4" t="s">
        <v>115</v>
      </c>
      <c r="BZ24" s="4">
        <f t="shared" si="19"/>
        <v>-0.5600000000000005</v>
      </c>
      <c r="CA24" s="4">
        <f t="shared" si="20"/>
        <v>-0.61999999999999922</v>
      </c>
      <c r="CB24" s="4">
        <f t="shared" si="21"/>
        <v>-0.54000000000000092</v>
      </c>
      <c r="CC24" s="4">
        <f t="shared" si="22"/>
        <v>0.34999999999999964</v>
      </c>
      <c r="CD24" s="4">
        <f t="shared" si="23"/>
        <v>0.34999999999999964</v>
      </c>
      <c r="CE24" s="4">
        <f t="shared" si="24"/>
        <v>0.34999999999999964</v>
      </c>
      <c r="CF24" s="4">
        <f t="shared" si="25"/>
        <v>0.34999999999999964</v>
      </c>
      <c r="CG24" s="4">
        <f t="shared" si="26"/>
        <v>0.34999999999999964</v>
      </c>
      <c r="CH24" s="4" t="str">
        <f t="shared" si="27"/>
        <v/>
      </c>
      <c r="CI24" s="4" t="str">
        <f t="shared" si="28"/>
        <v/>
      </c>
      <c r="CJ24" s="4" t="str">
        <f t="shared" si="29"/>
        <v/>
      </c>
      <c r="CK24" s="4" t="str">
        <f t="shared" si="30"/>
        <v/>
      </c>
      <c r="CM24" s="4" t="s">
        <v>115</v>
      </c>
      <c r="CN24" s="4" t="str">
        <f>IF(ISNUMBER(BZ24), IF($BV24&gt;VLOOKUP('Gene Table'!$G$2,'Array Content'!$A$2:$B$3,2,FALSE),IF(BZ24&lt;-$BV24,"mutant","WT"),IF(BZ24&lt;-VLOOKUP('Gene Table'!$G$2,'Array Content'!$A$2:$B$3,2,FALSE),"Mutant","WT")),"")</f>
        <v>WT</v>
      </c>
      <c r="CO24" s="4" t="str">
        <f>IF(ISNUMBER(CA24), IF($BV24&gt;VLOOKUP('Gene Table'!$G$2,'Array Content'!$A$2:$B$3,2,FALSE),IF(CA24&lt;-$BV24,"mutant","WT"),IF(CA24&lt;-VLOOKUP('Gene Table'!$G$2,'Array Content'!$A$2:$B$3,2,FALSE),"Mutant","WT")),"")</f>
        <v>WT</v>
      </c>
      <c r="CP24" s="4" t="str">
        <f>IF(ISNUMBER(CB24), IF($BV24&gt;VLOOKUP('Gene Table'!$G$2,'Array Content'!$A$2:$B$3,2,FALSE),IF(CB24&lt;-$BV24,"mutant","WT"),IF(CB24&lt;-VLOOKUP('Gene Table'!$G$2,'Array Content'!$A$2:$B$3,2,FALSE),"Mutant","WT")),"")</f>
        <v>WT</v>
      </c>
      <c r="CQ24" s="4" t="str">
        <f>IF(ISNUMBER(CC24), IF($BV24&gt;VLOOKUP('Gene Table'!$G$2,'Array Content'!$A$2:$B$3,2,FALSE),IF(CC24&lt;-$BV24,"mutant","WT"),IF(CC24&lt;-VLOOKUP('Gene Table'!$G$2,'Array Content'!$A$2:$B$3,2,FALSE),"Mutant","WT")),"")</f>
        <v>WT</v>
      </c>
      <c r="CR24" s="4" t="str">
        <f>IF(ISNUMBER(CD24), IF($BV24&gt;VLOOKUP('Gene Table'!$G$2,'Array Content'!$A$2:$B$3,2,FALSE),IF(CD24&lt;-$BV24,"mutant","WT"),IF(CD24&lt;-VLOOKUP('Gene Table'!$G$2,'Array Content'!$A$2:$B$3,2,FALSE),"Mutant","WT")),"")</f>
        <v>WT</v>
      </c>
      <c r="CS24" s="4" t="str">
        <f>IF(ISNUMBER(CE24), IF($BV24&gt;VLOOKUP('Gene Table'!$G$2,'Array Content'!$A$2:$B$3,2,FALSE),IF(CE24&lt;-$BV24,"mutant","WT"),IF(CE24&lt;-VLOOKUP('Gene Table'!$G$2,'Array Content'!$A$2:$B$3,2,FALSE),"Mutant","WT")),"")</f>
        <v>WT</v>
      </c>
      <c r="CT24" s="4" t="str">
        <f>IF(ISNUMBER(CF24), IF($BV24&gt;VLOOKUP('Gene Table'!$G$2,'Array Content'!$A$2:$B$3,2,FALSE),IF(CF24&lt;-$BV24,"mutant","WT"),IF(CF24&lt;-VLOOKUP('Gene Table'!$G$2,'Array Content'!$A$2:$B$3,2,FALSE),"Mutant","WT")),"")</f>
        <v>WT</v>
      </c>
      <c r="CU24" s="4" t="str">
        <f>IF(ISNUMBER(CG24), IF($BV24&gt;VLOOKUP('Gene Table'!$G$2,'Array Content'!$A$2:$B$3,2,FALSE),IF(CG24&lt;-$BV24,"mutant","WT"),IF(CG24&lt;-VLOOKUP('Gene Table'!$G$2,'Array Content'!$A$2:$B$3,2,FALSE),"Mutant","WT")),"")</f>
        <v>WT</v>
      </c>
      <c r="CV24" s="4" t="str">
        <f>IF(ISNUMBER(CH24), IF($BV24&gt;VLOOKUP('Gene Table'!$G$2,'Array Content'!$A$2:$B$3,2,FALSE),IF(CH24&lt;-$BV24,"mutant","WT"),IF(CH24&lt;-VLOOKUP('Gene Table'!$G$2,'Array Content'!$A$2:$B$3,2,FALSE),"Mutant","WT")),"")</f>
        <v/>
      </c>
      <c r="CW24" s="4" t="str">
        <f>IF(ISNUMBER(CI24), IF($BV24&gt;VLOOKUP('Gene Table'!$G$2,'Array Content'!$A$2:$B$3,2,FALSE),IF(CI24&lt;-$BV24,"mutant","WT"),IF(CI24&lt;-VLOOKUP('Gene Table'!$G$2,'Array Content'!$A$2:$B$3,2,FALSE),"Mutant","WT")),"")</f>
        <v/>
      </c>
      <c r="CX24" s="4" t="str">
        <f>IF(ISNUMBER(CJ24), IF($BV24&gt;VLOOKUP('Gene Table'!$G$2,'Array Content'!$A$2:$B$3,2,FALSE),IF(CJ24&lt;-$BV24,"mutant","WT"),IF(CJ24&lt;-VLOOKUP('Gene Table'!$G$2,'Array Content'!$A$2:$B$3,2,FALSE),"Mutant","WT")),"")</f>
        <v/>
      </c>
      <c r="CY24" s="4" t="str">
        <f>IF(ISNUMBER(CK24), IF($BV24&gt;VLOOKUP('Gene Table'!$G$2,'Array Content'!$A$2:$B$3,2,FALSE),IF(CK24&lt;-$BV24,"mutant","WT"),IF(CK24&lt;-VLOOKUP('Gene Table'!$G$2,'Array Content'!$A$2:$B$3,2,FALSE),"Mutant","WT")),"")</f>
        <v/>
      </c>
      <c r="DA24" s="4" t="s">
        <v>115</v>
      </c>
      <c r="DB24" s="4">
        <f t="shared" si="31"/>
        <v>0.5</v>
      </c>
      <c r="DC24" s="4">
        <f t="shared" si="32"/>
        <v>0.44000000000000128</v>
      </c>
      <c r="DD24" s="4">
        <f t="shared" si="33"/>
        <v>0.51999999999999957</v>
      </c>
      <c r="DE24" s="4">
        <f t="shared" si="34"/>
        <v>1.4100000000000001</v>
      </c>
      <c r="DF24" s="4">
        <f t="shared" si="35"/>
        <v>1.4100000000000001</v>
      </c>
      <c r="DG24" s="4">
        <f t="shared" si="36"/>
        <v>1.4100000000000001</v>
      </c>
      <c r="DH24" s="4">
        <f t="shared" si="37"/>
        <v>1.4100000000000001</v>
      </c>
      <c r="DI24" s="4">
        <f t="shared" si="38"/>
        <v>1.4100000000000001</v>
      </c>
      <c r="DJ24" s="4" t="str">
        <f t="shared" si="39"/>
        <v/>
      </c>
      <c r="DK24" s="4" t="str">
        <f t="shared" si="40"/>
        <v/>
      </c>
      <c r="DL24" s="4" t="str">
        <f t="shared" si="41"/>
        <v/>
      </c>
      <c r="DM24" s="4" t="str">
        <f t="shared" si="42"/>
        <v/>
      </c>
      <c r="DO24" s="4" t="s">
        <v>115</v>
      </c>
      <c r="DP24" s="4" t="str">
        <f>IF(ISNUMBER(DB24), IF($AR24&gt;VLOOKUP('Gene Table'!$G$2,'Array Content'!$A$2:$B$3,2,FALSE),IF(DB24&lt;-$AR24,"mutant","WT"),IF(DB24&lt;-VLOOKUP('Gene Table'!$G$2,'Array Content'!$A$2:$B$3,2,FALSE),"Mutant","WT")),"")</f>
        <v>WT</v>
      </c>
      <c r="DQ24" s="4" t="str">
        <f>IF(ISNUMBER(DC24), IF($AR24&gt;VLOOKUP('Gene Table'!$G$2,'Array Content'!$A$2:$B$3,2,FALSE),IF(DC24&lt;-$AR24,"mutant","WT"),IF(DC24&lt;-VLOOKUP('Gene Table'!$G$2,'Array Content'!$A$2:$B$3,2,FALSE),"Mutant","WT")),"")</f>
        <v>WT</v>
      </c>
      <c r="DR24" s="4" t="str">
        <f>IF(ISNUMBER(DD24), IF($AR24&gt;VLOOKUP('Gene Table'!$G$2,'Array Content'!$A$2:$B$3,2,FALSE),IF(DD24&lt;-$AR24,"mutant","WT"),IF(DD24&lt;-VLOOKUP('Gene Table'!$G$2,'Array Content'!$A$2:$B$3,2,FALSE),"Mutant","WT")),"")</f>
        <v>WT</v>
      </c>
      <c r="DS24" s="4" t="str">
        <f>IF(ISNUMBER(DE24), IF($AR24&gt;VLOOKUP('Gene Table'!$G$2,'Array Content'!$A$2:$B$3,2,FALSE),IF(DE24&lt;-$AR24,"mutant","WT"),IF(DE24&lt;-VLOOKUP('Gene Table'!$G$2,'Array Content'!$A$2:$B$3,2,FALSE),"Mutant","WT")),"")</f>
        <v>WT</v>
      </c>
      <c r="DT24" s="4" t="str">
        <f>IF(ISNUMBER(DF24), IF($AR24&gt;VLOOKUP('Gene Table'!$G$2,'Array Content'!$A$2:$B$3,2,FALSE),IF(DF24&lt;-$AR24,"mutant","WT"),IF(DF24&lt;-VLOOKUP('Gene Table'!$G$2,'Array Content'!$A$2:$B$3,2,FALSE),"Mutant","WT")),"")</f>
        <v>WT</v>
      </c>
      <c r="DU24" s="4" t="str">
        <f>IF(ISNUMBER(DG24), IF($AR24&gt;VLOOKUP('Gene Table'!$G$2,'Array Content'!$A$2:$B$3,2,FALSE),IF(DG24&lt;-$AR24,"mutant","WT"),IF(DG24&lt;-VLOOKUP('Gene Table'!$G$2,'Array Content'!$A$2:$B$3,2,FALSE),"Mutant","WT")),"")</f>
        <v>WT</v>
      </c>
      <c r="DV24" s="4" t="str">
        <f>IF(ISNUMBER(DH24), IF($AR24&gt;VLOOKUP('Gene Table'!$G$2,'Array Content'!$A$2:$B$3,2,FALSE),IF(DH24&lt;-$AR24,"mutant","WT"),IF(DH24&lt;-VLOOKUP('Gene Table'!$G$2,'Array Content'!$A$2:$B$3,2,FALSE),"Mutant","WT")),"")</f>
        <v>WT</v>
      </c>
      <c r="DW24" s="4" t="str">
        <f>IF(ISNUMBER(DI24), IF($AR24&gt;VLOOKUP('Gene Table'!$G$2,'Array Content'!$A$2:$B$3,2,FALSE),IF(DI24&lt;-$AR24,"mutant","WT"),IF(DI24&lt;-VLOOKUP('Gene Table'!$G$2,'Array Content'!$A$2:$B$3,2,FALSE),"Mutant","WT")),"")</f>
        <v>WT</v>
      </c>
      <c r="DX24" s="4" t="str">
        <f>IF(ISNUMBER(DJ24), IF($AR24&gt;VLOOKUP('Gene Table'!$G$2,'Array Content'!$A$2:$B$3,2,FALSE),IF(DJ24&lt;-$AR24,"mutant","WT"),IF(DJ24&lt;-VLOOKUP('Gene Table'!$G$2,'Array Content'!$A$2:$B$3,2,FALSE),"Mutant","WT")),"")</f>
        <v/>
      </c>
      <c r="DY24" s="4" t="str">
        <f>IF(ISNUMBER(DK24), IF($AR24&gt;VLOOKUP('Gene Table'!$G$2,'Array Content'!$A$2:$B$3,2,FALSE),IF(DK24&lt;-$AR24,"mutant","WT"),IF(DK24&lt;-VLOOKUP('Gene Table'!$G$2,'Array Content'!$A$2:$B$3,2,FALSE),"Mutant","WT")),"")</f>
        <v/>
      </c>
      <c r="DZ24" s="4" t="str">
        <f>IF(ISNUMBER(DL24), IF($AR24&gt;VLOOKUP('Gene Table'!$G$2,'Array Content'!$A$2:$B$3,2,FALSE),IF(DL24&lt;-$AR24,"mutant","WT"),IF(DL24&lt;-VLOOKUP('Gene Table'!$G$2,'Array Content'!$A$2:$B$3,2,FALSE),"Mutant","WT")),"")</f>
        <v/>
      </c>
      <c r="EA24" s="4" t="str">
        <f>IF(ISNUMBER(DM24), IF($AR24&gt;VLOOKUP('Gene Table'!$G$2,'Array Content'!$A$2:$B$3,2,FALSE),IF(DM24&lt;-$AR24,"mutant","WT"),IF(DM24&lt;-VLOOKUP('Gene Table'!$G$2,'Array Content'!$A$2:$B$3,2,FALSE),"Mutant","WT")),"")</f>
        <v/>
      </c>
      <c r="EC24" s="4" t="s">
        <v>115</v>
      </c>
      <c r="ED24" s="4" t="str">
        <f>IF('Gene Table'!$D24="copy number",D24,"")</f>
        <v/>
      </c>
      <c r="EE24" s="4" t="str">
        <f>IF('Gene Table'!$D24="copy number",E24,"")</f>
        <v/>
      </c>
      <c r="EF24" s="4" t="str">
        <f>IF('Gene Table'!$D24="copy number",F24,"")</f>
        <v/>
      </c>
      <c r="EG24" s="4" t="str">
        <f>IF('Gene Table'!$D24="copy number",G24,"")</f>
        <v/>
      </c>
      <c r="EH24" s="4" t="str">
        <f>IF('Gene Table'!$D24="copy number",H24,"")</f>
        <v/>
      </c>
      <c r="EI24" s="4" t="str">
        <f>IF('Gene Table'!$D24="copy number",I24,"")</f>
        <v/>
      </c>
      <c r="EJ24" s="4" t="str">
        <f>IF('Gene Table'!$D24="copy number",J24,"")</f>
        <v/>
      </c>
      <c r="EK24" s="4" t="str">
        <f>IF('Gene Table'!$D24="copy number",K24,"")</f>
        <v/>
      </c>
      <c r="EL24" s="4" t="str">
        <f>IF('Gene Table'!$D24="copy number",L24,"")</f>
        <v/>
      </c>
      <c r="EM24" s="4" t="str">
        <f>IF('Gene Table'!$D24="copy number",M24,"")</f>
        <v/>
      </c>
      <c r="EN24" s="4" t="str">
        <f>IF('Gene Table'!$D24="copy number",N24,"")</f>
        <v/>
      </c>
      <c r="EO24" s="4" t="str">
        <f>IF('Gene Table'!$D24="copy number",O24,"")</f>
        <v/>
      </c>
      <c r="EQ24" s="4" t="s">
        <v>115</v>
      </c>
      <c r="ER24" s="4" t="str">
        <f>IF('Gene Table'!$D24="copy number",R24,"")</f>
        <v/>
      </c>
      <c r="ES24" s="4" t="str">
        <f>IF('Gene Table'!$D24="copy number",S24,"")</f>
        <v/>
      </c>
      <c r="ET24" s="4" t="str">
        <f>IF('Gene Table'!$D24="copy number",T24,"")</f>
        <v/>
      </c>
      <c r="EU24" s="4" t="str">
        <f>IF('Gene Table'!$D24="copy number",U24,"")</f>
        <v/>
      </c>
      <c r="EV24" s="4" t="str">
        <f>IF('Gene Table'!$D24="copy number",V24,"")</f>
        <v/>
      </c>
      <c r="EW24" s="4" t="str">
        <f>IF('Gene Table'!$D24="copy number",W24,"")</f>
        <v/>
      </c>
      <c r="EX24" s="4" t="str">
        <f>IF('Gene Table'!$D24="copy number",X24,"")</f>
        <v/>
      </c>
      <c r="EY24" s="4" t="str">
        <f>IF('Gene Table'!$D24="copy number",Y24,"")</f>
        <v/>
      </c>
      <c r="EZ24" s="4" t="str">
        <f>IF('Gene Table'!$D24="copy number",Z24,"")</f>
        <v/>
      </c>
      <c r="FA24" s="4" t="str">
        <f>IF('Gene Table'!$D24="copy number",AA24,"")</f>
        <v/>
      </c>
      <c r="FB24" s="4" t="str">
        <f>IF('Gene Table'!$D24="copy number",AB24,"")</f>
        <v/>
      </c>
      <c r="FC24" s="4" t="str">
        <f>IF('Gene Table'!$D24="copy number",AC24,"")</f>
        <v/>
      </c>
      <c r="FE24" s="4" t="s">
        <v>115</v>
      </c>
      <c r="FF24" s="4" t="str">
        <f>IF('Gene Table'!$C24="SMPC",D24,"")</f>
        <v/>
      </c>
      <c r="FG24" s="4" t="str">
        <f>IF('Gene Table'!$C24="SMPC",E24,"")</f>
        <v/>
      </c>
      <c r="FH24" s="4" t="str">
        <f>IF('Gene Table'!$C24="SMPC",F24,"")</f>
        <v/>
      </c>
      <c r="FI24" s="4" t="str">
        <f>IF('Gene Table'!$C24="SMPC",G24,"")</f>
        <v/>
      </c>
      <c r="FJ24" s="4" t="str">
        <f>IF('Gene Table'!$C24="SMPC",H24,"")</f>
        <v/>
      </c>
      <c r="FK24" s="4" t="str">
        <f>IF('Gene Table'!$C24="SMPC",I24,"")</f>
        <v/>
      </c>
      <c r="FL24" s="4" t="str">
        <f>IF('Gene Table'!$C24="SMPC",J24,"")</f>
        <v/>
      </c>
      <c r="FM24" s="4" t="str">
        <f>IF('Gene Table'!$C24="SMPC",K24,"")</f>
        <v/>
      </c>
      <c r="FN24" s="4" t="str">
        <f>IF('Gene Table'!$C24="SMPC",L24,"")</f>
        <v/>
      </c>
      <c r="FO24" s="4" t="str">
        <f>IF('Gene Table'!$C24="SMPC",M24,"")</f>
        <v/>
      </c>
      <c r="FP24" s="4" t="str">
        <f>IF('Gene Table'!$C24="SMPC",N24,"")</f>
        <v/>
      </c>
      <c r="FQ24" s="4" t="str">
        <f>IF('Gene Table'!$C24="SMPC",O24,"")</f>
        <v/>
      </c>
      <c r="FS24" s="4" t="s">
        <v>115</v>
      </c>
      <c r="FT24" s="4" t="str">
        <f>IF('Gene Table'!$C24="SMPC",R24,"")</f>
        <v/>
      </c>
      <c r="FU24" s="4" t="str">
        <f>IF('Gene Table'!$C24="SMPC",S24,"")</f>
        <v/>
      </c>
      <c r="FV24" s="4" t="str">
        <f>IF('Gene Table'!$C24="SMPC",T24,"")</f>
        <v/>
      </c>
      <c r="FW24" s="4" t="str">
        <f>IF('Gene Table'!$C24="SMPC",U24,"")</f>
        <v/>
      </c>
      <c r="FX24" s="4" t="str">
        <f>IF('Gene Table'!$C24="SMPC",V24,"")</f>
        <v/>
      </c>
      <c r="FY24" s="4" t="str">
        <f>IF('Gene Table'!$C24="SMPC",W24,"")</f>
        <v/>
      </c>
      <c r="FZ24" s="4" t="str">
        <f>IF('Gene Table'!$C24="SMPC",X24,"")</f>
        <v/>
      </c>
      <c r="GA24" s="4" t="str">
        <f>IF('Gene Table'!$C24="SMPC",Y24,"")</f>
        <v/>
      </c>
      <c r="GB24" s="4" t="str">
        <f>IF('Gene Table'!$C24="SMPC",Z24,"")</f>
        <v/>
      </c>
      <c r="GC24" s="4" t="str">
        <f>IF('Gene Table'!$C24="SMPC",AA24,"")</f>
        <v/>
      </c>
      <c r="GD24" s="4" t="str">
        <f>IF('Gene Table'!$C24="SMPC",AB24,"")</f>
        <v/>
      </c>
      <c r="GE24" s="4" t="str">
        <f>IF('Gene Table'!$C24="SMPC",AC24,"")</f>
        <v/>
      </c>
    </row>
    <row r="25" spans="1:187" ht="15" customHeight="1" x14ac:dyDescent="0.25">
      <c r="A25" s="4" t="str">
        <f>'Gene Table'!C25&amp;":"&amp;'Gene Table'!D25</f>
        <v>EGFR:c.2307_2308insGCCAGCGTG</v>
      </c>
      <c r="B25" s="4">
        <f>IF('Gene Table'!$G$5="NO",IF(ISNUMBER(MATCH('Gene Table'!E25,'Array Content'!$M$2:$M$941,0)),VLOOKUP('Gene Table'!E25,'Array Content'!$M$2:$O$941,2,FALSE),35),IF('Gene Table'!$G$5="YES",IF(ISNUMBER(MATCH('Gene Table'!E25,'Array Content'!$M$2:$M$941,0)),VLOOKUP('Gene Table'!E25,'Array Content'!$M$2:$O$941,3,FALSE),35),"OOPS"))</f>
        <v>36</v>
      </c>
      <c r="C25" s="4" t="s">
        <v>118</v>
      </c>
      <c r="D25" s="4">
        <f>IF('Control Sample Data'!D24="","",IF(SUM('Control Sample Data'!D$2:D$97)&gt;10,IF(AND(ISNUMBER('Control Sample Data'!D24),'Control Sample Data'!D24&lt;$B25, 'Control Sample Data'!D24&gt;0),'Control Sample Data'!D24,$B25),""))</f>
        <v>34.83</v>
      </c>
      <c r="E25" s="4">
        <f>IF('Control Sample Data'!E24="","",IF(SUM('Control Sample Data'!E$2:E$97)&gt;10,IF(AND(ISNUMBER('Control Sample Data'!E24),'Control Sample Data'!E24&lt;$B25, 'Control Sample Data'!E24&gt;0),'Control Sample Data'!E24,$B25),""))</f>
        <v>34.49</v>
      </c>
      <c r="F25" s="4" t="str">
        <f>IF('Control Sample Data'!F24="","",IF(SUM('Control Sample Data'!F$2:F$97)&gt;10,IF(AND(ISNUMBER('Control Sample Data'!F24),'Control Sample Data'!F24&lt;$B25, 'Control Sample Data'!F24&gt;0),'Control Sample Data'!F24,$B25),""))</f>
        <v/>
      </c>
      <c r="G25" s="4" t="str">
        <f>IF('Control Sample Data'!G24="","",IF(SUM('Control Sample Data'!G$2:G$97)&gt;10,IF(AND(ISNUMBER('Control Sample Data'!G24),'Control Sample Data'!G24&lt;$B25, 'Control Sample Data'!G24&gt;0),'Control Sample Data'!G24,$B25),""))</f>
        <v/>
      </c>
      <c r="H25" s="4" t="str">
        <f>IF('Control Sample Data'!H24="","",IF(SUM('Control Sample Data'!H$2:H$97)&gt;10,IF(AND(ISNUMBER('Control Sample Data'!H24),'Control Sample Data'!H24&lt;$B25, 'Control Sample Data'!H24&gt;0),'Control Sample Data'!H24,$B25),""))</f>
        <v/>
      </c>
      <c r="I25" s="4" t="str">
        <f>IF('Control Sample Data'!I24="","",IF(SUM('Control Sample Data'!I$2:I$97)&gt;10,IF(AND(ISNUMBER('Control Sample Data'!I24),'Control Sample Data'!I24&lt;$B25, 'Control Sample Data'!I24&gt;0),'Control Sample Data'!I24,$B25),""))</f>
        <v/>
      </c>
      <c r="J25" s="4" t="str">
        <f>IF('Control Sample Data'!J24="","",IF(SUM('Control Sample Data'!J$2:J$97)&gt;10,IF(AND(ISNUMBER('Control Sample Data'!J24),'Control Sample Data'!J24&lt;$B25, 'Control Sample Data'!J24&gt;0),'Control Sample Data'!J24,$B25),""))</f>
        <v/>
      </c>
      <c r="K25" s="4" t="str">
        <f>IF('Control Sample Data'!K24="","",IF(SUM('Control Sample Data'!K$2:K$97)&gt;10,IF(AND(ISNUMBER('Control Sample Data'!K24),'Control Sample Data'!K24&lt;$B25, 'Control Sample Data'!K24&gt;0),'Control Sample Data'!K24,$B25),""))</f>
        <v/>
      </c>
      <c r="L25" s="4" t="str">
        <f>IF('Control Sample Data'!L24="","",IF(SUM('Control Sample Data'!L$2:L$97)&gt;10,IF(AND(ISNUMBER('Control Sample Data'!L24),'Control Sample Data'!L24&lt;$B25, 'Control Sample Data'!L24&gt;0),'Control Sample Data'!L24,$B25),""))</f>
        <v/>
      </c>
      <c r="M25" s="4" t="str">
        <f>IF('Control Sample Data'!M24="","",IF(SUM('Control Sample Data'!M$2:M$97)&gt;10,IF(AND(ISNUMBER('Control Sample Data'!M24),'Control Sample Data'!M24&lt;$B25, 'Control Sample Data'!M24&gt;0),'Control Sample Data'!M24,$B25),""))</f>
        <v/>
      </c>
      <c r="N25" s="4" t="str">
        <f>IF('Control Sample Data'!N24="","",IF(SUM('Control Sample Data'!N$2:N$97)&gt;10,IF(AND(ISNUMBER('Control Sample Data'!N24),'Control Sample Data'!N24&lt;$B25, 'Control Sample Data'!N24&gt;0),'Control Sample Data'!N24,$B25),""))</f>
        <v/>
      </c>
      <c r="O25" s="4" t="str">
        <f>IF('Control Sample Data'!O24="","",IF(SUM('Control Sample Data'!O$2:O$97)&gt;10,IF(AND(ISNUMBER('Control Sample Data'!O24),'Control Sample Data'!O24&lt;$B25, 'Control Sample Data'!O24&gt;0),'Control Sample Data'!O24,$B25),""))</f>
        <v/>
      </c>
      <c r="Q25" s="4" t="s">
        <v>118</v>
      </c>
      <c r="R25" s="4">
        <f>IF('Test Sample Data'!D24="","",IF(SUM('Test Sample Data'!D$2:D$97)&gt;10,IF(AND(ISNUMBER('Test Sample Data'!D24),'Test Sample Data'!D24&lt;$B25, 'Test Sample Data'!D24&gt;0),'Test Sample Data'!D24,$B25),""))</f>
        <v>35</v>
      </c>
      <c r="S25" s="4">
        <f>IF('Test Sample Data'!E24="","",IF(SUM('Test Sample Data'!E$2:E$97)&gt;10,IF(AND(ISNUMBER('Test Sample Data'!E24),'Test Sample Data'!E24&lt;$B25, 'Test Sample Data'!E24&gt;0),'Test Sample Data'!E24,$B25),""))</f>
        <v>35</v>
      </c>
      <c r="T25" s="4">
        <f>IF('Test Sample Data'!F24="","",IF(SUM('Test Sample Data'!F$2:F$97)&gt;10,IF(AND(ISNUMBER('Test Sample Data'!F24),'Test Sample Data'!F24&lt;$B25, 'Test Sample Data'!F24&gt;0),'Test Sample Data'!F24,$B25),""))</f>
        <v>35</v>
      </c>
      <c r="U25" s="4">
        <f>IF('Test Sample Data'!G24="","",IF(SUM('Test Sample Data'!G$2:G$97)&gt;10,IF(AND(ISNUMBER('Test Sample Data'!G24),'Test Sample Data'!G24&lt;$B25, 'Test Sample Data'!G24&gt;0),'Test Sample Data'!G24,$B25),""))</f>
        <v>35</v>
      </c>
      <c r="V25" s="4">
        <f>IF('Test Sample Data'!H24="","",IF(SUM('Test Sample Data'!H$2:H$97)&gt;10,IF(AND(ISNUMBER('Test Sample Data'!H24),'Test Sample Data'!H24&lt;$B25, 'Test Sample Data'!H24&gt;0),'Test Sample Data'!H24,$B25),""))</f>
        <v>35</v>
      </c>
      <c r="W25" s="4">
        <f>IF('Test Sample Data'!I24="","",IF(SUM('Test Sample Data'!I$2:I$97)&gt;10,IF(AND(ISNUMBER('Test Sample Data'!I24),'Test Sample Data'!I24&lt;$B25, 'Test Sample Data'!I24&gt;0),'Test Sample Data'!I24,$B25),""))</f>
        <v>35</v>
      </c>
      <c r="X25" s="4">
        <f>IF('Test Sample Data'!J24="","",IF(SUM('Test Sample Data'!J$2:J$97)&gt;10,IF(AND(ISNUMBER('Test Sample Data'!J24),'Test Sample Data'!J24&lt;$B25, 'Test Sample Data'!J24&gt;0),'Test Sample Data'!J24,$B25),""))</f>
        <v>35</v>
      </c>
      <c r="Y25" s="4">
        <f>IF('Test Sample Data'!K24="","",IF(SUM('Test Sample Data'!K$2:K$97)&gt;10,IF(AND(ISNUMBER('Test Sample Data'!K24),'Test Sample Data'!K24&lt;$B25, 'Test Sample Data'!K24&gt;0),'Test Sample Data'!K24,$B25),""))</f>
        <v>35</v>
      </c>
      <c r="Z25" s="4" t="str">
        <f>IF('Test Sample Data'!L24="","",IF(SUM('Test Sample Data'!L$2:L$97)&gt;10,IF(AND(ISNUMBER('Test Sample Data'!L24),'Test Sample Data'!L24&lt;$B25, 'Test Sample Data'!L24&gt;0),'Test Sample Data'!L24,$B25),""))</f>
        <v/>
      </c>
      <c r="AA25" s="4" t="str">
        <f>IF('Test Sample Data'!M24="","",IF(SUM('Test Sample Data'!M$2:M$97)&gt;10,IF(AND(ISNUMBER('Test Sample Data'!M24),'Test Sample Data'!M24&lt;$B25, 'Test Sample Data'!M24&gt;0),'Test Sample Data'!M24,$B25),""))</f>
        <v/>
      </c>
      <c r="AB25" s="4" t="str">
        <f>IF('Test Sample Data'!N24="","",IF(SUM('Test Sample Data'!N$2:N$97)&gt;10,IF(AND(ISNUMBER('Test Sample Data'!N24),'Test Sample Data'!N24&lt;$B25, 'Test Sample Data'!N24&gt;0),'Test Sample Data'!N24,$B25),""))</f>
        <v/>
      </c>
      <c r="AC25" s="4" t="str">
        <f>IF('Test Sample Data'!O24="","",IF(SUM('Test Sample Data'!O$2:O$97)&gt;10,IF(AND(ISNUMBER('Test Sample Data'!O24),'Test Sample Data'!O24&lt;$B25, 'Test Sample Data'!O24&gt;0),'Test Sample Data'!O24,$B25),""))</f>
        <v/>
      </c>
      <c r="AE25" s="4" t="s">
        <v>118</v>
      </c>
      <c r="AF25" s="4">
        <f>IF(ISNUMBER(D25),IF(MID('Gene Table'!$D$1,5,1)="8",D25-ED$100,D25-VLOOKUP(LEFT($A25,FIND(":",$A25,1))&amp;"copy number",$A$3:$AC$98,4,FALSE)),"")</f>
        <v>8.0399999999999991</v>
      </c>
      <c r="AG25" s="4">
        <f>IF(ISNUMBER(E25),IF(MID('Gene Table'!$D$1,5,1)="8",E25-EE$100,E25-VLOOKUP(LEFT($A25,FIND(":",$A25,1))&amp;"copy number",$A$3:$AC$98,5,FALSE)),"")</f>
        <v>7.860000000000003</v>
      </c>
      <c r="AH25" s="4" t="str">
        <f>IF(ISNUMBER(F25),IF(MID('Gene Table'!$D$1,5,1)="8",F25-EF$100,F25-VLOOKUP(LEFT($A25,FIND(":",$A25,1))&amp;"copy number",$A$3:$AC$98,6,FALSE)),"")</f>
        <v/>
      </c>
      <c r="AI25" s="4" t="str">
        <f>IF(ISNUMBER(G25),IF(MID('Gene Table'!$D$1,5,1)="8",G25-EG$100,G25-VLOOKUP(LEFT($A25,FIND(":",$A25,1))&amp;"copy number",$A$3:$AC$98,7,FALSE)),"")</f>
        <v/>
      </c>
      <c r="AJ25" s="4" t="str">
        <f>IF(ISNUMBER(H25),IF(MID('Gene Table'!$D$1,5,1)="8",H25-EH$100,H25-VLOOKUP(LEFT($A25,FIND(":",$A25,1))&amp;"copy number",$A$3:$AC$98,8,FALSE)),"")</f>
        <v/>
      </c>
      <c r="AK25" s="4" t="str">
        <f>IF(ISNUMBER(I25),IF(MID('Gene Table'!$D$1,5,1)="8",I25-EI$100,I25-VLOOKUP(LEFT($A25,FIND(":",$A25,1))&amp;"copy number",$A$3:$AC$98,9,FALSE)),"")</f>
        <v/>
      </c>
      <c r="AL25" s="4" t="str">
        <f>IF(ISNUMBER(J25),IF(MID('Gene Table'!$D$1,5,1)="8",J25-EJ$100,J25-VLOOKUP(LEFT($A25,FIND(":",$A25,1))&amp;"copy number",$A$3:$AC$98,10,FALSE)),"")</f>
        <v/>
      </c>
      <c r="AM25" s="4" t="str">
        <f>IF(ISNUMBER(K25),IF(MID('Gene Table'!$D$1,5,1)="8",K25-EK$100,K25-VLOOKUP(LEFT($A25,FIND(":",$A25,1))&amp;"copy number",$A$3:$AC$98,11,FALSE)),"")</f>
        <v/>
      </c>
      <c r="AN25" s="4" t="str">
        <f>IF(ISNUMBER(L25),IF(MID('Gene Table'!$D$1,5,1)="8",L25-EL$100,L25-VLOOKUP(LEFT($A25,FIND(":",$A25,1))&amp;"copy number",$A$3:$AC$98,12,FALSE)),"")</f>
        <v/>
      </c>
      <c r="AO25" s="4" t="str">
        <f>IF(ISNUMBER(M25),IF(MID('Gene Table'!$D$1,5,1)="8",M25-EM$100,M25-VLOOKUP(LEFT($A25,FIND(":",$A25,1))&amp;"copy number",$A$3:$AC$98,13,FALSE)),"")</f>
        <v/>
      </c>
      <c r="AP25" s="4" t="str">
        <f>IF(ISNUMBER(N25),IF(MID('Gene Table'!$D$1,5,1)="8",N25-EN$100,N25-VLOOKUP(LEFT($A25,FIND(":",$A25,1))&amp;"copy number",$A$3:$AC$98,14,FALSE)),"")</f>
        <v/>
      </c>
      <c r="AQ25" s="4" t="str">
        <f>IF(ISNUMBER(O25),IF(MID('Gene Table'!$D$1,5,1)="8",O25-EO$100,O25-VLOOKUP(LEFT($A25,FIND(":",$A25,1))&amp;"copy number",$A$3:$AC$98,15,FALSE)),"")</f>
        <v/>
      </c>
      <c r="AR25" s="4">
        <f t="shared" si="3"/>
        <v>0.38</v>
      </c>
      <c r="AS25" s="4">
        <f t="shared" si="4"/>
        <v>7.95</v>
      </c>
      <c r="AU25" s="4" t="s">
        <v>118</v>
      </c>
      <c r="AV25" s="4">
        <f>IF(ISNUMBER(R25),IF(MID('Gene Table'!$D$1,5,1)="8",D25-ER$100,R25-VLOOKUP(LEFT($A25,FIND(":",$A25,1))&amp;"copy number",$A$3:$AC$98,18,FALSE)),"")</f>
        <v>8.09</v>
      </c>
      <c r="AW25" s="4">
        <f>IF(ISNUMBER(S25),IF(MID('Gene Table'!$D$1,5,1)="8",E25-ES$100,S25-VLOOKUP(LEFT($A25,FIND(":",$A25,1))&amp;"copy number",$A$3:$AC$98,19,FALSE)),"")</f>
        <v>8.0300000000000011</v>
      </c>
      <c r="AX25" s="4">
        <f>IF(ISNUMBER(T25),IF(MID('Gene Table'!$D$1,5,1)="8",F25-ET$100,T25-VLOOKUP(LEFT($A25,FIND(":",$A25,1))&amp;"copy number",$A$3:$AC$98,20,FALSE)),"")</f>
        <v>8.11</v>
      </c>
      <c r="AY25" s="4">
        <f>IF(ISNUMBER(U25),IF(MID('Gene Table'!$D$1,5,1)="8",G25-EU$100,U25-VLOOKUP(LEFT($A25,FIND(":",$A25,1))&amp;"copy number",$A$3:$AC$98,21,FALSE)),"")</f>
        <v>9</v>
      </c>
      <c r="AZ25" s="4">
        <f>IF(ISNUMBER(V25),IF(MID('Gene Table'!$D$1,5,1)="8",H25-EV$100,V25-VLOOKUP(LEFT($A25,FIND(":",$A25,1))&amp;"copy number",$A$3:$AC$98,22,FALSE)),"")</f>
        <v>9</v>
      </c>
      <c r="BA25" s="4">
        <f>IF(ISNUMBER(W25),IF(MID('Gene Table'!$D$1,5,1)="8",I25-EW$100,W25-VLOOKUP(LEFT($A25,FIND(":",$A25,1))&amp;"copy number",$A$3:$AC$98,23,FALSE)),"")</f>
        <v>9</v>
      </c>
      <c r="BB25" s="4">
        <f>IF(ISNUMBER(X25),IF(MID('Gene Table'!$D$1,5,1)="8",J25-EX$100,X25-VLOOKUP(LEFT($A25,FIND(":",$A25,1))&amp;"copy number",$A$3:$AC$98,24,FALSE)),"")</f>
        <v>9</v>
      </c>
      <c r="BC25" s="4">
        <f>IF(ISNUMBER(Y25),IF(MID('Gene Table'!$D$1,5,1)="8",K25-EY$100,Y25-VLOOKUP(LEFT($A25,FIND(":",$A25,1))&amp;"copy number",$A$3:$AC$98,25,FALSE)),"")</f>
        <v>9</v>
      </c>
      <c r="BD25" s="4" t="str">
        <f>IF(ISNUMBER(Z25),IF(MID('Gene Table'!$D$1,5,1)="8",L25-EZ$100,Z25-VLOOKUP(LEFT($A25,FIND(":",$A25,1))&amp;"copy number",$A$3:$AC$98,26,FALSE)),"")</f>
        <v/>
      </c>
      <c r="BE25" s="4" t="str">
        <f>IF(ISNUMBER(AA25),IF(MID('Gene Table'!$D$1,5,1)="8",M25-FA$100,AA25-VLOOKUP(LEFT($A25,FIND(":",$A25,1))&amp;"copy number",$A$3:$AC$98,27,FALSE)),"")</f>
        <v/>
      </c>
      <c r="BF25" s="4" t="str">
        <f>IF(ISNUMBER(AB25),IF(MID('Gene Table'!$D$1,5,1)="8",N25-FB$100,AB25-VLOOKUP(LEFT($A25,FIND(":",$A25,1))&amp;"copy number",$A$3:$AC$98,28,FALSE)),"")</f>
        <v/>
      </c>
      <c r="BG25" s="4" t="str">
        <f>IF(ISNUMBER(AC25),IF(MID('Gene Table'!$D$1,5,1)="8",O25-FC$100,AC25-VLOOKUP(LEFT($A25,FIND(":",$A25,1))&amp;"copy number",$A$3:$AC$98,29,FALSE)),"")</f>
        <v/>
      </c>
      <c r="BI25" s="4" t="s">
        <v>118</v>
      </c>
      <c r="BJ25" s="4">
        <f t="shared" si="5"/>
        <v>8.09</v>
      </c>
      <c r="BK25" s="4">
        <f t="shared" si="6"/>
        <v>8.0300000000000011</v>
      </c>
      <c r="BL25" s="4">
        <f t="shared" si="7"/>
        <v>8.11</v>
      </c>
      <c r="BM25" s="4">
        <f t="shared" si="8"/>
        <v>9</v>
      </c>
      <c r="BN25" s="4">
        <f t="shared" si="9"/>
        <v>9</v>
      </c>
      <c r="BO25" s="4">
        <f t="shared" si="10"/>
        <v>9</v>
      </c>
      <c r="BP25" s="4">
        <f t="shared" si="11"/>
        <v>9</v>
      </c>
      <c r="BQ25" s="4">
        <f t="shared" si="12"/>
        <v>9</v>
      </c>
      <c r="BR25" s="4" t="str">
        <f t="shared" si="13"/>
        <v/>
      </c>
      <c r="BS25" s="4" t="str">
        <f t="shared" si="14"/>
        <v/>
      </c>
      <c r="BT25" s="4" t="str">
        <f t="shared" si="15"/>
        <v/>
      </c>
      <c r="BU25" s="4" t="str">
        <f t="shared" si="16"/>
        <v/>
      </c>
      <c r="BV25" s="4">
        <f t="shared" si="17"/>
        <v>1.44</v>
      </c>
      <c r="BW25" s="4">
        <f t="shared" si="18"/>
        <v>8.65</v>
      </c>
      <c r="BY25" s="4" t="s">
        <v>118</v>
      </c>
      <c r="BZ25" s="4">
        <f t="shared" si="19"/>
        <v>-0.5600000000000005</v>
      </c>
      <c r="CA25" s="4">
        <f t="shared" si="20"/>
        <v>-0.61999999999999922</v>
      </c>
      <c r="CB25" s="4">
        <f t="shared" si="21"/>
        <v>-0.54000000000000092</v>
      </c>
      <c r="CC25" s="4">
        <f t="shared" si="22"/>
        <v>0.34999999999999964</v>
      </c>
      <c r="CD25" s="4">
        <f t="shared" si="23"/>
        <v>0.34999999999999964</v>
      </c>
      <c r="CE25" s="4">
        <f t="shared" si="24"/>
        <v>0.34999999999999964</v>
      </c>
      <c r="CF25" s="4">
        <f t="shared" si="25"/>
        <v>0.34999999999999964</v>
      </c>
      <c r="CG25" s="4">
        <f t="shared" si="26"/>
        <v>0.34999999999999964</v>
      </c>
      <c r="CH25" s="4" t="str">
        <f t="shared" si="27"/>
        <v/>
      </c>
      <c r="CI25" s="4" t="str">
        <f t="shared" si="28"/>
        <v/>
      </c>
      <c r="CJ25" s="4" t="str">
        <f t="shared" si="29"/>
        <v/>
      </c>
      <c r="CK25" s="4" t="str">
        <f t="shared" si="30"/>
        <v/>
      </c>
      <c r="CM25" s="4" t="s">
        <v>118</v>
      </c>
      <c r="CN25" s="4" t="str">
        <f>IF(ISNUMBER(BZ25), IF($BV25&gt;VLOOKUP('Gene Table'!$G$2,'Array Content'!$A$2:$B$3,2,FALSE),IF(BZ25&lt;-$BV25,"mutant","WT"),IF(BZ25&lt;-VLOOKUP('Gene Table'!$G$2,'Array Content'!$A$2:$B$3,2,FALSE),"Mutant","WT")),"")</f>
        <v>WT</v>
      </c>
      <c r="CO25" s="4" t="str">
        <f>IF(ISNUMBER(CA25), IF($BV25&gt;VLOOKUP('Gene Table'!$G$2,'Array Content'!$A$2:$B$3,2,FALSE),IF(CA25&lt;-$BV25,"mutant","WT"),IF(CA25&lt;-VLOOKUP('Gene Table'!$G$2,'Array Content'!$A$2:$B$3,2,FALSE),"Mutant","WT")),"")</f>
        <v>WT</v>
      </c>
      <c r="CP25" s="4" t="str">
        <f>IF(ISNUMBER(CB25), IF($BV25&gt;VLOOKUP('Gene Table'!$G$2,'Array Content'!$A$2:$B$3,2,FALSE),IF(CB25&lt;-$BV25,"mutant","WT"),IF(CB25&lt;-VLOOKUP('Gene Table'!$G$2,'Array Content'!$A$2:$B$3,2,FALSE),"Mutant","WT")),"")</f>
        <v>WT</v>
      </c>
      <c r="CQ25" s="4" t="str">
        <f>IF(ISNUMBER(CC25), IF($BV25&gt;VLOOKUP('Gene Table'!$G$2,'Array Content'!$A$2:$B$3,2,FALSE),IF(CC25&lt;-$BV25,"mutant","WT"),IF(CC25&lt;-VLOOKUP('Gene Table'!$G$2,'Array Content'!$A$2:$B$3,2,FALSE),"Mutant","WT")),"")</f>
        <v>WT</v>
      </c>
      <c r="CR25" s="4" t="str">
        <f>IF(ISNUMBER(CD25), IF($BV25&gt;VLOOKUP('Gene Table'!$G$2,'Array Content'!$A$2:$B$3,2,FALSE),IF(CD25&lt;-$BV25,"mutant","WT"),IF(CD25&lt;-VLOOKUP('Gene Table'!$G$2,'Array Content'!$A$2:$B$3,2,FALSE),"Mutant","WT")),"")</f>
        <v>WT</v>
      </c>
      <c r="CS25" s="4" t="str">
        <f>IF(ISNUMBER(CE25), IF($BV25&gt;VLOOKUP('Gene Table'!$G$2,'Array Content'!$A$2:$B$3,2,FALSE),IF(CE25&lt;-$BV25,"mutant","WT"),IF(CE25&lt;-VLOOKUP('Gene Table'!$G$2,'Array Content'!$A$2:$B$3,2,FALSE),"Mutant","WT")),"")</f>
        <v>WT</v>
      </c>
      <c r="CT25" s="4" t="str">
        <f>IF(ISNUMBER(CF25), IF($BV25&gt;VLOOKUP('Gene Table'!$G$2,'Array Content'!$A$2:$B$3,2,FALSE),IF(CF25&lt;-$BV25,"mutant","WT"),IF(CF25&lt;-VLOOKUP('Gene Table'!$G$2,'Array Content'!$A$2:$B$3,2,FALSE),"Mutant","WT")),"")</f>
        <v>WT</v>
      </c>
      <c r="CU25" s="4" t="str">
        <f>IF(ISNUMBER(CG25), IF($BV25&gt;VLOOKUP('Gene Table'!$G$2,'Array Content'!$A$2:$B$3,2,FALSE),IF(CG25&lt;-$BV25,"mutant","WT"),IF(CG25&lt;-VLOOKUP('Gene Table'!$G$2,'Array Content'!$A$2:$B$3,2,FALSE),"Mutant","WT")),"")</f>
        <v>WT</v>
      </c>
      <c r="CV25" s="4" t="str">
        <f>IF(ISNUMBER(CH25), IF($BV25&gt;VLOOKUP('Gene Table'!$G$2,'Array Content'!$A$2:$B$3,2,FALSE),IF(CH25&lt;-$BV25,"mutant","WT"),IF(CH25&lt;-VLOOKUP('Gene Table'!$G$2,'Array Content'!$A$2:$B$3,2,FALSE),"Mutant","WT")),"")</f>
        <v/>
      </c>
      <c r="CW25" s="4" t="str">
        <f>IF(ISNUMBER(CI25), IF($BV25&gt;VLOOKUP('Gene Table'!$G$2,'Array Content'!$A$2:$B$3,2,FALSE),IF(CI25&lt;-$BV25,"mutant","WT"),IF(CI25&lt;-VLOOKUP('Gene Table'!$G$2,'Array Content'!$A$2:$B$3,2,FALSE),"Mutant","WT")),"")</f>
        <v/>
      </c>
      <c r="CX25" s="4" t="str">
        <f>IF(ISNUMBER(CJ25), IF($BV25&gt;VLOOKUP('Gene Table'!$G$2,'Array Content'!$A$2:$B$3,2,FALSE),IF(CJ25&lt;-$BV25,"mutant","WT"),IF(CJ25&lt;-VLOOKUP('Gene Table'!$G$2,'Array Content'!$A$2:$B$3,2,FALSE),"Mutant","WT")),"")</f>
        <v/>
      </c>
      <c r="CY25" s="4" t="str">
        <f>IF(ISNUMBER(CK25), IF($BV25&gt;VLOOKUP('Gene Table'!$G$2,'Array Content'!$A$2:$B$3,2,FALSE),IF(CK25&lt;-$BV25,"mutant","WT"),IF(CK25&lt;-VLOOKUP('Gene Table'!$G$2,'Array Content'!$A$2:$B$3,2,FALSE),"Mutant","WT")),"")</f>
        <v/>
      </c>
      <c r="DA25" s="4" t="s">
        <v>118</v>
      </c>
      <c r="DB25" s="4">
        <f t="shared" si="31"/>
        <v>0.13999999999999968</v>
      </c>
      <c r="DC25" s="4">
        <f t="shared" si="32"/>
        <v>8.0000000000000959E-2</v>
      </c>
      <c r="DD25" s="4">
        <f t="shared" si="33"/>
        <v>0.15999999999999925</v>
      </c>
      <c r="DE25" s="4">
        <f t="shared" si="34"/>
        <v>1.0499999999999998</v>
      </c>
      <c r="DF25" s="4">
        <f t="shared" si="35"/>
        <v>1.0499999999999998</v>
      </c>
      <c r="DG25" s="4">
        <f t="shared" si="36"/>
        <v>1.0499999999999998</v>
      </c>
      <c r="DH25" s="4">
        <f t="shared" si="37"/>
        <v>1.0499999999999998</v>
      </c>
      <c r="DI25" s="4">
        <f t="shared" si="38"/>
        <v>1.0499999999999998</v>
      </c>
      <c r="DJ25" s="4" t="str">
        <f t="shared" si="39"/>
        <v/>
      </c>
      <c r="DK25" s="4" t="str">
        <f t="shared" si="40"/>
        <v/>
      </c>
      <c r="DL25" s="4" t="str">
        <f t="shared" si="41"/>
        <v/>
      </c>
      <c r="DM25" s="4" t="str">
        <f t="shared" si="42"/>
        <v/>
      </c>
      <c r="DO25" s="4" t="s">
        <v>118</v>
      </c>
      <c r="DP25" s="4" t="str">
        <f>IF(ISNUMBER(DB25), IF($AR25&gt;VLOOKUP('Gene Table'!$G$2,'Array Content'!$A$2:$B$3,2,FALSE),IF(DB25&lt;-$AR25,"mutant","WT"),IF(DB25&lt;-VLOOKUP('Gene Table'!$G$2,'Array Content'!$A$2:$B$3,2,FALSE),"Mutant","WT")),"")</f>
        <v>WT</v>
      </c>
      <c r="DQ25" s="4" t="str">
        <f>IF(ISNUMBER(DC25), IF($AR25&gt;VLOOKUP('Gene Table'!$G$2,'Array Content'!$A$2:$B$3,2,FALSE),IF(DC25&lt;-$AR25,"mutant","WT"),IF(DC25&lt;-VLOOKUP('Gene Table'!$G$2,'Array Content'!$A$2:$B$3,2,FALSE),"Mutant","WT")),"")</f>
        <v>WT</v>
      </c>
      <c r="DR25" s="4" t="str">
        <f>IF(ISNUMBER(DD25), IF($AR25&gt;VLOOKUP('Gene Table'!$G$2,'Array Content'!$A$2:$B$3,2,FALSE),IF(DD25&lt;-$AR25,"mutant","WT"),IF(DD25&lt;-VLOOKUP('Gene Table'!$G$2,'Array Content'!$A$2:$B$3,2,FALSE),"Mutant","WT")),"")</f>
        <v>WT</v>
      </c>
      <c r="DS25" s="4" t="str">
        <f>IF(ISNUMBER(DE25), IF($AR25&gt;VLOOKUP('Gene Table'!$G$2,'Array Content'!$A$2:$B$3,2,FALSE),IF(DE25&lt;-$AR25,"mutant","WT"),IF(DE25&lt;-VLOOKUP('Gene Table'!$G$2,'Array Content'!$A$2:$B$3,2,FALSE),"Mutant","WT")),"")</f>
        <v>WT</v>
      </c>
      <c r="DT25" s="4" t="str">
        <f>IF(ISNUMBER(DF25), IF($AR25&gt;VLOOKUP('Gene Table'!$G$2,'Array Content'!$A$2:$B$3,2,FALSE),IF(DF25&lt;-$AR25,"mutant","WT"),IF(DF25&lt;-VLOOKUP('Gene Table'!$G$2,'Array Content'!$A$2:$B$3,2,FALSE),"Mutant","WT")),"")</f>
        <v>WT</v>
      </c>
      <c r="DU25" s="4" t="str">
        <f>IF(ISNUMBER(DG25), IF($AR25&gt;VLOOKUP('Gene Table'!$G$2,'Array Content'!$A$2:$B$3,2,FALSE),IF(DG25&lt;-$AR25,"mutant","WT"),IF(DG25&lt;-VLOOKUP('Gene Table'!$G$2,'Array Content'!$A$2:$B$3,2,FALSE),"Mutant","WT")),"")</f>
        <v>WT</v>
      </c>
      <c r="DV25" s="4" t="str">
        <f>IF(ISNUMBER(DH25), IF($AR25&gt;VLOOKUP('Gene Table'!$G$2,'Array Content'!$A$2:$B$3,2,FALSE),IF(DH25&lt;-$AR25,"mutant","WT"),IF(DH25&lt;-VLOOKUP('Gene Table'!$G$2,'Array Content'!$A$2:$B$3,2,FALSE),"Mutant","WT")),"")</f>
        <v>WT</v>
      </c>
      <c r="DW25" s="4" t="str">
        <f>IF(ISNUMBER(DI25), IF($AR25&gt;VLOOKUP('Gene Table'!$G$2,'Array Content'!$A$2:$B$3,2,FALSE),IF(DI25&lt;-$AR25,"mutant","WT"),IF(DI25&lt;-VLOOKUP('Gene Table'!$G$2,'Array Content'!$A$2:$B$3,2,FALSE),"Mutant","WT")),"")</f>
        <v>WT</v>
      </c>
      <c r="DX25" s="4" t="str">
        <f>IF(ISNUMBER(DJ25), IF($AR25&gt;VLOOKUP('Gene Table'!$G$2,'Array Content'!$A$2:$B$3,2,FALSE),IF(DJ25&lt;-$AR25,"mutant","WT"),IF(DJ25&lt;-VLOOKUP('Gene Table'!$G$2,'Array Content'!$A$2:$B$3,2,FALSE),"Mutant","WT")),"")</f>
        <v/>
      </c>
      <c r="DY25" s="4" t="str">
        <f>IF(ISNUMBER(DK25), IF($AR25&gt;VLOOKUP('Gene Table'!$G$2,'Array Content'!$A$2:$B$3,2,FALSE),IF(DK25&lt;-$AR25,"mutant","WT"),IF(DK25&lt;-VLOOKUP('Gene Table'!$G$2,'Array Content'!$A$2:$B$3,2,FALSE),"Mutant","WT")),"")</f>
        <v/>
      </c>
      <c r="DZ25" s="4" t="str">
        <f>IF(ISNUMBER(DL25), IF($AR25&gt;VLOOKUP('Gene Table'!$G$2,'Array Content'!$A$2:$B$3,2,FALSE),IF(DL25&lt;-$AR25,"mutant","WT"),IF(DL25&lt;-VLOOKUP('Gene Table'!$G$2,'Array Content'!$A$2:$B$3,2,FALSE),"Mutant","WT")),"")</f>
        <v/>
      </c>
      <c r="EA25" s="4" t="str">
        <f>IF(ISNUMBER(DM25), IF($AR25&gt;VLOOKUP('Gene Table'!$G$2,'Array Content'!$A$2:$B$3,2,FALSE),IF(DM25&lt;-$AR25,"mutant","WT"),IF(DM25&lt;-VLOOKUP('Gene Table'!$G$2,'Array Content'!$A$2:$B$3,2,FALSE),"Mutant","WT")),"")</f>
        <v/>
      </c>
      <c r="EC25" s="4" t="s">
        <v>118</v>
      </c>
      <c r="ED25" s="4" t="str">
        <f>IF('Gene Table'!$D25="copy number",D25,"")</f>
        <v/>
      </c>
      <c r="EE25" s="4" t="str">
        <f>IF('Gene Table'!$D25="copy number",E25,"")</f>
        <v/>
      </c>
      <c r="EF25" s="4" t="str">
        <f>IF('Gene Table'!$D25="copy number",F25,"")</f>
        <v/>
      </c>
      <c r="EG25" s="4" t="str">
        <f>IF('Gene Table'!$D25="copy number",G25,"")</f>
        <v/>
      </c>
      <c r="EH25" s="4" t="str">
        <f>IF('Gene Table'!$D25="copy number",H25,"")</f>
        <v/>
      </c>
      <c r="EI25" s="4" t="str">
        <f>IF('Gene Table'!$D25="copy number",I25,"")</f>
        <v/>
      </c>
      <c r="EJ25" s="4" t="str">
        <f>IF('Gene Table'!$D25="copy number",J25,"")</f>
        <v/>
      </c>
      <c r="EK25" s="4" t="str">
        <f>IF('Gene Table'!$D25="copy number",K25,"")</f>
        <v/>
      </c>
      <c r="EL25" s="4" t="str">
        <f>IF('Gene Table'!$D25="copy number",L25,"")</f>
        <v/>
      </c>
      <c r="EM25" s="4" t="str">
        <f>IF('Gene Table'!$D25="copy number",M25,"")</f>
        <v/>
      </c>
      <c r="EN25" s="4" t="str">
        <f>IF('Gene Table'!$D25="copy number",N25,"")</f>
        <v/>
      </c>
      <c r="EO25" s="4" t="str">
        <f>IF('Gene Table'!$D25="copy number",O25,"")</f>
        <v/>
      </c>
      <c r="EQ25" s="4" t="s">
        <v>118</v>
      </c>
      <c r="ER25" s="4" t="str">
        <f>IF('Gene Table'!$D25="copy number",R25,"")</f>
        <v/>
      </c>
      <c r="ES25" s="4" t="str">
        <f>IF('Gene Table'!$D25="copy number",S25,"")</f>
        <v/>
      </c>
      <c r="ET25" s="4" t="str">
        <f>IF('Gene Table'!$D25="copy number",T25,"")</f>
        <v/>
      </c>
      <c r="EU25" s="4" t="str">
        <f>IF('Gene Table'!$D25="copy number",U25,"")</f>
        <v/>
      </c>
      <c r="EV25" s="4" t="str">
        <f>IF('Gene Table'!$D25="copy number",V25,"")</f>
        <v/>
      </c>
      <c r="EW25" s="4" t="str">
        <f>IF('Gene Table'!$D25="copy number",W25,"")</f>
        <v/>
      </c>
      <c r="EX25" s="4" t="str">
        <f>IF('Gene Table'!$D25="copy number",X25,"")</f>
        <v/>
      </c>
      <c r="EY25" s="4" t="str">
        <f>IF('Gene Table'!$D25="copy number",Y25,"")</f>
        <v/>
      </c>
      <c r="EZ25" s="4" t="str">
        <f>IF('Gene Table'!$D25="copy number",Z25,"")</f>
        <v/>
      </c>
      <c r="FA25" s="4" t="str">
        <f>IF('Gene Table'!$D25="copy number",AA25,"")</f>
        <v/>
      </c>
      <c r="FB25" s="4" t="str">
        <f>IF('Gene Table'!$D25="copy number",AB25,"")</f>
        <v/>
      </c>
      <c r="FC25" s="4" t="str">
        <f>IF('Gene Table'!$D25="copy number",AC25,"")</f>
        <v/>
      </c>
      <c r="FE25" s="4" t="s">
        <v>118</v>
      </c>
      <c r="FF25" s="4" t="str">
        <f>IF('Gene Table'!$C25="SMPC",D25,"")</f>
        <v/>
      </c>
      <c r="FG25" s="4" t="str">
        <f>IF('Gene Table'!$C25="SMPC",E25,"")</f>
        <v/>
      </c>
      <c r="FH25" s="4" t="str">
        <f>IF('Gene Table'!$C25="SMPC",F25,"")</f>
        <v/>
      </c>
      <c r="FI25" s="4" t="str">
        <f>IF('Gene Table'!$C25="SMPC",G25,"")</f>
        <v/>
      </c>
      <c r="FJ25" s="4" t="str">
        <f>IF('Gene Table'!$C25="SMPC",H25,"")</f>
        <v/>
      </c>
      <c r="FK25" s="4" t="str">
        <f>IF('Gene Table'!$C25="SMPC",I25,"")</f>
        <v/>
      </c>
      <c r="FL25" s="4" t="str">
        <f>IF('Gene Table'!$C25="SMPC",J25,"")</f>
        <v/>
      </c>
      <c r="FM25" s="4" t="str">
        <f>IF('Gene Table'!$C25="SMPC",K25,"")</f>
        <v/>
      </c>
      <c r="FN25" s="4" t="str">
        <f>IF('Gene Table'!$C25="SMPC",L25,"")</f>
        <v/>
      </c>
      <c r="FO25" s="4" t="str">
        <f>IF('Gene Table'!$C25="SMPC",M25,"")</f>
        <v/>
      </c>
      <c r="FP25" s="4" t="str">
        <f>IF('Gene Table'!$C25="SMPC",N25,"")</f>
        <v/>
      </c>
      <c r="FQ25" s="4" t="str">
        <f>IF('Gene Table'!$C25="SMPC",O25,"")</f>
        <v/>
      </c>
      <c r="FS25" s="4" t="s">
        <v>118</v>
      </c>
      <c r="FT25" s="4" t="str">
        <f>IF('Gene Table'!$C25="SMPC",R25,"")</f>
        <v/>
      </c>
      <c r="FU25" s="4" t="str">
        <f>IF('Gene Table'!$C25="SMPC",S25,"")</f>
        <v/>
      </c>
      <c r="FV25" s="4" t="str">
        <f>IF('Gene Table'!$C25="SMPC",T25,"")</f>
        <v/>
      </c>
      <c r="FW25" s="4" t="str">
        <f>IF('Gene Table'!$C25="SMPC",U25,"")</f>
        <v/>
      </c>
      <c r="FX25" s="4" t="str">
        <f>IF('Gene Table'!$C25="SMPC",V25,"")</f>
        <v/>
      </c>
      <c r="FY25" s="4" t="str">
        <f>IF('Gene Table'!$C25="SMPC",W25,"")</f>
        <v/>
      </c>
      <c r="FZ25" s="4" t="str">
        <f>IF('Gene Table'!$C25="SMPC",X25,"")</f>
        <v/>
      </c>
      <c r="GA25" s="4" t="str">
        <f>IF('Gene Table'!$C25="SMPC",Y25,"")</f>
        <v/>
      </c>
      <c r="GB25" s="4" t="str">
        <f>IF('Gene Table'!$C25="SMPC",Z25,"")</f>
        <v/>
      </c>
      <c r="GC25" s="4" t="str">
        <f>IF('Gene Table'!$C25="SMPC",AA25,"")</f>
        <v/>
      </c>
      <c r="GD25" s="4" t="str">
        <f>IF('Gene Table'!$C25="SMPC",AB25,"")</f>
        <v/>
      </c>
      <c r="GE25" s="4" t="str">
        <f>IF('Gene Table'!$C25="SMPC",AC25,"")</f>
        <v/>
      </c>
    </row>
    <row r="26" spans="1:187" ht="15" customHeight="1" x14ac:dyDescent="0.25">
      <c r="A26" s="4" t="str">
        <f>'Gene Table'!C26&amp;":"&amp;'Gene Table'!D26</f>
        <v>EGFR:c.2310_2311insGGT</v>
      </c>
      <c r="B26" s="4">
        <f>IF('Gene Table'!$G$5="NO",IF(ISNUMBER(MATCH('Gene Table'!E26,'Array Content'!$M$2:$M$941,0)),VLOOKUP('Gene Table'!E26,'Array Content'!$M$2:$O$941,2,FALSE),35),IF('Gene Table'!$G$5="YES",IF(ISNUMBER(MATCH('Gene Table'!E26,'Array Content'!$M$2:$M$941,0)),VLOOKUP('Gene Table'!E26,'Array Content'!$M$2:$O$941,3,FALSE),35),"OOPS"))</f>
        <v>35</v>
      </c>
      <c r="C26" s="4" t="s">
        <v>121</v>
      </c>
      <c r="D26" s="4">
        <f>IF('Control Sample Data'!D25="","",IF(SUM('Control Sample Data'!D$2:D$97)&gt;10,IF(AND(ISNUMBER('Control Sample Data'!D25),'Control Sample Data'!D25&lt;$B26, 'Control Sample Data'!D25&gt;0),'Control Sample Data'!D25,$B26),""))</f>
        <v>34.479999999999997</v>
      </c>
      <c r="E26" s="4">
        <f>IF('Control Sample Data'!E25="","",IF(SUM('Control Sample Data'!E$2:E$97)&gt;10,IF(AND(ISNUMBER('Control Sample Data'!E25),'Control Sample Data'!E25&lt;$B26, 'Control Sample Data'!E25&gt;0),'Control Sample Data'!E25,$B26),""))</f>
        <v>34.18</v>
      </c>
      <c r="F26" s="4" t="str">
        <f>IF('Control Sample Data'!F25="","",IF(SUM('Control Sample Data'!F$2:F$97)&gt;10,IF(AND(ISNUMBER('Control Sample Data'!F25),'Control Sample Data'!F25&lt;$B26, 'Control Sample Data'!F25&gt;0),'Control Sample Data'!F25,$B26),""))</f>
        <v/>
      </c>
      <c r="G26" s="4" t="str">
        <f>IF('Control Sample Data'!G25="","",IF(SUM('Control Sample Data'!G$2:G$97)&gt;10,IF(AND(ISNUMBER('Control Sample Data'!G25),'Control Sample Data'!G25&lt;$B26, 'Control Sample Data'!G25&gt;0),'Control Sample Data'!G25,$B26),""))</f>
        <v/>
      </c>
      <c r="H26" s="4" t="str">
        <f>IF('Control Sample Data'!H25="","",IF(SUM('Control Sample Data'!H$2:H$97)&gt;10,IF(AND(ISNUMBER('Control Sample Data'!H25),'Control Sample Data'!H25&lt;$B26, 'Control Sample Data'!H25&gt;0),'Control Sample Data'!H25,$B26),""))</f>
        <v/>
      </c>
      <c r="I26" s="4" t="str">
        <f>IF('Control Sample Data'!I25="","",IF(SUM('Control Sample Data'!I$2:I$97)&gt;10,IF(AND(ISNUMBER('Control Sample Data'!I25),'Control Sample Data'!I25&lt;$B26, 'Control Sample Data'!I25&gt;0),'Control Sample Data'!I25,$B26),""))</f>
        <v/>
      </c>
      <c r="J26" s="4" t="str">
        <f>IF('Control Sample Data'!J25="","",IF(SUM('Control Sample Data'!J$2:J$97)&gt;10,IF(AND(ISNUMBER('Control Sample Data'!J25),'Control Sample Data'!J25&lt;$B26, 'Control Sample Data'!J25&gt;0),'Control Sample Data'!J25,$B26),""))</f>
        <v/>
      </c>
      <c r="K26" s="4" t="str">
        <f>IF('Control Sample Data'!K25="","",IF(SUM('Control Sample Data'!K$2:K$97)&gt;10,IF(AND(ISNUMBER('Control Sample Data'!K25),'Control Sample Data'!K25&lt;$B26, 'Control Sample Data'!K25&gt;0),'Control Sample Data'!K25,$B26),""))</f>
        <v/>
      </c>
      <c r="L26" s="4" t="str">
        <f>IF('Control Sample Data'!L25="","",IF(SUM('Control Sample Data'!L$2:L$97)&gt;10,IF(AND(ISNUMBER('Control Sample Data'!L25),'Control Sample Data'!L25&lt;$B26, 'Control Sample Data'!L25&gt;0),'Control Sample Data'!L25,$B26),""))</f>
        <v/>
      </c>
      <c r="M26" s="4" t="str">
        <f>IF('Control Sample Data'!M25="","",IF(SUM('Control Sample Data'!M$2:M$97)&gt;10,IF(AND(ISNUMBER('Control Sample Data'!M25),'Control Sample Data'!M25&lt;$B26, 'Control Sample Data'!M25&gt;0),'Control Sample Data'!M25,$B26),""))</f>
        <v/>
      </c>
      <c r="N26" s="4" t="str">
        <f>IF('Control Sample Data'!N25="","",IF(SUM('Control Sample Data'!N$2:N$97)&gt;10,IF(AND(ISNUMBER('Control Sample Data'!N25),'Control Sample Data'!N25&lt;$B26, 'Control Sample Data'!N25&gt;0),'Control Sample Data'!N25,$B26),""))</f>
        <v/>
      </c>
      <c r="O26" s="4" t="str">
        <f>IF('Control Sample Data'!O25="","",IF(SUM('Control Sample Data'!O$2:O$97)&gt;10,IF(AND(ISNUMBER('Control Sample Data'!O25),'Control Sample Data'!O25&lt;$B26, 'Control Sample Data'!O25&gt;0),'Control Sample Data'!O25,$B26),""))</f>
        <v/>
      </c>
      <c r="Q26" s="4" t="s">
        <v>121</v>
      </c>
      <c r="R26" s="4">
        <f>IF('Test Sample Data'!D25="","",IF(SUM('Test Sample Data'!D$2:D$97)&gt;10,IF(AND(ISNUMBER('Test Sample Data'!D25),'Test Sample Data'!D25&lt;$B26, 'Test Sample Data'!D25&gt;0),'Test Sample Data'!D25,$B26),""))</f>
        <v>35</v>
      </c>
      <c r="S26" s="4">
        <f>IF('Test Sample Data'!E25="","",IF(SUM('Test Sample Data'!E$2:E$97)&gt;10,IF(AND(ISNUMBER('Test Sample Data'!E25),'Test Sample Data'!E25&lt;$B26, 'Test Sample Data'!E25&gt;0),'Test Sample Data'!E25,$B26),""))</f>
        <v>35</v>
      </c>
      <c r="T26" s="4">
        <f>IF('Test Sample Data'!F25="","",IF(SUM('Test Sample Data'!F$2:F$97)&gt;10,IF(AND(ISNUMBER('Test Sample Data'!F25),'Test Sample Data'!F25&lt;$B26, 'Test Sample Data'!F25&gt;0),'Test Sample Data'!F25,$B26),""))</f>
        <v>35</v>
      </c>
      <c r="U26" s="4">
        <f>IF('Test Sample Data'!G25="","",IF(SUM('Test Sample Data'!G$2:G$97)&gt;10,IF(AND(ISNUMBER('Test Sample Data'!G25),'Test Sample Data'!G25&lt;$B26, 'Test Sample Data'!G25&gt;0),'Test Sample Data'!G25,$B26),""))</f>
        <v>35</v>
      </c>
      <c r="V26" s="4">
        <f>IF('Test Sample Data'!H25="","",IF(SUM('Test Sample Data'!H$2:H$97)&gt;10,IF(AND(ISNUMBER('Test Sample Data'!H25),'Test Sample Data'!H25&lt;$B26, 'Test Sample Data'!H25&gt;0),'Test Sample Data'!H25,$B26),""))</f>
        <v>35</v>
      </c>
      <c r="W26" s="4">
        <f>IF('Test Sample Data'!I25="","",IF(SUM('Test Sample Data'!I$2:I$97)&gt;10,IF(AND(ISNUMBER('Test Sample Data'!I25),'Test Sample Data'!I25&lt;$B26, 'Test Sample Data'!I25&gt;0),'Test Sample Data'!I25,$B26),""))</f>
        <v>35</v>
      </c>
      <c r="X26" s="4">
        <f>IF('Test Sample Data'!J25="","",IF(SUM('Test Sample Data'!J$2:J$97)&gt;10,IF(AND(ISNUMBER('Test Sample Data'!J25),'Test Sample Data'!J25&lt;$B26, 'Test Sample Data'!J25&gt;0),'Test Sample Data'!J25,$B26),""))</f>
        <v>35</v>
      </c>
      <c r="Y26" s="4">
        <f>IF('Test Sample Data'!K25="","",IF(SUM('Test Sample Data'!K$2:K$97)&gt;10,IF(AND(ISNUMBER('Test Sample Data'!K25),'Test Sample Data'!K25&lt;$B26, 'Test Sample Data'!K25&gt;0),'Test Sample Data'!K25,$B26),""))</f>
        <v>35</v>
      </c>
      <c r="Z26" s="4" t="str">
        <f>IF('Test Sample Data'!L25="","",IF(SUM('Test Sample Data'!L$2:L$97)&gt;10,IF(AND(ISNUMBER('Test Sample Data'!L25),'Test Sample Data'!L25&lt;$B26, 'Test Sample Data'!L25&gt;0),'Test Sample Data'!L25,$B26),""))</f>
        <v/>
      </c>
      <c r="AA26" s="4" t="str">
        <f>IF('Test Sample Data'!M25="","",IF(SUM('Test Sample Data'!M$2:M$97)&gt;10,IF(AND(ISNUMBER('Test Sample Data'!M25),'Test Sample Data'!M25&lt;$B26, 'Test Sample Data'!M25&gt;0),'Test Sample Data'!M25,$B26),""))</f>
        <v/>
      </c>
      <c r="AB26" s="4" t="str">
        <f>IF('Test Sample Data'!N25="","",IF(SUM('Test Sample Data'!N$2:N$97)&gt;10,IF(AND(ISNUMBER('Test Sample Data'!N25),'Test Sample Data'!N25&lt;$B26, 'Test Sample Data'!N25&gt;0),'Test Sample Data'!N25,$B26),""))</f>
        <v/>
      </c>
      <c r="AC26" s="4" t="str">
        <f>IF('Test Sample Data'!O25="","",IF(SUM('Test Sample Data'!O$2:O$97)&gt;10,IF(AND(ISNUMBER('Test Sample Data'!O25),'Test Sample Data'!O25&lt;$B26, 'Test Sample Data'!O25&gt;0),'Test Sample Data'!O25,$B26),""))</f>
        <v/>
      </c>
      <c r="AE26" s="4" t="s">
        <v>121</v>
      </c>
      <c r="AF26" s="4">
        <f>IF(ISNUMBER(D26),IF(MID('Gene Table'!$D$1,5,1)="8",D26-ED$100,D26-VLOOKUP(LEFT($A26,FIND(":",$A26,1))&amp;"copy number",$A$3:$AC$98,4,FALSE)),"")</f>
        <v>7.6899999999999977</v>
      </c>
      <c r="AG26" s="4">
        <f>IF(ISNUMBER(E26),IF(MID('Gene Table'!$D$1,5,1)="8",E26-EE$100,E26-VLOOKUP(LEFT($A26,FIND(":",$A26,1))&amp;"copy number",$A$3:$AC$98,5,FALSE)),"")</f>
        <v>7.5500000000000007</v>
      </c>
      <c r="AH26" s="4" t="str">
        <f>IF(ISNUMBER(F26),IF(MID('Gene Table'!$D$1,5,1)="8",F26-EF$100,F26-VLOOKUP(LEFT($A26,FIND(":",$A26,1))&amp;"copy number",$A$3:$AC$98,6,FALSE)),"")</f>
        <v/>
      </c>
      <c r="AI26" s="4" t="str">
        <f>IF(ISNUMBER(G26),IF(MID('Gene Table'!$D$1,5,1)="8",G26-EG$100,G26-VLOOKUP(LEFT($A26,FIND(":",$A26,1))&amp;"copy number",$A$3:$AC$98,7,FALSE)),"")</f>
        <v/>
      </c>
      <c r="AJ26" s="4" t="str">
        <f>IF(ISNUMBER(H26),IF(MID('Gene Table'!$D$1,5,1)="8",H26-EH$100,H26-VLOOKUP(LEFT($A26,FIND(":",$A26,1))&amp;"copy number",$A$3:$AC$98,8,FALSE)),"")</f>
        <v/>
      </c>
      <c r="AK26" s="4" t="str">
        <f>IF(ISNUMBER(I26),IF(MID('Gene Table'!$D$1,5,1)="8",I26-EI$100,I26-VLOOKUP(LEFT($A26,FIND(":",$A26,1))&amp;"copy number",$A$3:$AC$98,9,FALSE)),"")</f>
        <v/>
      </c>
      <c r="AL26" s="4" t="str">
        <f>IF(ISNUMBER(J26),IF(MID('Gene Table'!$D$1,5,1)="8",J26-EJ$100,J26-VLOOKUP(LEFT($A26,FIND(":",$A26,1))&amp;"copy number",$A$3:$AC$98,10,FALSE)),"")</f>
        <v/>
      </c>
      <c r="AM26" s="4" t="str">
        <f>IF(ISNUMBER(K26),IF(MID('Gene Table'!$D$1,5,1)="8",K26-EK$100,K26-VLOOKUP(LEFT($A26,FIND(":",$A26,1))&amp;"copy number",$A$3:$AC$98,11,FALSE)),"")</f>
        <v/>
      </c>
      <c r="AN26" s="4" t="str">
        <f>IF(ISNUMBER(L26),IF(MID('Gene Table'!$D$1,5,1)="8",L26-EL$100,L26-VLOOKUP(LEFT($A26,FIND(":",$A26,1))&amp;"copy number",$A$3:$AC$98,12,FALSE)),"")</f>
        <v/>
      </c>
      <c r="AO26" s="4" t="str">
        <f>IF(ISNUMBER(M26),IF(MID('Gene Table'!$D$1,5,1)="8",M26-EM$100,M26-VLOOKUP(LEFT($A26,FIND(":",$A26,1))&amp;"copy number",$A$3:$AC$98,13,FALSE)),"")</f>
        <v/>
      </c>
      <c r="AP26" s="4" t="str">
        <f>IF(ISNUMBER(N26),IF(MID('Gene Table'!$D$1,5,1)="8",N26-EN$100,N26-VLOOKUP(LEFT($A26,FIND(":",$A26,1))&amp;"copy number",$A$3:$AC$98,14,FALSE)),"")</f>
        <v/>
      </c>
      <c r="AQ26" s="4" t="str">
        <f>IF(ISNUMBER(O26),IF(MID('Gene Table'!$D$1,5,1)="8",O26-EO$100,O26-VLOOKUP(LEFT($A26,FIND(":",$A26,1))&amp;"copy number",$A$3:$AC$98,15,FALSE)),"")</f>
        <v/>
      </c>
      <c r="AR26" s="4">
        <f t="shared" si="3"/>
        <v>0.3</v>
      </c>
      <c r="AS26" s="4">
        <f t="shared" si="4"/>
        <v>7.62</v>
      </c>
      <c r="AU26" s="4" t="s">
        <v>121</v>
      </c>
      <c r="AV26" s="4">
        <f>IF(ISNUMBER(R26),IF(MID('Gene Table'!$D$1,5,1)="8",D26-ER$100,R26-VLOOKUP(LEFT($A26,FIND(":",$A26,1))&amp;"copy number",$A$3:$AC$98,18,FALSE)),"")</f>
        <v>8.09</v>
      </c>
      <c r="AW26" s="4">
        <f>IF(ISNUMBER(S26),IF(MID('Gene Table'!$D$1,5,1)="8",E26-ES$100,S26-VLOOKUP(LEFT($A26,FIND(":",$A26,1))&amp;"copy number",$A$3:$AC$98,19,FALSE)),"")</f>
        <v>8.0300000000000011</v>
      </c>
      <c r="AX26" s="4">
        <f>IF(ISNUMBER(T26),IF(MID('Gene Table'!$D$1,5,1)="8",F26-ET$100,T26-VLOOKUP(LEFT($A26,FIND(":",$A26,1))&amp;"copy number",$A$3:$AC$98,20,FALSE)),"")</f>
        <v>8.11</v>
      </c>
      <c r="AY26" s="4">
        <f>IF(ISNUMBER(U26),IF(MID('Gene Table'!$D$1,5,1)="8",G26-EU$100,U26-VLOOKUP(LEFT($A26,FIND(":",$A26,1))&amp;"copy number",$A$3:$AC$98,21,FALSE)),"")</f>
        <v>9</v>
      </c>
      <c r="AZ26" s="4">
        <f>IF(ISNUMBER(V26),IF(MID('Gene Table'!$D$1,5,1)="8",H26-EV$100,V26-VLOOKUP(LEFT($A26,FIND(":",$A26,1))&amp;"copy number",$A$3:$AC$98,22,FALSE)),"")</f>
        <v>9</v>
      </c>
      <c r="BA26" s="4">
        <f>IF(ISNUMBER(W26),IF(MID('Gene Table'!$D$1,5,1)="8",I26-EW$100,W26-VLOOKUP(LEFT($A26,FIND(":",$A26,1))&amp;"copy number",$A$3:$AC$98,23,FALSE)),"")</f>
        <v>9</v>
      </c>
      <c r="BB26" s="4">
        <f>IF(ISNUMBER(X26),IF(MID('Gene Table'!$D$1,5,1)="8",J26-EX$100,X26-VLOOKUP(LEFT($A26,FIND(":",$A26,1))&amp;"copy number",$A$3:$AC$98,24,FALSE)),"")</f>
        <v>9</v>
      </c>
      <c r="BC26" s="4">
        <f>IF(ISNUMBER(Y26),IF(MID('Gene Table'!$D$1,5,1)="8",K26-EY$100,Y26-VLOOKUP(LEFT($A26,FIND(":",$A26,1))&amp;"copy number",$A$3:$AC$98,25,FALSE)),"")</f>
        <v>9</v>
      </c>
      <c r="BD26" s="4" t="str">
        <f>IF(ISNUMBER(Z26),IF(MID('Gene Table'!$D$1,5,1)="8",L26-EZ$100,Z26-VLOOKUP(LEFT($A26,FIND(":",$A26,1))&amp;"copy number",$A$3:$AC$98,26,FALSE)),"")</f>
        <v/>
      </c>
      <c r="BE26" s="4" t="str">
        <f>IF(ISNUMBER(AA26),IF(MID('Gene Table'!$D$1,5,1)="8",M26-FA$100,AA26-VLOOKUP(LEFT($A26,FIND(":",$A26,1))&amp;"copy number",$A$3:$AC$98,27,FALSE)),"")</f>
        <v/>
      </c>
      <c r="BF26" s="4" t="str">
        <f>IF(ISNUMBER(AB26),IF(MID('Gene Table'!$D$1,5,1)="8",N26-FB$100,AB26-VLOOKUP(LEFT($A26,FIND(":",$A26,1))&amp;"copy number",$A$3:$AC$98,28,FALSE)),"")</f>
        <v/>
      </c>
      <c r="BG26" s="4" t="str">
        <f>IF(ISNUMBER(AC26),IF(MID('Gene Table'!$D$1,5,1)="8",O26-FC$100,AC26-VLOOKUP(LEFT($A26,FIND(":",$A26,1))&amp;"copy number",$A$3:$AC$98,29,FALSE)),"")</f>
        <v/>
      </c>
      <c r="BI26" s="4" t="s">
        <v>121</v>
      </c>
      <c r="BJ26" s="4">
        <f t="shared" si="5"/>
        <v>8.09</v>
      </c>
      <c r="BK26" s="4">
        <f t="shared" si="6"/>
        <v>8.0300000000000011</v>
      </c>
      <c r="BL26" s="4">
        <f t="shared" si="7"/>
        <v>8.11</v>
      </c>
      <c r="BM26" s="4">
        <f t="shared" si="8"/>
        <v>9</v>
      </c>
      <c r="BN26" s="4">
        <f t="shared" si="9"/>
        <v>9</v>
      </c>
      <c r="BO26" s="4">
        <f t="shared" si="10"/>
        <v>9</v>
      </c>
      <c r="BP26" s="4">
        <f t="shared" si="11"/>
        <v>9</v>
      </c>
      <c r="BQ26" s="4">
        <f t="shared" si="12"/>
        <v>9</v>
      </c>
      <c r="BR26" s="4" t="str">
        <f t="shared" si="13"/>
        <v/>
      </c>
      <c r="BS26" s="4" t="str">
        <f t="shared" si="14"/>
        <v/>
      </c>
      <c r="BT26" s="4" t="str">
        <f t="shared" si="15"/>
        <v/>
      </c>
      <c r="BU26" s="4" t="str">
        <f t="shared" si="16"/>
        <v/>
      </c>
      <c r="BV26" s="4">
        <f t="shared" si="17"/>
        <v>1.44</v>
      </c>
      <c r="BW26" s="4">
        <f t="shared" si="18"/>
        <v>8.65</v>
      </c>
      <c r="BY26" s="4" t="s">
        <v>121</v>
      </c>
      <c r="BZ26" s="4">
        <f t="shared" si="19"/>
        <v>-0.5600000000000005</v>
      </c>
      <c r="CA26" s="4">
        <f t="shared" si="20"/>
        <v>-0.61999999999999922</v>
      </c>
      <c r="CB26" s="4">
        <f t="shared" si="21"/>
        <v>-0.54000000000000092</v>
      </c>
      <c r="CC26" s="4">
        <f t="shared" si="22"/>
        <v>0.34999999999999964</v>
      </c>
      <c r="CD26" s="4">
        <f t="shared" si="23"/>
        <v>0.34999999999999964</v>
      </c>
      <c r="CE26" s="4">
        <f t="shared" si="24"/>
        <v>0.34999999999999964</v>
      </c>
      <c r="CF26" s="4">
        <f t="shared" si="25"/>
        <v>0.34999999999999964</v>
      </c>
      <c r="CG26" s="4">
        <f t="shared" si="26"/>
        <v>0.34999999999999964</v>
      </c>
      <c r="CH26" s="4" t="str">
        <f t="shared" si="27"/>
        <v/>
      </c>
      <c r="CI26" s="4" t="str">
        <f t="shared" si="28"/>
        <v/>
      </c>
      <c r="CJ26" s="4" t="str">
        <f t="shared" si="29"/>
        <v/>
      </c>
      <c r="CK26" s="4" t="str">
        <f t="shared" si="30"/>
        <v/>
      </c>
      <c r="CM26" s="4" t="s">
        <v>121</v>
      </c>
      <c r="CN26" s="4" t="str">
        <f>IF(ISNUMBER(BZ26), IF($BV26&gt;VLOOKUP('Gene Table'!$G$2,'Array Content'!$A$2:$B$3,2,FALSE),IF(BZ26&lt;-$BV26,"mutant","WT"),IF(BZ26&lt;-VLOOKUP('Gene Table'!$G$2,'Array Content'!$A$2:$B$3,2,FALSE),"Mutant","WT")),"")</f>
        <v>WT</v>
      </c>
      <c r="CO26" s="4" t="str">
        <f>IF(ISNUMBER(CA26), IF($BV26&gt;VLOOKUP('Gene Table'!$G$2,'Array Content'!$A$2:$B$3,2,FALSE),IF(CA26&lt;-$BV26,"mutant","WT"),IF(CA26&lt;-VLOOKUP('Gene Table'!$G$2,'Array Content'!$A$2:$B$3,2,FALSE),"Mutant","WT")),"")</f>
        <v>WT</v>
      </c>
      <c r="CP26" s="4" t="str">
        <f>IF(ISNUMBER(CB26), IF($BV26&gt;VLOOKUP('Gene Table'!$G$2,'Array Content'!$A$2:$B$3,2,FALSE),IF(CB26&lt;-$BV26,"mutant","WT"),IF(CB26&lt;-VLOOKUP('Gene Table'!$G$2,'Array Content'!$A$2:$B$3,2,FALSE),"Mutant","WT")),"")</f>
        <v>WT</v>
      </c>
      <c r="CQ26" s="4" t="str">
        <f>IF(ISNUMBER(CC26), IF($BV26&gt;VLOOKUP('Gene Table'!$G$2,'Array Content'!$A$2:$B$3,2,FALSE),IF(CC26&lt;-$BV26,"mutant","WT"),IF(CC26&lt;-VLOOKUP('Gene Table'!$G$2,'Array Content'!$A$2:$B$3,2,FALSE),"Mutant","WT")),"")</f>
        <v>WT</v>
      </c>
      <c r="CR26" s="4" t="str">
        <f>IF(ISNUMBER(CD26), IF($BV26&gt;VLOOKUP('Gene Table'!$G$2,'Array Content'!$A$2:$B$3,2,FALSE),IF(CD26&lt;-$BV26,"mutant","WT"),IF(CD26&lt;-VLOOKUP('Gene Table'!$G$2,'Array Content'!$A$2:$B$3,2,FALSE),"Mutant","WT")),"")</f>
        <v>WT</v>
      </c>
      <c r="CS26" s="4" t="str">
        <f>IF(ISNUMBER(CE26), IF($BV26&gt;VLOOKUP('Gene Table'!$G$2,'Array Content'!$A$2:$B$3,2,FALSE),IF(CE26&lt;-$BV26,"mutant","WT"),IF(CE26&lt;-VLOOKUP('Gene Table'!$G$2,'Array Content'!$A$2:$B$3,2,FALSE),"Mutant","WT")),"")</f>
        <v>WT</v>
      </c>
      <c r="CT26" s="4" t="str">
        <f>IF(ISNUMBER(CF26), IF($BV26&gt;VLOOKUP('Gene Table'!$G$2,'Array Content'!$A$2:$B$3,2,FALSE),IF(CF26&lt;-$BV26,"mutant","WT"),IF(CF26&lt;-VLOOKUP('Gene Table'!$G$2,'Array Content'!$A$2:$B$3,2,FALSE),"Mutant","WT")),"")</f>
        <v>WT</v>
      </c>
      <c r="CU26" s="4" t="str">
        <f>IF(ISNUMBER(CG26), IF($BV26&gt;VLOOKUP('Gene Table'!$G$2,'Array Content'!$A$2:$B$3,2,FALSE),IF(CG26&lt;-$BV26,"mutant","WT"),IF(CG26&lt;-VLOOKUP('Gene Table'!$G$2,'Array Content'!$A$2:$B$3,2,FALSE),"Mutant","WT")),"")</f>
        <v>WT</v>
      </c>
      <c r="CV26" s="4" t="str">
        <f>IF(ISNUMBER(CH26), IF($BV26&gt;VLOOKUP('Gene Table'!$G$2,'Array Content'!$A$2:$B$3,2,FALSE),IF(CH26&lt;-$BV26,"mutant","WT"),IF(CH26&lt;-VLOOKUP('Gene Table'!$G$2,'Array Content'!$A$2:$B$3,2,FALSE),"Mutant","WT")),"")</f>
        <v/>
      </c>
      <c r="CW26" s="4" t="str">
        <f>IF(ISNUMBER(CI26), IF($BV26&gt;VLOOKUP('Gene Table'!$G$2,'Array Content'!$A$2:$B$3,2,FALSE),IF(CI26&lt;-$BV26,"mutant","WT"),IF(CI26&lt;-VLOOKUP('Gene Table'!$G$2,'Array Content'!$A$2:$B$3,2,FALSE),"Mutant","WT")),"")</f>
        <v/>
      </c>
      <c r="CX26" s="4" t="str">
        <f>IF(ISNUMBER(CJ26), IF($BV26&gt;VLOOKUP('Gene Table'!$G$2,'Array Content'!$A$2:$B$3,2,FALSE),IF(CJ26&lt;-$BV26,"mutant","WT"),IF(CJ26&lt;-VLOOKUP('Gene Table'!$G$2,'Array Content'!$A$2:$B$3,2,FALSE),"Mutant","WT")),"")</f>
        <v/>
      </c>
      <c r="CY26" s="4" t="str">
        <f>IF(ISNUMBER(CK26), IF($BV26&gt;VLOOKUP('Gene Table'!$G$2,'Array Content'!$A$2:$B$3,2,FALSE),IF(CK26&lt;-$BV26,"mutant","WT"),IF(CK26&lt;-VLOOKUP('Gene Table'!$G$2,'Array Content'!$A$2:$B$3,2,FALSE),"Mutant","WT")),"")</f>
        <v/>
      </c>
      <c r="DA26" s="4" t="s">
        <v>121</v>
      </c>
      <c r="DB26" s="4">
        <f t="shared" si="31"/>
        <v>0.46999999999999975</v>
      </c>
      <c r="DC26" s="4">
        <f t="shared" si="32"/>
        <v>0.41000000000000103</v>
      </c>
      <c r="DD26" s="4">
        <f t="shared" si="33"/>
        <v>0.48999999999999932</v>
      </c>
      <c r="DE26" s="4">
        <f t="shared" si="34"/>
        <v>1.38</v>
      </c>
      <c r="DF26" s="4">
        <f t="shared" si="35"/>
        <v>1.38</v>
      </c>
      <c r="DG26" s="4">
        <f t="shared" si="36"/>
        <v>1.38</v>
      </c>
      <c r="DH26" s="4">
        <f t="shared" si="37"/>
        <v>1.38</v>
      </c>
      <c r="DI26" s="4">
        <f t="shared" si="38"/>
        <v>1.38</v>
      </c>
      <c r="DJ26" s="4" t="str">
        <f t="shared" si="39"/>
        <v/>
      </c>
      <c r="DK26" s="4" t="str">
        <f t="shared" si="40"/>
        <v/>
      </c>
      <c r="DL26" s="4" t="str">
        <f t="shared" si="41"/>
        <v/>
      </c>
      <c r="DM26" s="4" t="str">
        <f t="shared" si="42"/>
        <v/>
      </c>
      <c r="DO26" s="4" t="s">
        <v>121</v>
      </c>
      <c r="DP26" s="4" t="str">
        <f>IF(ISNUMBER(DB26), IF($AR26&gt;VLOOKUP('Gene Table'!$G$2,'Array Content'!$A$2:$B$3,2,FALSE),IF(DB26&lt;-$AR26,"mutant","WT"),IF(DB26&lt;-VLOOKUP('Gene Table'!$G$2,'Array Content'!$A$2:$B$3,2,FALSE),"Mutant","WT")),"")</f>
        <v>WT</v>
      </c>
      <c r="DQ26" s="4" t="str">
        <f>IF(ISNUMBER(DC26), IF($AR26&gt;VLOOKUP('Gene Table'!$G$2,'Array Content'!$A$2:$B$3,2,FALSE),IF(DC26&lt;-$AR26,"mutant","WT"),IF(DC26&lt;-VLOOKUP('Gene Table'!$G$2,'Array Content'!$A$2:$B$3,2,FALSE),"Mutant","WT")),"")</f>
        <v>WT</v>
      </c>
      <c r="DR26" s="4" t="str">
        <f>IF(ISNUMBER(DD26), IF($AR26&gt;VLOOKUP('Gene Table'!$G$2,'Array Content'!$A$2:$B$3,2,FALSE),IF(DD26&lt;-$AR26,"mutant","WT"),IF(DD26&lt;-VLOOKUP('Gene Table'!$G$2,'Array Content'!$A$2:$B$3,2,FALSE),"Mutant","WT")),"")</f>
        <v>WT</v>
      </c>
      <c r="DS26" s="4" t="str">
        <f>IF(ISNUMBER(DE26), IF($AR26&gt;VLOOKUP('Gene Table'!$G$2,'Array Content'!$A$2:$B$3,2,FALSE),IF(DE26&lt;-$AR26,"mutant","WT"),IF(DE26&lt;-VLOOKUP('Gene Table'!$G$2,'Array Content'!$A$2:$B$3,2,FALSE),"Mutant","WT")),"")</f>
        <v>WT</v>
      </c>
      <c r="DT26" s="4" t="str">
        <f>IF(ISNUMBER(DF26), IF($AR26&gt;VLOOKUP('Gene Table'!$G$2,'Array Content'!$A$2:$B$3,2,FALSE),IF(DF26&lt;-$AR26,"mutant","WT"),IF(DF26&lt;-VLOOKUP('Gene Table'!$G$2,'Array Content'!$A$2:$B$3,2,FALSE),"Mutant","WT")),"")</f>
        <v>WT</v>
      </c>
      <c r="DU26" s="4" t="str">
        <f>IF(ISNUMBER(DG26), IF($AR26&gt;VLOOKUP('Gene Table'!$G$2,'Array Content'!$A$2:$B$3,2,FALSE),IF(DG26&lt;-$AR26,"mutant","WT"),IF(DG26&lt;-VLOOKUP('Gene Table'!$G$2,'Array Content'!$A$2:$B$3,2,FALSE),"Mutant","WT")),"")</f>
        <v>WT</v>
      </c>
      <c r="DV26" s="4" t="str">
        <f>IF(ISNUMBER(DH26), IF($AR26&gt;VLOOKUP('Gene Table'!$G$2,'Array Content'!$A$2:$B$3,2,FALSE),IF(DH26&lt;-$AR26,"mutant","WT"),IF(DH26&lt;-VLOOKUP('Gene Table'!$G$2,'Array Content'!$A$2:$B$3,2,FALSE),"Mutant","WT")),"")</f>
        <v>WT</v>
      </c>
      <c r="DW26" s="4" t="str">
        <f>IF(ISNUMBER(DI26), IF($AR26&gt;VLOOKUP('Gene Table'!$G$2,'Array Content'!$A$2:$B$3,2,FALSE),IF(DI26&lt;-$AR26,"mutant","WT"),IF(DI26&lt;-VLOOKUP('Gene Table'!$G$2,'Array Content'!$A$2:$B$3,2,FALSE),"Mutant","WT")),"")</f>
        <v>WT</v>
      </c>
      <c r="DX26" s="4" t="str">
        <f>IF(ISNUMBER(DJ26), IF($AR26&gt;VLOOKUP('Gene Table'!$G$2,'Array Content'!$A$2:$B$3,2,FALSE),IF(DJ26&lt;-$AR26,"mutant","WT"),IF(DJ26&lt;-VLOOKUP('Gene Table'!$G$2,'Array Content'!$A$2:$B$3,2,FALSE),"Mutant","WT")),"")</f>
        <v/>
      </c>
      <c r="DY26" s="4" t="str">
        <f>IF(ISNUMBER(DK26), IF($AR26&gt;VLOOKUP('Gene Table'!$G$2,'Array Content'!$A$2:$B$3,2,FALSE),IF(DK26&lt;-$AR26,"mutant","WT"),IF(DK26&lt;-VLOOKUP('Gene Table'!$G$2,'Array Content'!$A$2:$B$3,2,FALSE),"Mutant","WT")),"")</f>
        <v/>
      </c>
      <c r="DZ26" s="4" t="str">
        <f>IF(ISNUMBER(DL26), IF($AR26&gt;VLOOKUP('Gene Table'!$G$2,'Array Content'!$A$2:$B$3,2,FALSE),IF(DL26&lt;-$AR26,"mutant","WT"),IF(DL26&lt;-VLOOKUP('Gene Table'!$G$2,'Array Content'!$A$2:$B$3,2,FALSE),"Mutant","WT")),"")</f>
        <v/>
      </c>
      <c r="EA26" s="4" t="str">
        <f>IF(ISNUMBER(DM26), IF($AR26&gt;VLOOKUP('Gene Table'!$G$2,'Array Content'!$A$2:$B$3,2,FALSE),IF(DM26&lt;-$AR26,"mutant","WT"),IF(DM26&lt;-VLOOKUP('Gene Table'!$G$2,'Array Content'!$A$2:$B$3,2,FALSE),"Mutant","WT")),"")</f>
        <v/>
      </c>
      <c r="EC26" s="4" t="s">
        <v>121</v>
      </c>
      <c r="ED26" s="4" t="str">
        <f>IF('Gene Table'!$D26="copy number",D26,"")</f>
        <v/>
      </c>
      <c r="EE26" s="4" t="str">
        <f>IF('Gene Table'!$D26="copy number",E26,"")</f>
        <v/>
      </c>
      <c r="EF26" s="4" t="str">
        <f>IF('Gene Table'!$D26="copy number",F26,"")</f>
        <v/>
      </c>
      <c r="EG26" s="4" t="str">
        <f>IF('Gene Table'!$D26="copy number",G26,"")</f>
        <v/>
      </c>
      <c r="EH26" s="4" t="str">
        <f>IF('Gene Table'!$D26="copy number",H26,"")</f>
        <v/>
      </c>
      <c r="EI26" s="4" t="str">
        <f>IF('Gene Table'!$D26="copy number",I26,"")</f>
        <v/>
      </c>
      <c r="EJ26" s="4" t="str">
        <f>IF('Gene Table'!$D26="copy number",J26,"")</f>
        <v/>
      </c>
      <c r="EK26" s="4" t="str">
        <f>IF('Gene Table'!$D26="copy number",K26,"")</f>
        <v/>
      </c>
      <c r="EL26" s="4" t="str">
        <f>IF('Gene Table'!$D26="copy number",L26,"")</f>
        <v/>
      </c>
      <c r="EM26" s="4" t="str">
        <f>IF('Gene Table'!$D26="copy number",M26,"")</f>
        <v/>
      </c>
      <c r="EN26" s="4" t="str">
        <f>IF('Gene Table'!$D26="copy number",N26,"")</f>
        <v/>
      </c>
      <c r="EO26" s="4" t="str">
        <f>IF('Gene Table'!$D26="copy number",O26,"")</f>
        <v/>
      </c>
      <c r="EQ26" s="4" t="s">
        <v>121</v>
      </c>
      <c r="ER26" s="4" t="str">
        <f>IF('Gene Table'!$D26="copy number",R26,"")</f>
        <v/>
      </c>
      <c r="ES26" s="4" t="str">
        <f>IF('Gene Table'!$D26="copy number",S26,"")</f>
        <v/>
      </c>
      <c r="ET26" s="4" t="str">
        <f>IF('Gene Table'!$D26="copy number",T26,"")</f>
        <v/>
      </c>
      <c r="EU26" s="4" t="str">
        <f>IF('Gene Table'!$D26="copy number",U26,"")</f>
        <v/>
      </c>
      <c r="EV26" s="4" t="str">
        <f>IF('Gene Table'!$D26="copy number",V26,"")</f>
        <v/>
      </c>
      <c r="EW26" s="4" t="str">
        <f>IF('Gene Table'!$D26="copy number",W26,"")</f>
        <v/>
      </c>
      <c r="EX26" s="4" t="str">
        <f>IF('Gene Table'!$D26="copy number",X26,"")</f>
        <v/>
      </c>
      <c r="EY26" s="4" t="str">
        <f>IF('Gene Table'!$D26="copy number",Y26,"")</f>
        <v/>
      </c>
      <c r="EZ26" s="4" t="str">
        <f>IF('Gene Table'!$D26="copy number",Z26,"")</f>
        <v/>
      </c>
      <c r="FA26" s="4" t="str">
        <f>IF('Gene Table'!$D26="copy number",AA26,"")</f>
        <v/>
      </c>
      <c r="FB26" s="4" t="str">
        <f>IF('Gene Table'!$D26="copy number",AB26,"")</f>
        <v/>
      </c>
      <c r="FC26" s="4" t="str">
        <f>IF('Gene Table'!$D26="copy number",AC26,"")</f>
        <v/>
      </c>
      <c r="FE26" s="4" t="s">
        <v>121</v>
      </c>
      <c r="FF26" s="4" t="str">
        <f>IF('Gene Table'!$C26="SMPC",D26,"")</f>
        <v/>
      </c>
      <c r="FG26" s="4" t="str">
        <f>IF('Gene Table'!$C26="SMPC",E26,"")</f>
        <v/>
      </c>
      <c r="FH26" s="4" t="str">
        <f>IF('Gene Table'!$C26="SMPC",F26,"")</f>
        <v/>
      </c>
      <c r="FI26" s="4" t="str">
        <f>IF('Gene Table'!$C26="SMPC",G26,"")</f>
        <v/>
      </c>
      <c r="FJ26" s="4" t="str">
        <f>IF('Gene Table'!$C26="SMPC",H26,"")</f>
        <v/>
      </c>
      <c r="FK26" s="4" t="str">
        <f>IF('Gene Table'!$C26="SMPC",I26,"")</f>
        <v/>
      </c>
      <c r="FL26" s="4" t="str">
        <f>IF('Gene Table'!$C26="SMPC",J26,"")</f>
        <v/>
      </c>
      <c r="FM26" s="4" t="str">
        <f>IF('Gene Table'!$C26="SMPC",K26,"")</f>
        <v/>
      </c>
      <c r="FN26" s="4" t="str">
        <f>IF('Gene Table'!$C26="SMPC",L26,"")</f>
        <v/>
      </c>
      <c r="FO26" s="4" t="str">
        <f>IF('Gene Table'!$C26="SMPC",M26,"")</f>
        <v/>
      </c>
      <c r="FP26" s="4" t="str">
        <f>IF('Gene Table'!$C26="SMPC",N26,"")</f>
        <v/>
      </c>
      <c r="FQ26" s="4" t="str">
        <f>IF('Gene Table'!$C26="SMPC",O26,"")</f>
        <v/>
      </c>
      <c r="FS26" s="4" t="s">
        <v>121</v>
      </c>
      <c r="FT26" s="4" t="str">
        <f>IF('Gene Table'!$C26="SMPC",R26,"")</f>
        <v/>
      </c>
      <c r="FU26" s="4" t="str">
        <f>IF('Gene Table'!$C26="SMPC",S26,"")</f>
        <v/>
      </c>
      <c r="FV26" s="4" t="str">
        <f>IF('Gene Table'!$C26="SMPC",T26,"")</f>
        <v/>
      </c>
      <c r="FW26" s="4" t="str">
        <f>IF('Gene Table'!$C26="SMPC",U26,"")</f>
        <v/>
      </c>
      <c r="FX26" s="4" t="str">
        <f>IF('Gene Table'!$C26="SMPC",V26,"")</f>
        <v/>
      </c>
      <c r="FY26" s="4" t="str">
        <f>IF('Gene Table'!$C26="SMPC",W26,"")</f>
        <v/>
      </c>
      <c r="FZ26" s="4" t="str">
        <f>IF('Gene Table'!$C26="SMPC",X26,"")</f>
        <v/>
      </c>
      <c r="GA26" s="4" t="str">
        <f>IF('Gene Table'!$C26="SMPC",Y26,"")</f>
        <v/>
      </c>
      <c r="GB26" s="4" t="str">
        <f>IF('Gene Table'!$C26="SMPC",Z26,"")</f>
        <v/>
      </c>
      <c r="GC26" s="4" t="str">
        <f>IF('Gene Table'!$C26="SMPC",AA26,"")</f>
        <v/>
      </c>
      <c r="GD26" s="4" t="str">
        <f>IF('Gene Table'!$C26="SMPC",AB26,"")</f>
        <v/>
      </c>
      <c r="GE26" s="4" t="str">
        <f>IF('Gene Table'!$C26="SMPC",AC26,"")</f>
        <v/>
      </c>
    </row>
    <row r="27" spans="1:187" ht="15" customHeight="1" x14ac:dyDescent="0.25">
      <c r="A27" s="4" t="str">
        <f>'Gene Table'!C27&amp;":"&amp;'Gene Table'!D27</f>
        <v>EGFR:c.2319_2320insCAC</v>
      </c>
      <c r="B27" s="4">
        <f>IF('Gene Table'!$G$5="NO",IF(ISNUMBER(MATCH('Gene Table'!E27,'Array Content'!$M$2:$M$941,0)),VLOOKUP('Gene Table'!E27,'Array Content'!$M$2:$O$941,2,FALSE),35),IF('Gene Table'!$G$5="YES",IF(ISNUMBER(MATCH('Gene Table'!E27,'Array Content'!$M$2:$M$941,0)),VLOOKUP('Gene Table'!E27,'Array Content'!$M$2:$O$941,3,FALSE),35),"OOPS"))</f>
        <v>36</v>
      </c>
      <c r="C27" s="4" t="s">
        <v>124</v>
      </c>
      <c r="D27" s="4">
        <f>IF('Control Sample Data'!D26="","",IF(SUM('Control Sample Data'!D$2:D$97)&gt;10,IF(AND(ISNUMBER('Control Sample Data'!D26),'Control Sample Data'!D26&lt;$B27, 'Control Sample Data'!D26&gt;0),'Control Sample Data'!D26,$B27),""))</f>
        <v>34.81</v>
      </c>
      <c r="E27" s="4">
        <f>IF('Control Sample Data'!E26="","",IF(SUM('Control Sample Data'!E$2:E$97)&gt;10,IF(AND(ISNUMBER('Control Sample Data'!E26),'Control Sample Data'!E26&lt;$B27, 'Control Sample Data'!E26&gt;0),'Control Sample Data'!E26,$B27),""))</f>
        <v>34.86</v>
      </c>
      <c r="F27" s="4" t="str">
        <f>IF('Control Sample Data'!F26="","",IF(SUM('Control Sample Data'!F$2:F$97)&gt;10,IF(AND(ISNUMBER('Control Sample Data'!F26),'Control Sample Data'!F26&lt;$B27, 'Control Sample Data'!F26&gt;0),'Control Sample Data'!F26,$B27),""))</f>
        <v/>
      </c>
      <c r="G27" s="4" t="str">
        <f>IF('Control Sample Data'!G26="","",IF(SUM('Control Sample Data'!G$2:G$97)&gt;10,IF(AND(ISNUMBER('Control Sample Data'!G26),'Control Sample Data'!G26&lt;$B27, 'Control Sample Data'!G26&gt;0),'Control Sample Data'!G26,$B27),""))</f>
        <v/>
      </c>
      <c r="H27" s="4" t="str">
        <f>IF('Control Sample Data'!H26="","",IF(SUM('Control Sample Data'!H$2:H$97)&gt;10,IF(AND(ISNUMBER('Control Sample Data'!H26),'Control Sample Data'!H26&lt;$B27, 'Control Sample Data'!H26&gt;0),'Control Sample Data'!H26,$B27),""))</f>
        <v/>
      </c>
      <c r="I27" s="4" t="str">
        <f>IF('Control Sample Data'!I26="","",IF(SUM('Control Sample Data'!I$2:I$97)&gt;10,IF(AND(ISNUMBER('Control Sample Data'!I26),'Control Sample Data'!I26&lt;$B27, 'Control Sample Data'!I26&gt;0),'Control Sample Data'!I26,$B27),""))</f>
        <v/>
      </c>
      <c r="J27" s="4" t="str">
        <f>IF('Control Sample Data'!J26="","",IF(SUM('Control Sample Data'!J$2:J$97)&gt;10,IF(AND(ISNUMBER('Control Sample Data'!J26),'Control Sample Data'!J26&lt;$B27, 'Control Sample Data'!J26&gt;0),'Control Sample Data'!J26,$B27),""))</f>
        <v/>
      </c>
      <c r="K27" s="4" t="str">
        <f>IF('Control Sample Data'!K26="","",IF(SUM('Control Sample Data'!K$2:K$97)&gt;10,IF(AND(ISNUMBER('Control Sample Data'!K26),'Control Sample Data'!K26&lt;$B27, 'Control Sample Data'!K26&gt;0),'Control Sample Data'!K26,$B27),""))</f>
        <v/>
      </c>
      <c r="L27" s="4" t="str">
        <f>IF('Control Sample Data'!L26="","",IF(SUM('Control Sample Data'!L$2:L$97)&gt;10,IF(AND(ISNUMBER('Control Sample Data'!L26),'Control Sample Data'!L26&lt;$B27, 'Control Sample Data'!L26&gt;0),'Control Sample Data'!L26,$B27),""))</f>
        <v/>
      </c>
      <c r="M27" s="4" t="str">
        <f>IF('Control Sample Data'!M26="","",IF(SUM('Control Sample Data'!M$2:M$97)&gt;10,IF(AND(ISNUMBER('Control Sample Data'!M26),'Control Sample Data'!M26&lt;$B27, 'Control Sample Data'!M26&gt;0),'Control Sample Data'!M26,$B27),""))</f>
        <v/>
      </c>
      <c r="N27" s="4" t="str">
        <f>IF('Control Sample Data'!N26="","",IF(SUM('Control Sample Data'!N$2:N$97)&gt;10,IF(AND(ISNUMBER('Control Sample Data'!N26),'Control Sample Data'!N26&lt;$B27, 'Control Sample Data'!N26&gt;0),'Control Sample Data'!N26,$B27),""))</f>
        <v/>
      </c>
      <c r="O27" s="4" t="str">
        <f>IF('Control Sample Data'!O26="","",IF(SUM('Control Sample Data'!O$2:O$97)&gt;10,IF(AND(ISNUMBER('Control Sample Data'!O26),'Control Sample Data'!O26&lt;$B27, 'Control Sample Data'!O26&gt;0),'Control Sample Data'!O26,$B27),""))</f>
        <v/>
      </c>
      <c r="Q27" s="4" t="s">
        <v>124</v>
      </c>
      <c r="R27" s="4">
        <f>IF('Test Sample Data'!D26="","",IF(SUM('Test Sample Data'!D$2:D$97)&gt;10,IF(AND(ISNUMBER('Test Sample Data'!D26),'Test Sample Data'!D26&lt;$B27, 'Test Sample Data'!D26&gt;0),'Test Sample Data'!D26,$B27),""))</f>
        <v>35</v>
      </c>
      <c r="S27" s="4">
        <f>IF('Test Sample Data'!E26="","",IF(SUM('Test Sample Data'!E$2:E$97)&gt;10,IF(AND(ISNUMBER('Test Sample Data'!E26),'Test Sample Data'!E26&lt;$B27, 'Test Sample Data'!E26&gt;0),'Test Sample Data'!E26,$B27),""))</f>
        <v>35</v>
      </c>
      <c r="T27" s="4">
        <f>IF('Test Sample Data'!F26="","",IF(SUM('Test Sample Data'!F$2:F$97)&gt;10,IF(AND(ISNUMBER('Test Sample Data'!F26),'Test Sample Data'!F26&lt;$B27, 'Test Sample Data'!F26&gt;0),'Test Sample Data'!F26,$B27),""))</f>
        <v>35</v>
      </c>
      <c r="U27" s="4">
        <f>IF('Test Sample Data'!G26="","",IF(SUM('Test Sample Data'!G$2:G$97)&gt;10,IF(AND(ISNUMBER('Test Sample Data'!G26),'Test Sample Data'!G26&lt;$B27, 'Test Sample Data'!G26&gt;0),'Test Sample Data'!G26,$B27),""))</f>
        <v>35</v>
      </c>
      <c r="V27" s="4">
        <f>IF('Test Sample Data'!H26="","",IF(SUM('Test Sample Data'!H$2:H$97)&gt;10,IF(AND(ISNUMBER('Test Sample Data'!H26),'Test Sample Data'!H26&lt;$B27, 'Test Sample Data'!H26&gt;0),'Test Sample Data'!H26,$B27),""))</f>
        <v>35</v>
      </c>
      <c r="W27" s="4">
        <f>IF('Test Sample Data'!I26="","",IF(SUM('Test Sample Data'!I$2:I$97)&gt;10,IF(AND(ISNUMBER('Test Sample Data'!I26),'Test Sample Data'!I26&lt;$B27, 'Test Sample Data'!I26&gt;0),'Test Sample Data'!I26,$B27),""))</f>
        <v>35</v>
      </c>
      <c r="X27" s="4">
        <f>IF('Test Sample Data'!J26="","",IF(SUM('Test Sample Data'!J$2:J$97)&gt;10,IF(AND(ISNUMBER('Test Sample Data'!J26),'Test Sample Data'!J26&lt;$B27, 'Test Sample Data'!J26&gt;0),'Test Sample Data'!J26,$B27),""))</f>
        <v>35</v>
      </c>
      <c r="Y27" s="4">
        <f>IF('Test Sample Data'!K26="","",IF(SUM('Test Sample Data'!K$2:K$97)&gt;10,IF(AND(ISNUMBER('Test Sample Data'!K26),'Test Sample Data'!K26&lt;$B27, 'Test Sample Data'!K26&gt;0),'Test Sample Data'!K26,$B27),""))</f>
        <v>35</v>
      </c>
      <c r="Z27" s="4" t="str">
        <f>IF('Test Sample Data'!L26="","",IF(SUM('Test Sample Data'!L$2:L$97)&gt;10,IF(AND(ISNUMBER('Test Sample Data'!L26),'Test Sample Data'!L26&lt;$B27, 'Test Sample Data'!L26&gt;0),'Test Sample Data'!L26,$B27),""))</f>
        <v/>
      </c>
      <c r="AA27" s="4" t="str">
        <f>IF('Test Sample Data'!M26="","",IF(SUM('Test Sample Data'!M$2:M$97)&gt;10,IF(AND(ISNUMBER('Test Sample Data'!M26),'Test Sample Data'!M26&lt;$B27, 'Test Sample Data'!M26&gt;0),'Test Sample Data'!M26,$B27),""))</f>
        <v/>
      </c>
      <c r="AB27" s="4" t="str">
        <f>IF('Test Sample Data'!N26="","",IF(SUM('Test Sample Data'!N$2:N$97)&gt;10,IF(AND(ISNUMBER('Test Sample Data'!N26),'Test Sample Data'!N26&lt;$B27, 'Test Sample Data'!N26&gt;0),'Test Sample Data'!N26,$B27),""))</f>
        <v/>
      </c>
      <c r="AC27" s="4" t="str">
        <f>IF('Test Sample Data'!O26="","",IF(SUM('Test Sample Data'!O$2:O$97)&gt;10,IF(AND(ISNUMBER('Test Sample Data'!O26),'Test Sample Data'!O26&lt;$B27, 'Test Sample Data'!O26&gt;0),'Test Sample Data'!O26,$B27),""))</f>
        <v/>
      </c>
      <c r="AE27" s="4" t="s">
        <v>124</v>
      </c>
      <c r="AF27" s="4">
        <f>IF(ISNUMBER(D27),IF(MID('Gene Table'!$D$1,5,1)="8",D27-ED$100,D27-VLOOKUP(LEFT($A27,FIND(":",$A27,1))&amp;"copy number",$A$3:$AC$98,4,FALSE)),"")</f>
        <v>8.0200000000000031</v>
      </c>
      <c r="AG27" s="4">
        <f>IF(ISNUMBER(E27),IF(MID('Gene Table'!$D$1,5,1)="8",E27-EE$100,E27-VLOOKUP(LEFT($A27,FIND(":",$A27,1))&amp;"copy number",$A$3:$AC$98,5,FALSE)),"")</f>
        <v>8.23</v>
      </c>
      <c r="AH27" s="4" t="str">
        <f>IF(ISNUMBER(F27),IF(MID('Gene Table'!$D$1,5,1)="8",F27-EF$100,F27-VLOOKUP(LEFT($A27,FIND(":",$A27,1))&amp;"copy number",$A$3:$AC$98,6,FALSE)),"")</f>
        <v/>
      </c>
      <c r="AI27" s="4" t="str">
        <f>IF(ISNUMBER(G27),IF(MID('Gene Table'!$D$1,5,1)="8",G27-EG$100,G27-VLOOKUP(LEFT($A27,FIND(":",$A27,1))&amp;"copy number",$A$3:$AC$98,7,FALSE)),"")</f>
        <v/>
      </c>
      <c r="AJ27" s="4" t="str">
        <f>IF(ISNUMBER(H27),IF(MID('Gene Table'!$D$1,5,1)="8",H27-EH$100,H27-VLOOKUP(LEFT($A27,FIND(":",$A27,1))&amp;"copy number",$A$3:$AC$98,8,FALSE)),"")</f>
        <v/>
      </c>
      <c r="AK27" s="4" t="str">
        <f>IF(ISNUMBER(I27),IF(MID('Gene Table'!$D$1,5,1)="8",I27-EI$100,I27-VLOOKUP(LEFT($A27,FIND(":",$A27,1))&amp;"copy number",$A$3:$AC$98,9,FALSE)),"")</f>
        <v/>
      </c>
      <c r="AL27" s="4" t="str">
        <f>IF(ISNUMBER(J27),IF(MID('Gene Table'!$D$1,5,1)="8",J27-EJ$100,J27-VLOOKUP(LEFT($A27,FIND(":",$A27,1))&amp;"copy number",$A$3:$AC$98,10,FALSE)),"")</f>
        <v/>
      </c>
      <c r="AM27" s="4" t="str">
        <f>IF(ISNUMBER(K27),IF(MID('Gene Table'!$D$1,5,1)="8",K27-EK$100,K27-VLOOKUP(LEFT($A27,FIND(":",$A27,1))&amp;"copy number",$A$3:$AC$98,11,FALSE)),"")</f>
        <v/>
      </c>
      <c r="AN27" s="4" t="str">
        <f>IF(ISNUMBER(L27),IF(MID('Gene Table'!$D$1,5,1)="8",L27-EL$100,L27-VLOOKUP(LEFT($A27,FIND(":",$A27,1))&amp;"copy number",$A$3:$AC$98,12,FALSE)),"")</f>
        <v/>
      </c>
      <c r="AO27" s="4" t="str">
        <f>IF(ISNUMBER(M27),IF(MID('Gene Table'!$D$1,5,1)="8",M27-EM$100,M27-VLOOKUP(LEFT($A27,FIND(":",$A27,1))&amp;"copy number",$A$3:$AC$98,13,FALSE)),"")</f>
        <v/>
      </c>
      <c r="AP27" s="4" t="str">
        <f>IF(ISNUMBER(N27),IF(MID('Gene Table'!$D$1,5,1)="8",N27-EN$100,N27-VLOOKUP(LEFT($A27,FIND(":",$A27,1))&amp;"copy number",$A$3:$AC$98,14,FALSE)),"")</f>
        <v/>
      </c>
      <c r="AQ27" s="4" t="str">
        <f>IF(ISNUMBER(O27),IF(MID('Gene Table'!$D$1,5,1)="8",O27-EO$100,O27-VLOOKUP(LEFT($A27,FIND(":",$A27,1))&amp;"copy number",$A$3:$AC$98,15,FALSE)),"")</f>
        <v/>
      </c>
      <c r="AR27" s="4">
        <f t="shared" si="3"/>
        <v>0.45</v>
      </c>
      <c r="AS27" s="4">
        <f t="shared" si="4"/>
        <v>8.1300000000000008</v>
      </c>
      <c r="AU27" s="4" t="s">
        <v>124</v>
      </c>
      <c r="AV27" s="4">
        <f>IF(ISNUMBER(R27),IF(MID('Gene Table'!$D$1,5,1)="8",D27-ER$100,R27-VLOOKUP(LEFT($A27,FIND(":",$A27,1))&amp;"copy number",$A$3:$AC$98,18,FALSE)),"")</f>
        <v>8.09</v>
      </c>
      <c r="AW27" s="4">
        <f>IF(ISNUMBER(S27),IF(MID('Gene Table'!$D$1,5,1)="8",E27-ES$100,S27-VLOOKUP(LEFT($A27,FIND(":",$A27,1))&amp;"copy number",$A$3:$AC$98,19,FALSE)),"")</f>
        <v>8.0300000000000011</v>
      </c>
      <c r="AX27" s="4">
        <f>IF(ISNUMBER(T27),IF(MID('Gene Table'!$D$1,5,1)="8",F27-ET$100,T27-VLOOKUP(LEFT($A27,FIND(":",$A27,1))&amp;"copy number",$A$3:$AC$98,20,FALSE)),"")</f>
        <v>8.11</v>
      </c>
      <c r="AY27" s="4">
        <f>IF(ISNUMBER(U27),IF(MID('Gene Table'!$D$1,5,1)="8",G27-EU$100,U27-VLOOKUP(LEFT($A27,FIND(":",$A27,1))&amp;"copy number",$A$3:$AC$98,21,FALSE)),"")</f>
        <v>9</v>
      </c>
      <c r="AZ27" s="4">
        <f>IF(ISNUMBER(V27),IF(MID('Gene Table'!$D$1,5,1)="8",H27-EV$100,V27-VLOOKUP(LEFT($A27,FIND(":",$A27,1))&amp;"copy number",$A$3:$AC$98,22,FALSE)),"")</f>
        <v>9</v>
      </c>
      <c r="BA27" s="4">
        <f>IF(ISNUMBER(W27),IF(MID('Gene Table'!$D$1,5,1)="8",I27-EW$100,W27-VLOOKUP(LEFT($A27,FIND(":",$A27,1))&amp;"copy number",$A$3:$AC$98,23,FALSE)),"")</f>
        <v>9</v>
      </c>
      <c r="BB27" s="4">
        <f>IF(ISNUMBER(X27),IF(MID('Gene Table'!$D$1,5,1)="8",J27-EX$100,X27-VLOOKUP(LEFT($A27,FIND(":",$A27,1))&amp;"copy number",$A$3:$AC$98,24,FALSE)),"")</f>
        <v>9</v>
      </c>
      <c r="BC27" s="4">
        <f>IF(ISNUMBER(Y27),IF(MID('Gene Table'!$D$1,5,1)="8",K27-EY$100,Y27-VLOOKUP(LEFT($A27,FIND(":",$A27,1))&amp;"copy number",$A$3:$AC$98,25,FALSE)),"")</f>
        <v>9</v>
      </c>
      <c r="BD27" s="4" t="str">
        <f>IF(ISNUMBER(Z27),IF(MID('Gene Table'!$D$1,5,1)="8",L27-EZ$100,Z27-VLOOKUP(LEFT($A27,FIND(":",$A27,1))&amp;"copy number",$A$3:$AC$98,26,FALSE)),"")</f>
        <v/>
      </c>
      <c r="BE27" s="4" t="str">
        <f>IF(ISNUMBER(AA27),IF(MID('Gene Table'!$D$1,5,1)="8",M27-FA$100,AA27-VLOOKUP(LEFT($A27,FIND(":",$A27,1))&amp;"copy number",$A$3:$AC$98,27,FALSE)),"")</f>
        <v/>
      </c>
      <c r="BF27" s="4" t="str">
        <f>IF(ISNUMBER(AB27),IF(MID('Gene Table'!$D$1,5,1)="8",N27-FB$100,AB27-VLOOKUP(LEFT($A27,FIND(":",$A27,1))&amp;"copy number",$A$3:$AC$98,28,FALSE)),"")</f>
        <v/>
      </c>
      <c r="BG27" s="4" t="str">
        <f>IF(ISNUMBER(AC27),IF(MID('Gene Table'!$D$1,5,1)="8",O27-FC$100,AC27-VLOOKUP(LEFT($A27,FIND(":",$A27,1))&amp;"copy number",$A$3:$AC$98,29,FALSE)),"")</f>
        <v/>
      </c>
      <c r="BI27" s="4" t="s">
        <v>124</v>
      </c>
      <c r="BJ27" s="4">
        <f t="shared" si="5"/>
        <v>8.09</v>
      </c>
      <c r="BK27" s="4">
        <f t="shared" si="6"/>
        <v>8.0300000000000011</v>
      </c>
      <c r="BL27" s="4">
        <f t="shared" si="7"/>
        <v>8.11</v>
      </c>
      <c r="BM27" s="4">
        <f t="shared" si="8"/>
        <v>9</v>
      </c>
      <c r="BN27" s="4">
        <f t="shared" si="9"/>
        <v>9</v>
      </c>
      <c r="BO27" s="4">
        <f t="shared" si="10"/>
        <v>9</v>
      </c>
      <c r="BP27" s="4">
        <f t="shared" si="11"/>
        <v>9</v>
      </c>
      <c r="BQ27" s="4">
        <f t="shared" si="12"/>
        <v>9</v>
      </c>
      <c r="BR27" s="4" t="str">
        <f t="shared" si="13"/>
        <v/>
      </c>
      <c r="BS27" s="4" t="str">
        <f t="shared" si="14"/>
        <v/>
      </c>
      <c r="BT27" s="4" t="str">
        <f t="shared" si="15"/>
        <v/>
      </c>
      <c r="BU27" s="4" t="str">
        <f t="shared" si="16"/>
        <v/>
      </c>
      <c r="BV27" s="4">
        <f t="shared" si="17"/>
        <v>1.44</v>
      </c>
      <c r="BW27" s="4">
        <f t="shared" si="18"/>
        <v>8.65</v>
      </c>
      <c r="BY27" s="4" t="s">
        <v>124</v>
      </c>
      <c r="BZ27" s="4">
        <f t="shared" si="19"/>
        <v>-0.5600000000000005</v>
      </c>
      <c r="CA27" s="4">
        <f t="shared" si="20"/>
        <v>-0.61999999999999922</v>
      </c>
      <c r="CB27" s="4">
        <f t="shared" si="21"/>
        <v>-0.54000000000000092</v>
      </c>
      <c r="CC27" s="4">
        <f t="shared" si="22"/>
        <v>0.34999999999999964</v>
      </c>
      <c r="CD27" s="4">
        <f t="shared" si="23"/>
        <v>0.34999999999999964</v>
      </c>
      <c r="CE27" s="4">
        <f t="shared" si="24"/>
        <v>0.34999999999999964</v>
      </c>
      <c r="CF27" s="4">
        <f t="shared" si="25"/>
        <v>0.34999999999999964</v>
      </c>
      <c r="CG27" s="4">
        <f t="shared" si="26"/>
        <v>0.34999999999999964</v>
      </c>
      <c r="CH27" s="4" t="str">
        <f t="shared" si="27"/>
        <v/>
      </c>
      <c r="CI27" s="4" t="str">
        <f t="shared" si="28"/>
        <v/>
      </c>
      <c r="CJ27" s="4" t="str">
        <f t="shared" si="29"/>
        <v/>
      </c>
      <c r="CK27" s="4" t="str">
        <f t="shared" si="30"/>
        <v/>
      </c>
      <c r="CM27" s="4" t="s">
        <v>124</v>
      </c>
      <c r="CN27" s="4" t="str">
        <f>IF(ISNUMBER(BZ27), IF($BV27&gt;VLOOKUP('Gene Table'!$G$2,'Array Content'!$A$2:$B$3,2,FALSE),IF(BZ27&lt;-$BV27,"mutant","WT"),IF(BZ27&lt;-VLOOKUP('Gene Table'!$G$2,'Array Content'!$A$2:$B$3,2,FALSE),"Mutant","WT")),"")</f>
        <v>WT</v>
      </c>
      <c r="CO27" s="4" t="str">
        <f>IF(ISNUMBER(CA27), IF($BV27&gt;VLOOKUP('Gene Table'!$G$2,'Array Content'!$A$2:$B$3,2,FALSE),IF(CA27&lt;-$BV27,"mutant","WT"),IF(CA27&lt;-VLOOKUP('Gene Table'!$G$2,'Array Content'!$A$2:$B$3,2,FALSE),"Mutant","WT")),"")</f>
        <v>WT</v>
      </c>
      <c r="CP27" s="4" t="str">
        <f>IF(ISNUMBER(CB27), IF($BV27&gt;VLOOKUP('Gene Table'!$G$2,'Array Content'!$A$2:$B$3,2,FALSE),IF(CB27&lt;-$BV27,"mutant","WT"),IF(CB27&lt;-VLOOKUP('Gene Table'!$G$2,'Array Content'!$A$2:$B$3,2,FALSE),"Mutant","WT")),"")</f>
        <v>WT</v>
      </c>
      <c r="CQ27" s="4" t="str">
        <f>IF(ISNUMBER(CC27), IF($BV27&gt;VLOOKUP('Gene Table'!$G$2,'Array Content'!$A$2:$B$3,2,FALSE),IF(CC27&lt;-$BV27,"mutant","WT"),IF(CC27&lt;-VLOOKUP('Gene Table'!$G$2,'Array Content'!$A$2:$B$3,2,FALSE),"Mutant","WT")),"")</f>
        <v>WT</v>
      </c>
      <c r="CR27" s="4" t="str">
        <f>IF(ISNUMBER(CD27), IF($BV27&gt;VLOOKUP('Gene Table'!$G$2,'Array Content'!$A$2:$B$3,2,FALSE),IF(CD27&lt;-$BV27,"mutant","WT"),IF(CD27&lt;-VLOOKUP('Gene Table'!$G$2,'Array Content'!$A$2:$B$3,2,FALSE),"Mutant","WT")),"")</f>
        <v>WT</v>
      </c>
      <c r="CS27" s="4" t="str">
        <f>IF(ISNUMBER(CE27), IF($BV27&gt;VLOOKUP('Gene Table'!$G$2,'Array Content'!$A$2:$B$3,2,FALSE),IF(CE27&lt;-$BV27,"mutant","WT"),IF(CE27&lt;-VLOOKUP('Gene Table'!$G$2,'Array Content'!$A$2:$B$3,2,FALSE),"Mutant","WT")),"")</f>
        <v>WT</v>
      </c>
      <c r="CT27" s="4" t="str">
        <f>IF(ISNUMBER(CF27), IF($BV27&gt;VLOOKUP('Gene Table'!$G$2,'Array Content'!$A$2:$B$3,2,FALSE),IF(CF27&lt;-$BV27,"mutant","WT"),IF(CF27&lt;-VLOOKUP('Gene Table'!$G$2,'Array Content'!$A$2:$B$3,2,FALSE),"Mutant","WT")),"")</f>
        <v>WT</v>
      </c>
      <c r="CU27" s="4" t="str">
        <f>IF(ISNUMBER(CG27), IF($BV27&gt;VLOOKUP('Gene Table'!$G$2,'Array Content'!$A$2:$B$3,2,FALSE),IF(CG27&lt;-$BV27,"mutant","WT"),IF(CG27&lt;-VLOOKUP('Gene Table'!$G$2,'Array Content'!$A$2:$B$3,2,FALSE),"Mutant","WT")),"")</f>
        <v>WT</v>
      </c>
      <c r="CV27" s="4" t="str">
        <f>IF(ISNUMBER(CH27), IF($BV27&gt;VLOOKUP('Gene Table'!$G$2,'Array Content'!$A$2:$B$3,2,FALSE),IF(CH27&lt;-$BV27,"mutant","WT"),IF(CH27&lt;-VLOOKUP('Gene Table'!$G$2,'Array Content'!$A$2:$B$3,2,FALSE),"Mutant","WT")),"")</f>
        <v/>
      </c>
      <c r="CW27" s="4" t="str">
        <f>IF(ISNUMBER(CI27), IF($BV27&gt;VLOOKUP('Gene Table'!$G$2,'Array Content'!$A$2:$B$3,2,FALSE),IF(CI27&lt;-$BV27,"mutant","WT"),IF(CI27&lt;-VLOOKUP('Gene Table'!$G$2,'Array Content'!$A$2:$B$3,2,FALSE),"Mutant","WT")),"")</f>
        <v/>
      </c>
      <c r="CX27" s="4" t="str">
        <f>IF(ISNUMBER(CJ27), IF($BV27&gt;VLOOKUP('Gene Table'!$G$2,'Array Content'!$A$2:$B$3,2,FALSE),IF(CJ27&lt;-$BV27,"mutant","WT"),IF(CJ27&lt;-VLOOKUP('Gene Table'!$G$2,'Array Content'!$A$2:$B$3,2,FALSE),"Mutant","WT")),"")</f>
        <v/>
      </c>
      <c r="CY27" s="4" t="str">
        <f>IF(ISNUMBER(CK27), IF($BV27&gt;VLOOKUP('Gene Table'!$G$2,'Array Content'!$A$2:$B$3,2,FALSE),IF(CK27&lt;-$BV27,"mutant","WT"),IF(CK27&lt;-VLOOKUP('Gene Table'!$G$2,'Array Content'!$A$2:$B$3,2,FALSE),"Mutant","WT")),"")</f>
        <v/>
      </c>
      <c r="DA27" s="4" t="s">
        <v>124</v>
      </c>
      <c r="DB27" s="4">
        <f t="shared" si="31"/>
        <v>-4.0000000000000924E-2</v>
      </c>
      <c r="DC27" s="4">
        <f t="shared" si="32"/>
        <v>-9.9999999999999645E-2</v>
      </c>
      <c r="DD27" s="4">
        <f t="shared" si="33"/>
        <v>-2.000000000000135E-2</v>
      </c>
      <c r="DE27" s="4">
        <f t="shared" si="34"/>
        <v>0.86999999999999922</v>
      </c>
      <c r="DF27" s="4">
        <f t="shared" si="35"/>
        <v>0.86999999999999922</v>
      </c>
      <c r="DG27" s="4">
        <f t="shared" si="36"/>
        <v>0.86999999999999922</v>
      </c>
      <c r="DH27" s="4">
        <f t="shared" si="37"/>
        <v>0.86999999999999922</v>
      </c>
      <c r="DI27" s="4">
        <f t="shared" si="38"/>
        <v>0.86999999999999922</v>
      </c>
      <c r="DJ27" s="4" t="str">
        <f t="shared" si="39"/>
        <v/>
      </c>
      <c r="DK27" s="4" t="str">
        <f t="shared" si="40"/>
        <v/>
      </c>
      <c r="DL27" s="4" t="str">
        <f t="shared" si="41"/>
        <v/>
      </c>
      <c r="DM27" s="4" t="str">
        <f t="shared" si="42"/>
        <v/>
      </c>
      <c r="DO27" s="4" t="s">
        <v>124</v>
      </c>
      <c r="DP27" s="4" t="str">
        <f>IF(ISNUMBER(DB27), IF($AR27&gt;VLOOKUP('Gene Table'!$G$2,'Array Content'!$A$2:$B$3,2,FALSE),IF(DB27&lt;-$AR27,"mutant","WT"),IF(DB27&lt;-VLOOKUP('Gene Table'!$G$2,'Array Content'!$A$2:$B$3,2,FALSE),"Mutant","WT")),"")</f>
        <v>WT</v>
      </c>
      <c r="DQ27" s="4" t="str">
        <f>IF(ISNUMBER(DC27), IF($AR27&gt;VLOOKUP('Gene Table'!$G$2,'Array Content'!$A$2:$B$3,2,FALSE),IF(DC27&lt;-$AR27,"mutant","WT"),IF(DC27&lt;-VLOOKUP('Gene Table'!$G$2,'Array Content'!$A$2:$B$3,2,FALSE),"Mutant","WT")),"")</f>
        <v>WT</v>
      </c>
      <c r="DR27" s="4" t="str">
        <f>IF(ISNUMBER(DD27), IF($AR27&gt;VLOOKUP('Gene Table'!$G$2,'Array Content'!$A$2:$B$3,2,FALSE),IF(DD27&lt;-$AR27,"mutant","WT"),IF(DD27&lt;-VLOOKUP('Gene Table'!$G$2,'Array Content'!$A$2:$B$3,2,FALSE),"Mutant","WT")),"")</f>
        <v>WT</v>
      </c>
      <c r="DS27" s="4" t="str">
        <f>IF(ISNUMBER(DE27), IF($AR27&gt;VLOOKUP('Gene Table'!$G$2,'Array Content'!$A$2:$B$3,2,FALSE),IF(DE27&lt;-$AR27,"mutant","WT"),IF(DE27&lt;-VLOOKUP('Gene Table'!$G$2,'Array Content'!$A$2:$B$3,2,FALSE),"Mutant","WT")),"")</f>
        <v>WT</v>
      </c>
      <c r="DT27" s="4" t="str">
        <f>IF(ISNUMBER(DF27), IF($AR27&gt;VLOOKUP('Gene Table'!$G$2,'Array Content'!$A$2:$B$3,2,FALSE),IF(DF27&lt;-$AR27,"mutant","WT"),IF(DF27&lt;-VLOOKUP('Gene Table'!$G$2,'Array Content'!$A$2:$B$3,2,FALSE),"Mutant","WT")),"")</f>
        <v>WT</v>
      </c>
      <c r="DU27" s="4" t="str">
        <f>IF(ISNUMBER(DG27), IF($AR27&gt;VLOOKUP('Gene Table'!$G$2,'Array Content'!$A$2:$B$3,2,FALSE),IF(DG27&lt;-$AR27,"mutant","WT"),IF(DG27&lt;-VLOOKUP('Gene Table'!$G$2,'Array Content'!$A$2:$B$3,2,FALSE),"Mutant","WT")),"")</f>
        <v>WT</v>
      </c>
      <c r="DV27" s="4" t="str">
        <f>IF(ISNUMBER(DH27), IF($AR27&gt;VLOOKUP('Gene Table'!$G$2,'Array Content'!$A$2:$B$3,2,FALSE),IF(DH27&lt;-$AR27,"mutant","WT"),IF(DH27&lt;-VLOOKUP('Gene Table'!$G$2,'Array Content'!$A$2:$B$3,2,FALSE),"Mutant","WT")),"")</f>
        <v>WT</v>
      </c>
      <c r="DW27" s="4" t="str">
        <f>IF(ISNUMBER(DI27), IF($AR27&gt;VLOOKUP('Gene Table'!$G$2,'Array Content'!$A$2:$B$3,2,FALSE),IF(DI27&lt;-$AR27,"mutant","WT"),IF(DI27&lt;-VLOOKUP('Gene Table'!$G$2,'Array Content'!$A$2:$B$3,2,FALSE),"Mutant","WT")),"")</f>
        <v>WT</v>
      </c>
      <c r="DX27" s="4" t="str">
        <f>IF(ISNUMBER(DJ27), IF($AR27&gt;VLOOKUP('Gene Table'!$G$2,'Array Content'!$A$2:$B$3,2,FALSE),IF(DJ27&lt;-$AR27,"mutant","WT"),IF(DJ27&lt;-VLOOKUP('Gene Table'!$G$2,'Array Content'!$A$2:$B$3,2,FALSE),"Mutant","WT")),"")</f>
        <v/>
      </c>
      <c r="DY27" s="4" t="str">
        <f>IF(ISNUMBER(DK27), IF($AR27&gt;VLOOKUP('Gene Table'!$G$2,'Array Content'!$A$2:$B$3,2,FALSE),IF(DK27&lt;-$AR27,"mutant","WT"),IF(DK27&lt;-VLOOKUP('Gene Table'!$G$2,'Array Content'!$A$2:$B$3,2,FALSE),"Mutant","WT")),"")</f>
        <v/>
      </c>
      <c r="DZ27" s="4" t="str">
        <f>IF(ISNUMBER(DL27), IF($AR27&gt;VLOOKUP('Gene Table'!$G$2,'Array Content'!$A$2:$B$3,2,FALSE),IF(DL27&lt;-$AR27,"mutant","WT"),IF(DL27&lt;-VLOOKUP('Gene Table'!$G$2,'Array Content'!$A$2:$B$3,2,FALSE),"Mutant","WT")),"")</f>
        <v/>
      </c>
      <c r="EA27" s="4" t="str">
        <f>IF(ISNUMBER(DM27), IF($AR27&gt;VLOOKUP('Gene Table'!$G$2,'Array Content'!$A$2:$B$3,2,FALSE),IF(DM27&lt;-$AR27,"mutant","WT"),IF(DM27&lt;-VLOOKUP('Gene Table'!$G$2,'Array Content'!$A$2:$B$3,2,FALSE),"Mutant","WT")),"")</f>
        <v/>
      </c>
      <c r="EC27" s="4" t="s">
        <v>124</v>
      </c>
      <c r="ED27" s="4" t="str">
        <f>IF('Gene Table'!$D27="copy number",D27,"")</f>
        <v/>
      </c>
      <c r="EE27" s="4" t="str">
        <f>IF('Gene Table'!$D27="copy number",E27,"")</f>
        <v/>
      </c>
      <c r="EF27" s="4" t="str">
        <f>IF('Gene Table'!$D27="copy number",F27,"")</f>
        <v/>
      </c>
      <c r="EG27" s="4" t="str">
        <f>IF('Gene Table'!$D27="copy number",G27,"")</f>
        <v/>
      </c>
      <c r="EH27" s="4" t="str">
        <f>IF('Gene Table'!$D27="copy number",H27,"")</f>
        <v/>
      </c>
      <c r="EI27" s="4" t="str">
        <f>IF('Gene Table'!$D27="copy number",I27,"")</f>
        <v/>
      </c>
      <c r="EJ27" s="4" t="str">
        <f>IF('Gene Table'!$D27="copy number",J27,"")</f>
        <v/>
      </c>
      <c r="EK27" s="4" t="str">
        <f>IF('Gene Table'!$D27="copy number",K27,"")</f>
        <v/>
      </c>
      <c r="EL27" s="4" t="str">
        <f>IF('Gene Table'!$D27="copy number",L27,"")</f>
        <v/>
      </c>
      <c r="EM27" s="4" t="str">
        <f>IF('Gene Table'!$D27="copy number",M27,"")</f>
        <v/>
      </c>
      <c r="EN27" s="4" t="str">
        <f>IF('Gene Table'!$D27="copy number",N27,"")</f>
        <v/>
      </c>
      <c r="EO27" s="4" t="str">
        <f>IF('Gene Table'!$D27="copy number",O27,"")</f>
        <v/>
      </c>
      <c r="EQ27" s="4" t="s">
        <v>124</v>
      </c>
      <c r="ER27" s="4" t="str">
        <f>IF('Gene Table'!$D27="copy number",R27,"")</f>
        <v/>
      </c>
      <c r="ES27" s="4" t="str">
        <f>IF('Gene Table'!$D27="copy number",S27,"")</f>
        <v/>
      </c>
      <c r="ET27" s="4" t="str">
        <f>IF('Gene Table'!$D27="copy number",T27,"")</f>
        <v/>
      </c>
      <c r="EU27" s="4" t="str">
        <f>IF('Gene Table'!$D27="copy number",U27,"")</f>
        <v/>
      </c>
      <c r="EV27" s="4" t="str">
        <f>IF('Gene Table'!$D27="copy number",V27,"")</f>
        <v/>
      </c>
      <c r="EW27" s="4" t="str">
        <f>IF('Gene Table'!$D27="copy number",W27,"")</f>
        <v/>
      </c>
      <c r="EX27" s="4" t="str">
        <f>IF('Gene Table'!$D27="copy number",X27,"")</f>
        <v/>
      </c>
      <c r="EY27" s="4" t="str">
        <f>IF('Gene Table'!$D27="copy number",Y27,"")</f>
        <v/>
      </c>
      <c r="EZ27" s="4" t="str">
        <f>IF('Gene Table'!$D27="copy number",Z27,"")</f>
        <v/>
      </c>
      <c r="FA27" s="4" t="str">
        <f>IF('Gene Table'!$D27="copy number",AA27,"")</f>
        <v/>
      </c>
      <c r="FB27" s="4" t="str">
        <f>IF('Gene Table'!$D27="copy number",AB27,"")</f>
        <v/>
      </c>
      <c r="FC27" s="4" t="str">
        <f>IF('Gene Table'!$D27="copy number",AC27,"")</f>
        <v/>
      </c>
      <c r="FE27" s="4" t="s">
        <v>124</v>
      </c>
      <c r="FF27" s="4" t="str">
        <f>IF('Gene Table'!$C27="SMPC",D27,"")</f>
        <v/>
      </c>
      <c r="FG27" s="4" t="str">
        <f>IF('Gene Table'!$C27="SMPC",E27,"")</f>
        <v/>
      </c>
      <c r="FH27" s="4" t="str">
        <f>IF('Gene Table'!$C27="SMPC",F27,"")</f>
        <v/>
      </c>
      <c r="FI27" s="4" t="str">
        <f>IF('Gene Table'!$C27="SMPC",G27,"")</f>
        <v/>
      </c>
      <c r="FJ27" s="4" t="str">
        <f>IF('Gene Table'!$C27="SMPC",H27,"")</f>
        <v/>
      </c>
      <c r="FK27" s="4" t="str">
        <f>IF('Gene Table'!$C27="SMPC",I27,"")</f>
        <v/>
      </c>
      <c r="FL27" s="4" t="str">
        <f>IF('Gene Table'!$C27="SMPC",J27,"")</f>
        <v/>
      </c>
      <c r="FM27" s="4" t="str">
        <f>IF('Gene Table'!$C27="SMPC",K27,"")</f>
        <v/>
      </c>
      <c r="FN27" s="4" t="str">
        <f>IF('Gene Table'!$C27="SMPC",L27,"")</f>
        <v/>
      </c>
      <c r="FO27" s="4" t="str">
        <f>IF('Gene Table'!$C27="SMPC",M27,"")</f>
        <v/>
      </c>
      <c r="FP27" s="4" t="str">
        <f>IF('Gene Table'!$C27="SMPC",N27,"")</f>
        <v/>
      </c>
      <c r="FQ27" s="4" t="str">
        <f>IF('Gene Table'!$C27="SMPC",O27,"")</f>
        <v/>
      </c>
      <c r="FS27" s="4" t="s">
        <v>124</v>
      </c>
      <c r="FT27" s="4" t="str">
        <f>IF('Gene Table'!$C27="SMPC",R27,"")</f>
        <v/>
      </c>
      <c r="FU27" s="4" t="str">
        <f>IF('Gene Table'!$C27="SMPC",S27,"")</f>
        <v/>
      </c>
      <c r="FV27" s="4" t="str">
        <f>IF('Gene Table'!$C27="SMPC",T27,"")</f>
        <v/>
      </c>
      <c r="FW27" s="4" t="str">
        <f>IF('Gene Table'!$C27="SMPC",U27,"")</f>
        <v/>
      </c>
      <c r="FX27" s="4" t="str">
        <f>IF('Gene Table'!$C27="SMPC",V27,"")</f>
        <v/>
      </c>
      <c r="FY27" s="4" t="str">
        <f>IF('Gene Table'!$C27="SMPC",W27,"")</f>
        <v/>
      </c>
      <c r="FZ27" s="4" t="str">
        <f>IF('Gene Table'!$C27="SMPC",X27,"")</f>
        <v/>
      </c>
      <c r="GA27" s="4" t="str">
        <f>IF('Gene Table'!$C27="SMPC",Y27,"")</f>
        <v/>
      </c>
      <c r="GB27" s="4" t="str">
        <f>IF('Gene Table'!$C27="SMPC",Z27,"")</f>
        <v/>
      </c>
      <c r="GC27" s="4" t="str">
        <f>IF('Gene Table'!$C27="SMPC",AA27,"")</f>
        <v/>
      </c>
      <c r="GD27" s="4" t="str">
        <f>IF('Gene Table'!$C27="SMPC",AB27,"")</f>
        <v/>
      </c>
      <c r="GE27" s="4" t="str">
        <f>IF('Gene Table'!$C27="SMPC",AC27,"")</f>
        <v/>
      </c>
    </row>
    <row r="28" spans="1:187" ht="15" customHeight="1" x14ac:dyDescent="0.25">
      <c r="A28" s="4" t="str">
        <f>'Gene Table'!C28&amp;":"&amp;'Gene Table'!D28</f>
        <v>EGFR:c.2369C&gt;T</v>
      </c>
      <c r="B28" s="4">
        <f>IF('Gene Table'!$G$5="NO",IF(ISNUMBER(MATCH('Gene Table'!E28,'Array Content'!$M$2:$M$941,0)),VLOOKUP('Gene Table'!E28,'Array Content'!$M$2:$O$941,2,FALSE),35),IF('Gene Table'!$G$5="YES",IF(ISNUMBER(MATCH('Gene Table'!E28,'Array Content'!$M$2:$M$941,0)),VLOOKUP('Gene Table'!E28,'Array Content'!$M$2:$O$941,3,FALSE),35),"OOPS"))</f>
        <v>35</v>
      </c>
      <c r="C28" s="4" t="s">
        <v>127</v>
      </c>
      <c r="D28" s="4">
        <f>IF('Control Sample Data'!D27="","",IF(SUM('Control Sample Data'!D$2:D$97)&gt;10,IF(AND(ISNUMBER('Control Sample Data'!D27),'Control Sample Data'!D27&lt;$B28, 'Control Sample Data'!D27&gt;0),'Control Sample Data'!D27,$B28),""))</f>
        <v>34.200000000000003</v>
      </c>
      <c r="E28" s="4">
        <f>IF('Control Sample Data'!E27="","",IF(SUM('Control Sample Data'!E$2:E$97)&gt;10,IF(AND(ISNUMBER('Control Sample Data'!E27),'Control Sample Data'!E27&lt;$B28, 'Control Sample Data'!E27&gt;0),'Control Sample Data'!E27,$B28),""))</f>
        <v>34.81</v>
      </c>
      <c r="F28" s="4" t="str">
        <f>IF('Control Sample Data'!F27="","",IF(SUM('Control Sample Data'!F$2:F$97)&gt;10,IF(AND(ISNUMBER('Control Sample Data'!F27),'Control Sample Data'!F27&lt;$B28, 'Control Sample Data'!F27&gt;0),'Control Sample Data'!F27,$B28),""))</f>
        <v/>
      </c>
      <c r="G28" s="4" t="str">
        <f>IF('Control Sample Data'!G27="","",IF(SUM('Control Sample Data'!G$2:G$97)&gt;10,IF(AND(ISNUMBER('Control Sample Data'!G27),'Control Sample Data'!G27&lt;$B28, 'Control Sample Data'!G27&gt;0),'Control Sample Data'!G27,$B28),""))</f>
        <v/>
      </c>
      <c r="H28" s="4" t="str">
        <f>IF('Control Sample Data'!H27="","",IF(SUM('Control Sample Data'!H$2:H$97)&gt;10,IF(AND(ISNUMBER('Control Sample Data'!H27),'Control Sample Data'!H27&lt;$B28, 'Control Sample Data'!H27&gt;0),'Control Sample Data'!H27,$B28),""))</f>
        <v/>
      </c>
      <c r="I28" s="4" t="str">
        <f>IF('Control Sample Data'!I27="","",IF(SUM('Control Sample Data'!I$2:I$97)&gt;10,IF(AND(ISNUMBER('Control Sample Data'!I27),'Control Sample Data'!I27&lt;$B28, 'Control Sample Data'!I27&gt;0),'Control Sample Data'!I27,$B28),""))</f>
        <v/>
      </c>
      <c r="J28" s="4" t="str">
        <f>IF('Control Sample Data'!J27="","",IF(SUM('Control Sample Data'!J$2:J$97)&gt;10,IF(AND(ISNUMBER('Control Sample Data'!J27),'Control Sample Data'!J27&lt;$B28, 'Control Sample Data'!J27&gt;0),'Control Sample Data'!J27,$B28),""))</f>
        <v/>
      </c>
      <c r="K28" s="4" t="str">
        <f>IF('Control Sample Data'!K27="","",IF(SUM('Control Sample Data'!K$2:K$97)&gt;10,IF(AND(ISNUMBER('Control Sample Data'!K27),'Control Sample Data'!K27&lt;$B28, 'Control Sample Data'!K27&gt;0),'Control Sample Data'!K27,$B28),""))</f>
        <v/>
      </c>
      <c r="L28" s="4" t="str">
        <f>IF('Control Sample Data'!L27="","",IF(SUM('Control Sample Data'!L$2:L$97)&gt;10,IF(AND(ISNUMBER('Control Sample Data'!L27),'Control Sample Data'!L27&lt;$B28, 'Control Sample Data'!L27&gt;0),'Control Sample Data'!L27,$B28),""))</f>
        <v/>
      </c>
      <c r="M28" s="4" t="str">
        <f>IF('Control Sample Data'!M27="","",IF(SUM('Control Sample Data'!M$2:M$97)&gt;10,IF(AND(ISNUMBER('Control Sample Data'!M27),'Control Sample Data'!M27&lt;$B28, 'Control Sample Data'!M27&gt;0),'Control Sample Data'!M27,$B28),""))</f>
        <v/>
      </c>
      <c r="N28" s="4" t="str">
        <f>IF('Control Sample Data'!N27="","",IF(SUM('Control Sample Data'!N$2:N$97)&gt;10,IF(AND(ISNUMBER('Control Sample Data'!N27),'Control Sample Data'!N27&lt;$B28, 'Control Sample Data'!N27&gt;0),'Control Sample Data'!N27,$B28),""))</f>
        <v/>
      </c>
      <c r="O28" s="4" t="str">
        <f>IF('Control Sample Data'!O27="","",IF(SUM('Control Sample Data'!O$2:O$97)&gt;10,IF(AND(ISNUMBER('Control Sample Data'!O27),'Control Sample Data'!O27&lt;$B28, 'Control Sample Data'!O27&gt;0),'Control Sample Data'!O27,$B28),""))</f>
        <v/>
      </c>
      <c r="Q28" s="4" t="s">
        <v>127</v>
      </c>
      <c r="R28" s="4">
        <f>IF('Test Sample Data'!D27="","",IF(SUM('Test Sample Data'!D$2:D$97)&gt;10,IF(AND(ISNUMBER('Test Sample Data'!D27),'Test Sample Data'!D27&lt;$B28, 'Test Sample Data'!D27&gt;0),'Test Sample Data'!D27,$B28),""))</f>
        <v>35</v>
      </c>
      <c r="S28" s="4">
        <f>IF('Test Sample Data'!E27="","",IF(SUM('Test Sample Data'!E$2:E$97)&gt;10,IF(AND(ISNUMBER('Test Sample Data'!E27),'Test Sample Data'!E27&lt;$B28, 'Test Sample Data'!E27&gt;0),'Test Sample Data'!E27,$B28),""))</f>
        <v>35</v>
      </c>
      <c r="T28" s="4">
        <f>IF('Test Sample Data'!F27="","",IF(SUM('Test Sample Data'!F$2:F$97)&gt;10,IF(AND(ISNUMBER('Test Sample Data'!F27),'Test Sample Data'!F27&lt;$B28, 'Test Sample Data'!F27&gt;0),'Test Sample Data'!F27,$B28),""))</f>
        <v>35</v>
      </c>
      <c r="U28" s="4">
        <f>IF('Test Sample Data'!G27="","",IF(SUM('Test Sample Data'!G$2:G$97)&gt;10,IF(AND(ISNUMBER('Test Sample Data'!G27),'Test Sample Data'!G27&lt;$B28, 'Test Sample Data'!G27&gt;0),'Test Sample Data'!G27,$B28),""))</f>
        <v>35</v>
      </c>
      <c r="V28" s="4">
        <f>IF('Test Sample Data'!H27="","",IF(SUM('Test Sample Data'!H$2:H$97)&gt;10,IF(AND(ISNUMBER('Test Sample Data'!H27),'Test Sample Data'!H27&lt;$B28, 'Test Sample Data'!H27&gt;0),'Test Sample Data'!H27,$B28),""))</f>
        <v>35</v>
      </c>
      <c r="W28" s="4">
        <f>IF('Test Sample Data'!I27="","",IF(SUM('Test Sample Data'!I$2:I$97)&gt;10,IF(AND(ISNUMBER('Test Sample Data'!I27),'Test Sample Data'!I27&lt;$B28, 'Test Sample Data'!I27&gt;0),'Test Sample Data'!I27,$B28),""))</f>
        <v>29</v>
      </c>
      <c r="X28" s="4">
        <f>IF('Test Sample Data'!J27="","",IF(SUM('Test Sample Data'!J$2:J$97)&gt;10,IF(AND(ISNUMBER('Test Sample Data'!J27),'Test Sample Data'!J27&lt;$B28, 'Test Sample Data'!J27&gt;0),'Test Sample Data'!J27,$B28),""))</f>
        <v>35</v>
      </c>
      <c r="Y28" s="4">
        <f>IF('Test Sample Data'!K27="","",IF(SUM('Test Sample Data'!K$2:K$97)&gt;10,IF(AND(ISNUMBER('Test Sample Data'!K27),'Test Sample Data'!K27&lt;$B28, 'Test Sample Data'!K27&gt;0),'Test Sample Data'!K27,$B28),""))</f>
        <v>28</v>
      </c>
      <c r="Z28" s="4" t="str">
        <f>IF('Test Sample Data'!L27="","",IF(SUM('Test Sample Data'!L$2:L$97)&gt;10,IF(AND(ISNUMBER('Test Sample Data'!L27),'Test Sample Data'!L27&lt;$B28, 'Test Sample Data'!L27&gt;0),'Test Sample Data'!L27,$B28),""))</f>
        <v/>
      </c>
      <c r="AA28" s="4" t="str">
        <f>IF('Test Sample Data'!M27="","",IF(SUM('Test Sample Data'!M$2:M$97)&gt;10,IF(AND(ISNUMBER('Test Sample Data'!M27),'Test Sample Data'!M27&lt;$B28, 'Test Sample Data'!M27&gt;0),'Test Sample Data'!M27,$B28),""))</f>
        <v/>
      </c>
      <c r="AB28" s="4" t="str">
        <f>IF('Test Sample Data'!N27="","",IF(SUM('Test Sample Data'!N$2:N$97)&gt;10,IF(AND(ISNUMBER('Test Sample Data'!N27),'Test Sample Data'!N27&lt;$B28, 'Test Sample Data'!N27&gt;0),'Test Sample Data'!N27,$B28),""))</f>
        <v/>
      </c>
      <c r="AC28" s="4" t="str">
        <f>IF('Test Sample Data'!O27="","",IF(SUM('Test Sample Data'!O$2:O$97)&gt;10,IF(AND(ISNUMBER('Test Sample Data'!O27),'Test Sample Data'!O27&lt;$B28, 'Test Sample Data'!O27&gt;0),'Test Sample Data'!O27,$B28),""))</f>
        <v/>
      </c>
      <c r="AE28" s="4" t="s">
        <v>127</v>
      </c>
      <c r="AF28" s="4">
        <f>IF(ISNUMBER(D28),IF(MID('Gene Table'!$D$1,5,1)="8",D28-ED$100,D28-VLOOKUP(LEFT($A28,FIND(":",$A28,1))&amp;"copy number",$A$3:$AC$98,4,FALSE)),"")</f>
        <v>7.4100000000000037</v>
      </c>
      <c r="AG28" s="4">
        <f>IF(ISNUMBER(E28),IF(MID('Gene Table'!$D$1,5,1)="8",E28-EE$100,E28-VLOOKUP(LEFT($A28,FIND(":",$A28,1))&amp;"copy number",$A$3:$AC$98,5,FALSE)),"")</f>
        <v>8.1800000000000033</v>
      </c>
      <c r="AH28" s="4" t="str">
        <f>IF(ISNUMBER(F28),IF(MID('Gene Table'!$D$1,5,1)="8",F28-EF$100,F28-VLOOKUP(LEFT($A28,FIND(":",$A28,1))&amp;"copy number",$A$3:$AC$98,6,FALSE)),"")</f>
        <v/>
      </c>
      <c r="AI28" s="4" t="str">
        <f>IF(ISNUMBER(G28),IF(MID('Gene Table'!$D$1,5,1)="8",G28-EG$100,G28-VLOOKUP(LEFT($A28,FIND(":",$A28,1))&amp;"copy number",$A$3:$AC$98,7,FALSE)),"")</f>
        <v/>
      </c>
      <c r="AJ28" s="4" t="str">
        <f>IF(ISNUMBER(H28),IF(MID('Gene Table'!$D$1,5,1)="8",H28-EH$100,H28-VLOOKUP(LEFT($A28,FIND(":",$A28,1))&amp;"copy number",$A$3:$AC$98,8,FALSE)),"")</f>
        <v/>
      </c>
      <c r="AK28" s="4" t="str">
        <f>IF(ISNUMBER(I28),IF(MID('Gene Table'!$D$1,5,1)="8",I28-EI$100,I28-VLOOKUP(LEFT($A28,FIND(":",$A28,1))&amp;"copy number",$A$3:$AC$98,9,FALSE)),"")</f>
        <v/>
      </c>
      <c r="AL28" s="4" t="str">
        <f>IF(ISNUMBER(J28),IF(MID('Gene Table'!$D$1,5,1)="8",J28-EJ$100,J28-VLOOKUP(LEFT($A28,FIND(":",$A28,1))&amp;"copy number",$A$3:$AC$98,10,FALSE)),"")</f>
        <v/>
      </c>
      <c r="AM28" s="4" t="str">
        <f>IF(ISNUMBER(K28),IF(MID('Gene Table'!$D$1,5,1)="8",K28-EK$100,K28-VLOOKUP(LEFT($A28,FIND(":",$A28,1))&amp;"copy number",$A$3:$AC$98,11,FALSE)),"")</f>
        <v/>
      </c>
      <c r="AN28" s="4" t="str">
        <f>IF(ISNUMBER(L28),IF(MID('Gene Table'!$D$1,5,1)="8",L28-EL$100,L28-VLOOKUP(LEFT($A28,FIND(":",$A28,1))&amp;"copy number",$A$3:$AC$98,12,FALSE)),"")</f>
        <v/>
      </c>
      <c r="AO28" s="4" t="str">
        <f>IF(ISNUMBER(M28),IF(MID('Gene Table'!$D$1,5,1)="8",M28-EM$100,M28-VLOOKUP(LEFT($A28,FIND(":",$A28,1))&amp;"copy number",$A$3:$AC$98,13,FALSE)),"")</f>
        <v/>
      </c>
      <c r="AP28" s="4" t="str">
        <f>IF(ISNUMBER(N28),IF(MID('Gene Table'!$D$1,5,1)="8",N28-EN$100,N28-VLOOKUP(LEFT($A28,FIND(":",$A28,1))&amp;"copy number",$A$3:$AC$98,14,FALSE)),"")</f>
        <v/>
      </c>
      <c r="AQ28" s="4" t="str">
        <f>IF(ISNUMBER(O28),IF(MID('Gene Table'!$D$1,5,1)="8",O28-EO$100,O28-VLOOKUP(LEFT($A28,FIND(":",$A28,1))&amp;"copy number",$A$3:$AC$98,15,FALSE)),"")</f>
        <v/>
      </c>
      <c r="AR28" s="4">
        <f t="shared" si="3"/>
        <v>1.63</v>
      </c>
      <c r="AS28" s="4">
        <f t="shared" si="4"/>
        <v>7.8</v>
      </c>
      <c r="AU28" s="4" t="s">
        <v>127</v>
      </c>
      <c r="AV28" s="4">
        <f>IF(ISNUMBER(R28),IF(MID('Gene Table'!$D$1,5,1)="8",D28-ER$100,R28-VLOOKUP(LEFT($A28,FIND(":",$A28,1))&amp;"copy number",$A$3:$AC$98,18,FALSE)),"")</f>
        <v>8.09</v>
      </c>
      <c r="AW28" s="4">
        <f>IF(ISNUMBER(S28),IF(MID('Gene Table'!$D$1,5,1)="8",E28-ES$100,S28-VLOOKUP(LEFT($A28,FIND(":",$A28,1))&amp;"copy number",$A$3:$AC$98,19,FALSE)),"")</f>
        <v>8.0300000000000011</v>
      </c>
      <c r="AX28" s="4">
        <f>IF(ISNUMBER(T28),IF(MID('Gene Table'!$D$1,5,1)="8",F28-ET$100,T28-VLOOKUP(LEFT($A28,FIND(":",$A28,1))&amp;"copy number",$A$3:$AC$98,20,FALSE)),"")</f>
        <v>8.11</v>
      </c>
      <c r="AY28" s="4">
        <f>IF(ISNUMBER(U28),IF(MID('Gene Table'!$D$1,5,1)="8",G28-EU$100,U28-VLOOKUP(LEFT($A28,FIND(":",$A28,1))&amp;"copy number",$A$3:$AC$98,21,FALSE)),"")</f>
        <v>9</v>
      </c>
      <c r="AZ28" s="4">
        <f>IF(ISNUMBER(V28),IF(MID('Gene Table'!$D$1,5,1)="8",H28-EV$100,V28-VLOOKUP(LEFT($A28,FIND(":",$A28,1))&amp;"copy number",$A$3:$AC$98,22,FALSE)),"")</f>
        <v>9</v>
      </c>
      <c r="BA28" s="4">
        <f>IF(ISNUMBER(W28),IF(MID('Gene Table'!$D$1,5,1)="8",I28-EW$100,W28-VLOOKUP(LEFT($A28,FIND(":",$A28,1))&amp;"copy number",$A$3:$AC$98,23,FALSE)),"")</f>
        <v>3</v>
      </c>
      <c r="BB28" s="4">
        <f>IF(ISNUMBER(X28),IF(MID('Gene Table'!$D$1,5,1)="8",J28-EX$100,X28-VLOOKUP(LEFT($A28,FIND(":",$A28,1))&amp;"copy number",$A$3:$AC$98,24,FALSE)),"")</f>
        <v>9</v>
      </c>
      <c r="BC28" s="4">
        <f>IF(ISNUMBER(Y28),IF(MID('Gene Table'!$D$1,5,1)="8",K28-EY$100,Y28-VLOOKUP(LEFT($A28,FIND(":",$A28,1))&amp;"copy number",$A$3:$AC$98,25,FALSE)),"")</f>
        <v>2</v>
      </c>
      <c r="BD28" s="4" t="str">
        <f>IF(ISNUMBER(Z28),IF(MID('Gene Table'!$D$1,5,1)="8",L28-EZ$100,Z28-VLOOKUP(LEFT($A28,FIND(":",$A28,1))&amp;"copy number",$A$3:$AC$98,26,FALSE)),"")</f>
        <v/>
      </c>
      <c r="BE28" s="4" t="str">
        <f>IF(ISNUMBER(AA28),IF(MID('Gene Table'!$D$1,5,1)="8",M28-FA$100,AA28-VLOOKUP(LEFT($A28,FIND(":",$A28,1))&amp;"copy number",$A$3:$AC$98,27,FALSE)),"")</f>
        <v/>
      </c>
      <c r="BF28" s="4" t="str">
        <f>IF(ISNUMBER(AB28),IF(MID('Gene Table'!$D$1,5,1)="8",N28-FB$100,AB28-VLOOKUP(LEFT($A28,FIND(":",$A28,1))&amp;"copy number",$A$3:$AC$98,28,FALSE)),"")</f>
        <v/>
      </c>
      <c r="BG28" s="4" t="str">
        <f>IF(ISNUMBER(AC28),IF(MID('Gene Table'!$D$1,5,1)="8",O28-FC$100,AC28-VLOOKUP(LEFT($A28,FIND(":",$A28,1))&amp;"copy number",$A$3:$AC$98,29,FALSE)),"")</f>
        <v/>
      </c>
      <c r="BI28" s="4" t="s">
        <v>127</v>
      </c>
      <c r="BJ28" s="4">
        <f t="shared" si="5"/>
        <v>8.09</v>
      </c>
      <c r="BK28" s="4">
        <f t="shared" si="6"/>
        <v>8.0300000000000011</v>
      </c>
      <c r="BL28" s="4">
        <f t="shared" si="7"/>
        <v>8.11</v>
      </c>
      <c r="BM28" s="4">
        <f t="shared" si="8"/>
        <v>9</v>
      </c>
      <c r="BN28" s="4">
        <f t="shared" si="9"/>
        <v>9</v>
      </c>
      <c r="BO28" s="4" t="str">
        <f t="shared" si="10"/>
        <v/>
      </c>
      <c r="BP28" s="4">
        <f t="shared" si="11"/>
        <v>9</v>
      </c>
      <c r="BQ28" s="4" t="str">
        <f t="shared" si="12"/>
        <v/>
      </c>
      <c r="BR28" s="4" t="str">
        <f t="shared" si="13"/>
        <v/>
      </c>
      <c r="BS28" s="4" t="str">
        <f t="shared" si="14"/>
        <v/>
      </c>
      <c r="BT28" s="4" t="str">
        <f t="shared" si="15"/>
        <v/>
      </c>
      <c r="BU28" s="4" t="str">
        <f t="shared" si="16"/>
        <v/>
      </c>
      <c r="BV28" s="4">
        <f t="shared" si="17"/>
        <v>1.52</v>
      </c>
      <c r="BW28" s="4">
        <f t="shared" si="18"/>
        <v>8.5399999999999991</v>
      </c>
      <c r="BY28" s="4" t="s">
        <v>127</v>
      </c>
      <c r="BZ28" s="4">
        <f t="shared" si="19"/>
        <v>-0.44999999999999929</v>
      </c>
      <c r="CA28" s="4">
        <f t="shared" si="20"/>
        <v>-0.50999999999999801</v>
      </c>
      <c r="CB28" s="4">
        <f t="shared" si="21"/>
        <v>-0.42999999999999972</v>
      </c>
      <c r="CC28" s="4">
        <f t="shared" si="22"/>
        <v>0.46000000000000085</v>
      </c>
      <c r="CD28" s="4">
        <f t="shared" si="23"/>
        <v>0.46000000000000085</v>
      </c>
      <c r="CE28" s="4">
        <f t="shared" si="24"/>
        <v>-5.5399999999999991</v>
      </c>
      <c r="CF28" s="4">
        <f t="shared" si="25"/>
        <v>0.46000000000000085</v>
      </c>
      <c r="CG28" s="4">
        <f t="shared" si="26"/>
        <v>-6.5399999999999991</v>
      </c>
      <c r="CH28" s="4" t="str">
        <f t="shared" si="27"/>
        <v/>
      </c>
      <c r="CI28" s="4" t="str">
        <f t="shared" si="28"/>
        <v/>
      </c>
      <c r="CJ28" s="4" t="str">
        <f t="shared" si="29"/>
        <v/>
      </c>
      <c r="CK28" s="4" t="str">
        <f t="shared" si="30"/>
        <v/>
      </c>
      <c r="CM28" s="4" t="s">
        <v>127</v>
      </c>
      <c r="CN28" s="4" t="str">
        <f>IF(ISNUMBER(BZ28), IF($BV28&gt;VLOOKUP('Gene Table'!$G$2,'Array Content'!$A$2:$B$3,2,FALSE),IF(BZ28&lt;-$BV28,"mutant","WT"),IF(BZ28&lt;-VLOOKUP('Gene Table'!$G$2,'Array Content'!$A$2:$B$3,2,FALSE),"Mutant","WT")),"")</f>
        <v>WT</v>
      </c>
      <c r="CO28" s="4" t="str">
        <f>IF(ISNUMBER(CA28), IF($BV28&gt;VLOOKUP('Gene Table'!$G$2,'Array Content'!$A$2:$B$3,2,FALSE),IF(CA28&lt;-$BV28,"mutant","WT"),IF(CA28&lt;-VLOOKUP('Gene Table'!$G$2,'Array Content'!$A$2:$B$3,2,FALSE),"Mutant","WT")),"")</f>
        <v>WT</v>
      </c>
      <c r="CP28" s="4" t="str">
        <f>IF(ISNUMBER(CB28), IF($BV28&gt;VLOOKUP('Gene Table'!$G$2,'Array Content'!$A$2:$B$3,2,FALSE),IF(CB28&lt;-$BV28,"mutant","WT"),IF(CB28&lt;-VLOOKUP('Gene Table'!$G$2,'Array Content'!$A$2:$B$3,2,FALSE),"Mutant","WT")),"")</f>
        <v>WT</v>
      </c>
      <c r="CQ28" s="4" t="str">
        <f>IF(ISNUMBER(CC28), IF($BV28&gt;VLOOKUP('Gene Table'!$G$2,'Array Content'!$A$2:$B$3,2,FALSE),IF(CC28&lt;-$BV28,"mutant","WT"),IF(CC28&lt;-VLOOKUP('Gene Table'!$G$2,'Array Content'!$A$2:$B$3,2,FALSE),"Mutant","WT")),"")</f>
        <v>WT</v>
      </c>
      <c r="CR28" s="4" t="str">
        <f>IF(ISNUMBER(CD28), IF($BV28&gt;VLOOKUP('Gene Table'!$G$2,'Array Content'!$A$2:$B$3,2,FALSE),IF(CD28&lt;-$BV28,"mutant","WT"),IF(CD28&lt;-VLOOKUP('Gene Table'!$G$2,'Array Content'!$A$2:$B$3,2,FALSE),"Mutant","WT")),"")</f>
        <v>WT</v>
      </c>
      <c r="CS28" s="4" t="str">
        <f>IF(ISNUMBER(CE28), IF($BV28&gt;VLOOKUP('Gene Table'!$G$2,'Array Content'!$A$2:$B$3,2,FALSE),IF(CE28&lt;-$BV28,"mutant","WT"),IF(CE28&lt;-VLOOKUP('Gene Table'!$G$2,'Array Content'!$A$2:$B$3,2,FALSE),"Mutant","WT")),"")</f>
        <v>Mutant</v>
      </c>
      <c r="CT28" s="4" t="str">
        <f>IF(ISNUMBER(CF28), IF($BV28&gt;VLOOKUP('Gene Table'!$G$2,'Array Content'!$A$2:$B$3,2,FALSE),IF(CF28&lt;-$BV28,"mutant","WT"),IF(CF28&lt;-VLOOKUP('Gene Table'!$G$2,'Array Content'!$A$2:$B$3,2,FALSE),"Mutant","WT")),"")</f>
        <v>WT</v>
      </c>
      <c r="CU28" s="4" t="str">
        <f>IF(ISNUMBER(CG28), IF($BV28&gt;VLOOKUP('Gene Table'!$G$2,'Array Content'!$A$2:$B$3,2,FALSE),IF(CG28&lt;-$BV28,"mutant","WT"),IF(CG28&lt;-VLOOKUP('Gene Table'!$G$2,'Array Content'!$A$2:$B$3,2,FALSE),"Mutant","WT")),"")</f>
        <v>Mutant</v>
      </c>
      <c r="CV28" s="4" t="str">
        <f>IF(ISNUMBER(CH28), IF($BV28&gt;VLOOKUP('Gene Table'!$G$2,'Array Content'!$A$2:$B$3,2,FALSE),IF(CH28&lt;-$BV28,"mutant","WT"),IF(CH28&lt;-VLOOKUP('Gene Table'!$G$2,'Array Content'!$A$2:$B$3,2,FALSE),"Mutant","WT")),"")</f>
        <v/>
      </c>
      <c r="CW28" s="4" t="str">
        <f>IF(ISNUMBER(CI28), IF($BV28&gt;VLOOKUP('Gene Table'!$G$2,'Array Content'!$A$2:$B$3,2,FALSE),IF(CI28&lt;-$BV28,"mutant","WT"),IF(CI28&lt;-VLOOKUP('Gene Table'!$G$2,'Array Content'!$A$2:$B$3,2,FALSE),"Mutant","WT")),"")</f>
        <v/>
      </c>
      <c r="CX28" s="4" t="str">
        <f>IF(ISNUMBER(CJ28), IF($BV28&gt;VLOOKUP('Gene Table'!$G$2,'Array Content'!$A$2:$B$3,2,FALSE),IF(CJ28&lt;-$BV28,"mutant","WT"),IF(CJ28&lt;-VLOOKUP('Gene Table'!$G$2,'Array Content'!$A$2:$B$3,2,FALSE),"Mutant","WT")),"")</f>
        <v/>
      </c>
      <c r="CY28" s="4" t="str">
        <f>IF(ISNUMBER(CK28), IF($BV28&gt;VLOOKUP('Gene Table'!$G$2,'Array Content'!$A$2:$B$3,2,FALSE),IF(CK28&lt;-$BV28,"mutant","WT"),IF(CK28&lt;-VLOOKUP('Gene Table'!$G$2,'Array Content'!$A$2:$B$3,2,FALSE),"Mutant","WT")),"")</f>
        <v/>
      </c>
      <c r="DA28" s="4" t="s">
        <v>127</v>
      </c>
      <c r="DB28" s="4">
        <f t="shared" si="31"/>
        <v>0.29000000000000004</v>
      </c>
      <c r="DC28" s="4">
        <f t="shared" si="32"/>
        <v>0.23000000000000131</v>
      </c>
      <c r="DD28" s="4">
        <f t="shared" si="33"/>
        <v>0.30999999999999961</v>
      </c>
      <c r="DE28" s="4">
        <f t="shared" si="34"/>
        <v>1.2000000000000002</v>
      </c>
      <c r="DF28" s="4">
        <f t="shared" si="35"/>
        <v>1.2000000000000002</v>
      </c>
      <c r="DG28" s="4">
        <f t="shared" si="36"/>
        <v>-4.8</v>
      </c>
      <c r="DH28" s="4">
        <f t="shared" si="37"/>
        <v>1.2000000000000002</v>
      </c>
      <c r="DI28" s="4">
        <f t="shared" si="38"/>
        <v>-5.8</v>
      </c>
      <c r="DJ28" s="4" t="str">
        <f t="shared" si="39"/>
        <v/>
      </c>
      <c r="DK28" s="4" t="str">
        <f t="shared" si="40"/>
        <v/>
      </c>
      <c r="DL28" s="4" t="str">
        <f t="shared" si="41"/>
        <v/>
      </c>
      <c r="DM28" s="4" t="str">
        <f t="shared" si="42"/>
        <v/>
      </c>
      <c r="DO28" s="4" t="s">
        <v>127</v>
      </c>
      <c r="DP28" s="4" t="str">
        <f>IF(ISNUMBER(DB28), IF($AR28&gt;VLOOKUP('Gene Table'!$G$2,'Array Content'!$A$2:$B$3,2,FALSE),IF(DB28&lt;-$AR28,"mutant","WT"),IF(DB28&lt;-VLOOKUP('Gene Table'!$G$2,'Array Content'!$A$2:$B$3,2,FALSE),"Mutant","WT")),"")</f>
        <v>WT</v>
      </c>
      <c r="DQ28" s="4" t="str">
        <f>IF(ISNUMBER(DC28), IF($AR28&gt;VLOOKUP('Gene Table'!$G$2,'Array Content'!$A$2:$B$3,2,FALSE),IF(DC28&lt;-$AR28,"mutant","WT"),IF(DC28&lt;-VLOOKUP('Gene Table'!$G$2,'Array Content'!$A$2:$B$3,2,FALSE),"Mutant","WT")),"")</f>
        <v>WT</v>
      </c>
      <c r="DR28" s="4" t="str">
        <f>IF(ISNUMBER(DD28), IF($AR28&gt;VLOOKUP('Gene Table'!$G$2,'Array Content'!$A$2:$B$3,2,FALSE),IF(DD28&lt;-$AR28,"mutant","WT"),IF(DD28&lt;-VLOOKUP('Gene Table'!$G$2,'Array Content'!$A$2:$B$3,2,FALSE),"Mutant","WT")),"")</f>
        <v>WT</v>
      </c>
      <c r="DS28" s="4" t="str">
        <f>IF(ISNUMBER(DE28), IF($AR28&gt;VLOOKUP('Gene Table'!$G$2,'Array Content'!$A$2:$B$3,2,FALSE),IF(DE28&lt;-$AR28,"mutant","WT"),IF(DE28&lt;-VLOOKUP('Gene Table'!$G$2,'Array Content'!$A$2:$B$3,2,FALSE),"Mutant","WT")),"")</f>
        <v>WT</v>
      </c>
      <c r="DT28" s="4" t="str">
        <f>IF(ISNUMBER(DF28), IF($AR28&gt;VLOOKUP('Gene Table'!$G$2,'Array Content'!$A$2:$B$3,2,FALSE),IF(DF28&lt;-$AR28,"mutant","WT"),IF(DF28&lt;-VLOOKUP('Gene Table'!$G$2,'Array Content'!$A$2:$B$3,2,FALSE),"Mutant","WT")),"")</f>
        <v>WT</v>
      </c>
      <c r="DU28" s="4" t="str">
        <f>IF(ISNUMBER(DG28), IF($AR28&gt;VLOOKUP('Gene Table'!$G$2,'Array Content'!$A$2:$B$3,2,FALSE),IF(DG28&lt;-$AR28,"mutant","WT"),IF(DG28&lt;-VLOOKUP('Gene Table'!$G$2,'Array Content'!$A$2:$B$3,2,FALSE),"Mutant","WT")),"")</f>
        <v>Mutant</v>
      </c>
      <c r="DV28" s="4" t="str">
        <f>IF(ISNUMBER(DH28), IF($AR28&gt;VLOOKUP('Gene Table'!$G$2,'Array Content'!$A$2:$B$3,2,FALSE),IF(DH28&lt;-$AR28,"mutant","WT"),IF(DH28&lt;-VLOOKUP('Gene Table'!$G$2,'Array Content'!$A$2:$B$3,2,FALSE),"Mutant","WT")),"")</f>
        <v>WT</v>
      </c>
      <c r="DW28" s="4" t="str">
        <f>IF(ISNUMBER(DI28), IF($AR28&gt;VLOOKUP('Gene Table'!$G$2,'Array Content'!$A$2:$B$3,2,FALSE),IF(DI28&lt;-$AR28,"mutant","WT"),IF(DI28&lt;-VLOOKUP('Gene Table'!$G$2,'Array Content'!$A$2:$B$3,2,FALSE),"Mutant","WT")),"")</f>
        <v>Mutant</v>
      </c>
      <c r="DX28" s="4" t="str">
        <f>IF(ISNUMBER(DJ28), IF($AR28&gt;VLOOKUP('Gene Table'!$G$2,'Array Content'!$A$2:$B$3,2,FALSE),IF(DJ28&lt;-$AR28,"mutant","WT"),IF(DJ28&lt;-VLOOKUP('Gene Table'!$G$2,'Array Content'!$A$2:$B$3,2,FALSE),"Mutant","WT")),"")</f>
        <v/>
      </c>
      <c r="DY28" s="4" t="str">
        <f>IF(ISNUMBER(DK28), IF($AR28&gt;VLOOKUP('Gene Table'!$G$2,'Array Content'!$A$2:$B$3,2,FALSE),IF(DK28&lt;-$AR28,"mutant","WT"),IF(DK28&lt;-VLOOKUP('Gene Table'!$G$2,'Array Content'!$A$2:$B$3,2,FALSE),"Mutant","WT")),"")</f>
        <v/>
      </c>
      <c r="DZ28" s="4" t="str">
        <f>IF(ISNUMBER(DL28), IF($AR28&gt;VLOOKUP('Gene Table'!$G$2,'Array Content'!$A$2:$B$3,2,FALSE),IF(DL28&lt;-$AR28,"mutant","WT"),IF(DL28&lt;-VLOOKUP('Gene Table'!$G$2,'Array Content'!$A$2:$B$3,2,FALSE),"Mutant","WT")),"")</f>
        <v/>
      </c>
      <c r="EA28" s="4" t="str">
        <f>IF(ISNUMBER(DM28), IF($AR28&gt;VLOOKUP('Gene Table'!$G$2,'Array Content'!$A$2:$B$3,2,FALSE),IF(DM28&lt;-$AR28,"mutant","WT"),IF(DM28&lt;-VLOOKUP('Gene Table'!$G$2,'Array Content'!$A$2:$B$3,2,FALSE),"Mutant","WT")),"")</f>
        <v/>
      </c>
      <c r="EC28" s="4" t="s">
        <v>127</v>
      </c>
      <c r="ED28" s="4" t="str">
        <f>IF('Gene Table'!$D28="copy number",D28,"")</f>
        <v/>
      </c>
      <c r="EE28" s="4" t="str">
        <f>IF('Gene Table'!$D28="copy number",E28,"")</f>
        <v/>
      </c>
      <c r="EF28" s="4" t="str">
        <f>IF('Gene Table'!$D28="copy number",F28,"")</f>
        <v/>
      </c>
      <c r="EG28" s="4" t="str">
        <f>IF('Gene Table'!$D28="copy number",G28,"")</f>
        <v/>
      </c>
      <c r="EH28" s="4" t="str">
        <f>IF('Gene Table'!$D28="copy number",H28,"")</f>
        <v/>
      </c>
      <c r="EI28" s="4" t="str">
        <f>IF('Gene Table'!$D28="copy number",I28,"")</f>
        <v/>
      </c>
      <c r="EJ28" s="4" t="str">
        <f>IF('Gene Table'!$D28="copy number",J28,"")</f>
        <v/>
      </c>
      <c r="EK28" s="4" t="str">
        <f>IF('Gene Table'!$D28="copy number",K28,"")</f>
        <v/>
      </c>
      <c r="EL28" s="4" t="str">
        <f>IF('Gene Table'!$D28="copy number",L28,"")</f>
        <v/>
      </c>
      <c r="EM28" s="4" t="str">
        <f>IF('Gene Table'!$D28="copy number",M28,"")</f>
        <v/>
      </c>
      <c r="EN28" s="4" t="str">
        <f>IF('Gene Table'!$D28="copy number",N28,"")</f>
        <v/>
      </c>
      <c r="EO28" s="4" t="str">
        <f>IF('Gene Table'!$D28="copy number",O28,"")</f>
        <v/>
      </c>
      <c r="EQ28" s="4" t="s">
        <v>127</v>
      </c>
      <c r="ER28" s="4" t="str">
        <f>IF('Gene Table'!$D28="copy number",R28,"")</f>
        <v/>
      </c>
      <c r="ES28" s="4" t="str">
        <f>IF('Gene Table'!$D28="copy number",S28,"")</f>
        <v/>
      </c>
      <c r="ET28" s="4" t="str">
        <f>IF('Gene Table'!$D28="copy number",T28,"")</f>
        <v/>
      </c>
      <c r="EU28" s="4" t="str">
        <f>IF('Gene Table'!$D28="copy number",U28,"")</f>
        <v/>
      </c>
      <c r="EV28" s="4" t="str">
        <f>IF('Gene Table'!$D28="copy number",V28,"")</f>
        <v/>
      </c>
      <c r="EW28" s="4" t="str">
        <f>IF('Gene Table'!$D28="copy number",W28,"")</f>
        <v/>
      </c>
      <c r="EX28" s="4" t="str">
        <f>IF('Gene Table'!$D28="copy number",X28,"")</f>
        <v/>
      </c>
      <c r="EY28" s="4" t="str">
        <f>IF('Gene Table'!$D28="copy number",Y28,"")</f>
        <v/>
      </c>
      <c r="EZ28" s="4" t="str">
        <f>IF('Gene Table'!$D28="copy number",Z28,"")</f>
        <v/>
      </c>
      <c r="FA28" s="4" t="str">
        <f>IF('Gene Table'!$D28="copy number",AA28,"")</f>
        <v/>
      </c>
      <c r="FB28" s="4" t="str">
        <f>IF('Gene Table'!$D28="copy number",AB28,"")</f>
        <v/>
      </c>
      <c r="FC28" s="4" t="str">
        <f>IF('Gene Table'!$D28="copy number",AC28,"")</f>
        <v/>
      </c>
      <c r="FE28" s="4" t="s">
        <v>127</v>
      </c>
      <c r="FF28" s="4" t="str">
        <f>IF('Gene Table'!$C28="SMPC",D28,"")</f>
        <v/>
      </c>
      <c r="FG28" s="4" t="str">
        <f>IF('Gene Table'!$C28="SMPC",E28,"")</f>
        <v/>
      </c>
      <c r="FH28" s="4" t="str">
        <f>IF('Gene Table'!$C28="SMPC",F28,"")</f>
        <v/>
      </c>
      <c r="FI28" s="4" t="str">
        <f>IF('Gene Table'!$C28="SMPC",G28,"")</f>
        <v/>
      </c>
      <c r="FJ28" s="4" t="str">
        <f>IF('Gene Table'!$C28="SMPC",H28,"")</f>
        <v/>
      </c>
      <c r="FK28" s="4" t="str">
        <f>IF('Gene Table'!$C28="SMPC",I28,"")</f>
        <v/>
      </c>
      <c r="FL28" s="4" t="str">
        <f>IF('Gene Table'!$C28="SMPC",J28,"")</f>
        <v/>
      </c>
      <c r="FM28" s="4" t="str">
        <f>IF('Gene Table'!$C28="SMPC",K28,"")</f>
        <v/>
      </c>
      <c r="FN28" s="4" t="str">
        <f>IF('Gene Table'!$C28="SMPC",L28,"")</f>
        <v/>
      </c>
      <c r="FO28" s="4" t="str">
        <f>IF('Gene Table'!$C28="SMPC",M28,"")</f>
        <v/>
      </c>
      <c r="FP28" s="4" t="str">
        <f>IF('Gene Table'!$C28="SMPC",N28,"")</f>
        <v/>
      </c>
      <c r="FQ28" s="4" t="str">
        <f>IF('Gene Table'!$C28="SMPC",O28,"")</f>
        <v/>
      </c>
      <c r="FS28" s="4" t="s">
        <v>127</v>
      </c>
      <c r="FT28" s="4" t="str">
        <f>IF('Gene Table'!$C28="SMPC",R28,"")</f>
        <v/>
      </c>
      <c r="FU28" s="4" t="str">
        <f>IF('Gene Table'!$C28="SMPC",S28,"")</f>
        <v/>
      </c>
      <c r="FV28" s="4" t="str">
        <f>IF('Gene Table'!$C28="SMPC",T28,"")</f>
        <v/>
      </c>
      <c r="FW28" s="4" t="str">
        <f>IF('Gene Table'!$C28="SMPC",U28,"")</f>
        <v/>
      </c>
      <c r="FX28" s="4" t="str">
        <f>IF('Gene Table'!$C28="SMPC",V28,"")</f>
        <v/>
      </c>
      <c r="FY28" s="4" t="str">
        <f>IF('Gene Table'!$C28="SMPC",W28,"")</f>
        <v/>
      </c>
      <c r="FZ28" s="4" t="str">
        <f>IF('Gene Table'!$C28="SMPC",X28,"")</f>
        <v/>
      </c>
      <c r="GA28" s="4" t="str">
        <f>IF('Gene Table'!$C28="SMPC",Y28,"")</f>
        <v/>
      </c>
      <c r="GB28" s="4" t="str">
        <f>IF('Gene Table'!$C28="SMPC",Z28,"")</f>
        <v/>
      </c>
      <c r="GC28" s="4" t="str">
        <f>IF('Gene Table'!$C28="SMPC",AA28,"")</f>
        <v/>
      </c>
      <c r="GD28" s="4" t="str">
        <f>IF('Gene Table'!$C28="SMPC",AB28,"")</f>
        <v/>
      </c>
      <c r="GE28" s="4" t="str">
        <f>IF('Gene Table'!$C28="SMPC",AC28,"")</f>
        <v/>
      </c>
    </row>
    <row r="29" spans="1:187" ht="15" customHeight="1" x14ac:dyDescent="0.25">
      <c r="A29" s="4" t="str">
        <f>'Gene Table'!C29&amp;":"&amp;'Gene Table'!D29</f>
        <v>EGFR:c.2572C&gt;A</v>
      </c>
      <c r="B29" s="4">
        <f>IF('Gene Table'!$G$5="NO",IF(ISNUMBER(MATCH('Gene Table'!E29,'Array Content'!$M$2:$M$941,0)),VLOOKUP('Gene Table'!E29,'Array Content'!$M$2:$O$941,2,FALSE),35),IF('Gene Table'!$G$5="YES",IF(ISNUMBER(MATCH('Gene Table'!E29,'Array Content'!$M$2:$M$941,0)),VLOOKUP('Gene Table'!E29,'Array Content'!$M$2:$O$941,3,FALSE),35),"OOPS"))</f>
        <v>35</v>
      </c>
      <c r="C29" s="4" t="s">
        <v>130</v>
      </c>
      <c r="D29" s="4">
        <f>IF('Control Sample Data'!D28="","",IF(SUM('Control Sample Data'!D$2:D$97)&gt;10,IF(AND(ISNUMBER('Control Sample Data'!D28),'Control Sample Data'!D28&lt;$B29, 'Control Sample Data'!D28&gt;0),'Control Sample Data'!D28,$B29),""))</f>
        <v>34.65</v>
      </c>
      <c r="E29" s="4">
        <f>IF('Control Sample Data'!E28="","",IF(SUM('Control Sample Data'!E$2:E$97)&gt;10,IF(AND(ISNUMBER('Control Sample Data'!E28),'Control Sample Data'!E28&lt;$B29, 'Control Sample Data'!E28&gt;0),'Control Sample Data'!E28,$B29),""))</f>
        <v>34.03</v>
      </c>
      <c r="F29" s="4" t="str">
        <f>IF('Control Sample Data'!F28="","",IF(SUM('Control Sample Data'!F$2:F$97)&gt;10,IF(AND(ISNUMBER('Control Sample Data'!F28),'Control Sample Data'!F28&lt;$B29, 'Control Sample Data'!F28&gt;0),'Control Sample Data'!F28,$B29),""))</f>
        <v/>
      </c>
      <c r="G29" s="4" t="str">
        <f>IF('Control Sample Data'!G28="","",IF(SUM('Control Sample Data'!G$2:G$97)&gt;10,IF(AND(ISNUMBER('Control Sample Data'!G28),'Control Sample Data'!G28&lt;$B29, 'Control Sample Data'!G28&gt;0),'Control Sample Data'!G28,$B29),""))</f>
        <v/>
      </c>
      <c r="H29" s="4" t="str">
        <f>IF('Control Sample Data'!H28="","",IF(SUM('Control Sample Data'!H$2:H$97)&gt;10,IF(AND(ISNUMBER('Control Sample Data'!H28),'Control Sample Data'!H28&lt;$B29, 'Control Sample Data'!H28&gt;0),'Control Sample Data'!H28,$B29),""))</f>
        <v/>
      </c>
      <c r="I29" s="4" t="str">
        <f>IF('Control Sample Data'!I28="","",IF(SUM('Control Sample Data'!I$2:I$97)&gt;10,IF(AND(ISNUMBER('Control Sample Data'!I28),'Control Sample Data'!I28&lt;$B29, 'Control Sample Data'!I28&gt;0),'Control Sample Data'!I28,$B29),""))</f>
        <v/>
      </c>
      <c r="J29" s="4" t="str">
        <f>IF('Control Sample Data'!J28="","",IF(SUM('Control Sample Data'!J$2:J$97)&gt;10,IF(AND(ISNUMBER('Control Sample Data'!J28),'Control Sample Data'!J28&lt;$B29, 'Control Sample Data'!J28&gt;0),'Control Sample Data'!J28,$B29),""))</f>
        <v/>
      </c>
      <c r="K29" s="4" t="str">
        <f>IF('Control Sample Data'!K28="","",IF(SUM('Control Sample Data'!K$2:K$97)&gt;10,IF(AND(ISNUMBER('Control Sample Data'!K28),'Control Sample Data'!K28&lt;$B29, 'Control Sample Data'!K28&gt;0),'Control Sample Data'!K28,$B29),""))</f>
        <v/>
      </c>
      <c r="L29" s="4" t="str">
        <f>IF('Control Sample Data'!L28="","",IF(SUM('Control Sample Data'!L$2:L$97)&gt;10,IF(AND(ISNUMBER('Control Sample Data'!L28),'Control Sample Data'!L28&lt;$B29, 'Control Sample Data'!L28&gt;0),'Control Sample Data'!L28,$B29),""))</f>
        <v/>
      </c>
      <c r="M29" s="4" t="str">
        <f>IF('Control Sample Data'!M28="","",IF(SUM('Control Sample Data'!M$2:M$97)&gt;10,IF(AND(ISNUMBER('Control Sample Data'!M28),'Control Sample Data'!M28&lt;$B29, 'Control Sample Data'!M28&gt;0),'Control Sample Data'!M28,$B29),""))</f>
        <v/>
      </c>
      <c r="N29" s="4" t="str">
        <f>IF('Control Sample Data'!N28="","",IF(SUM('Control Sample Data'!N$2:N$97)&gt;10,IF(AND(ISNUMBER('Control Sample Data'!N28),'Control Sample Data'!N28&lt;$B29, 'Control Sample Data'!N28&gt;0),'Control Sample Data'!N28,$B29),""))</f>
        <v/>
      </c>
      <c r="O29" s="4" t="str">
        <f>IF('Control Sample Data'!O28="","",IF(SUM('Control Sample Data'!O$2:O$97)&gt;10,IF(AND(ISNUMBER('Control Sample Data'!O28),'Control Sample Data'!O28&lt;$B29, 'Control Sample Data'!O28&gt;0),'Control Sample Data'!O28,$B29),""))</f>
        <v/>
      </c>
      <c r="Q29" s="4" t="s">
        <v>130</v>
      </c>
      <c r="R29" s="4">
        <f>IF('Test Sample Data'!D28="","",IF(SUM('Test Sample Data'!D$2:D$97)&gt;10,IF(AND(ISNUMBER('Test Sample Data'!D28),'Test Sample Data'!D28&lt;$B29, 'Test Sample Data'!D28&gt;0),'Test Sample Data'!D28,$B29),""))</f>
        <v>35</v>
      </c>
      <c r="S29" s="4">
        <f>IF('Test Sample Data'!E28="","",IF(SUM('Test Sample Data'!E$2:E$97)&gt;10,IF(AND(ISNUMBER('Test Sample Data'!E28),'Test Sample Data'!E28&lt;$B29, 'Test Sample Data'!E28&gt;0),'Test Sample Data'!E28,$B29),""))</f>
        <v>35</v>
      </c>
      <c r="T29" s="4">
        <f>IF('Test Sample Data'!F28="","",IF(SUM('Test Sample Data'!F$2:F$97)&gt;10,IF(AND(ISNUMBER('Test Sample Data'!F28),'Test Sample Data'!F28&lt;$B29, 'Test Sample Data'!F28&gt;0),'Test Sample Data'!F28,$B29),""))</f>
        <v>35</v>
      </c>
      <c r="U29" s="4">
        <f>IF('Test Sample Data'!G28="","",IF(SUM('Test Sample Data'!G$2:G$97)&gt;10,IF(AND(ISNUMBER('Test Sample Data'!G28),'Test Sample Data'!G28&lt;$B29, 'Test Sample Data'!G28&gt;0),'Test Sample Data'!G28,$B29),""))</f>
        <v>35</v>
      </c>
      <c r="V29" s="4">
        <f>IF('Test Sample Data'!H28="","",IF(SUM('Test Sample Data'!H$2:H$97)&gt;10,IF(AND(ISNUMBER('Test Sample Data'!H28),'Test Sample Data'!H28&lt;$B29, 'Test Sample Data'!H28&gt;0),'Test Sample Data'!H28,$B29),""))</f>
        <v>35</v>
      </c>
      <c r="W29" s="4">
        <f>IF('Test Sample Data'!I28="","",IF(SUM('Test Sample Data'!I$2:I$97)&gt;10,IF(AND(ISNUMBER('Test Sample Data'!I28),'Test Sample Data'!I28&lt;$B29, 'Test Sample Data'!I28&gt;0),'Test Sample Data'!I28,$B29),""))</f>
        <v>35</v>
      </c>
      <c r="X29" s="4">
        <f>IF('Test Sample Data'!J28="","",IF(SUM('Test Sample Data'!J$2:J$97)&gt;10,IF(AND(ISNUMBER('Test Sample Data'!J28),'Test Sample Data'!J28&lt;$B29, 'Test Sample Data'!J28&gt;0),'Test Sample Data'!J28,$B29),""))</f>
        <v>35</v>
      </c>
      <c r="Y29" s="4">
        <f>IF('Test Sample Data'!K28="","",IF(SUM('Test Sample Data'!K$2:K$97)&gt;10,IF(AND(ISNUMBER('Test Sample Data'!K28),'Test Sample Data'!K28&lt;$B29, 'Test Sample Data'!K28&gt;0),'Test Sample Data'!K28,$B29),""))</f>
        <v>35</v>
      </c>
      <c r="Z29" s="4" t="str">
        <f>IF('Test Sample Data'!L28="","",IF(SUM('Test Sample Data'!L$2:L$97)&gt;10,IF(AND(ISNUMBER('Test Sample Data'!L28),'Test Sample Data'!L28&lt;$B29, 'Test Sample Data'!L28&gt;0),'Test Sample Data'!L28,$B29),""))</f>
        <v/>
      </c>
      <c r="AA29" s="4" t="str">
        <f>IF('Test Sample Data'!M28="","",IF(SUM('Test Sample Data'!M$2:M$97)&gt;10,IF(AND(ISNUMBER('Test Sample Data'!M28),'Test Sample Data'!M28&lt;$B29, 'Test Sample Data'!M28&gt;0),'Test Sample Data'!M28,$B29),""))</f>
        <v/>
      </c>
      <c r="AB29" s="4" t="str">
        <f>IF('Test Sample Data'!N28="","",IF(SUM('Test Sample Data'!N$2:N$97)&gt;10,IF(AND(ISNUMBER('Test Sample Data'!N28),'Test Sample Data'!N28&lt;$B29, 'Test Sample Data'!N28&gt;0),'Test Sample Data'!N28,$B29),""))</f>
        <v/>
      </c>
      <c r="AC29" s="4" t="str">
        <f>IF('Test Sample Data'!O28="","",IF(SUM('Test Sample Data'!O$2:O$97)&gt;10,IF(AND(ISNUMBER('Test Sample Data'!O28),'Test Sample Data'!O28&lt;$B29, 'Test Sample Data'!O28&gt;0),'Test Sample Data'!O28,$B29),""))</f>
        <v/>
      </c>
      <c r="AE29" s="4" t="s">
        <v>130</v>
      </c>
      <c r="AF29" s="4">
        <f>IF(ISNUMBER(D29),IF(MID('Gene Table'!$D$1,5,1)="8",D29-ED$100,D29-VLOOKUP(LEFT($A29,FIND(":",$A29,1))&amp;"copy number",$A$3:$AC$98,4,FALSE)),"")</f>
        <v>7.8599999999999994</v>
      </c>
      <c r="AG29" s="4">
        <f>IF(ISNUMBER(E29),IF(MID('Gene Table'!$D$1,5,1)="8",E29-EE$100,E29-VLOOKUP(LEFT($A29,FIND(":",$A29,1))&amp;"copy number",$A$3:$AC$98,5,FALSE)),"")</f>
        <v>7.4000000000000021</v>
      </c>
      <c r="AH29" s="4" t="str">
        <f>IF(ISNUMBER(F29),IF(MID('Gene Table'!$D$1,5,1)="8",F29-EF$100,F29-VLOOKUP(LEFT($A29,FIND(":",$A29,1))&amp;"copy number",$A$3:$AC$98,6,FALSE)),"")</f>
        <v/>
      </c>
      <c r="AI29" s="4" t="str">
        <f>IF(ISNUMBER(G29),IF(MID('Gene Table'!$D$1,5,1)="8",G29-EG$100,G29-VLOOKUP(LEFT($A29,FIND(":",$A29,1))&amp;"copy number",$A$3:$AC$98,7,FALSE)),"")</f>
        <v/>
      </c>
      <c r="AJ29" s="4" t="str">
        <f>IF(ISNUMBER(H29),IF(MID('Gene Table'!$D$1,5,1)="8",H29-EH$100,H29-VLOOKUP(LEFT($A29,FIND(":",$A29,1))&amp;"copy number",$A$3:$AC$98,8,FALSE)),"")</f>
        <v/>
      </c>
      <c r="AK29" s="4" t="str">
        <f>IF(ISNUMBER(I29),IF(MID('Gene Table'!$D$1,5,1)="8",I29-EI$100,I29-VLOOKUP(LEFT($A29,FIND(":",$A29,1))&amp;"copy number",$A$3:$AC$98,9,FALSE)),"")</f>
        <v/>
      </c>
      <c r="AL29" s="4" t="str">
        <f>IF(ISNUMBER(J29),IF(MID('Gene Table'!$D$1,5,1)="8",J29-EJ$100,J29-VLOOKUP(LEFT($A29,FIND(":",$A29,1))&amp;"copy number",$A$3:$AC$98,10,FALSE)),"")</f>
        <v/>
      </c>
      <c r="AM29" s="4" t="str">
        <f>IF(ISNUMBER(K29),IF(MID('Gene Table'!$D$1,5,1)="8",K29-EK$100,K29-VLOOKUP(LEFT($A29,FIND(":",$A29,1))&amp;"copy number",$A$3:$AC$98,11,FALSE)),"")</f>
        <v/>
      </c>
      <c r="AN29" s="4" t="str">
        <f>IF(ISNUMBER(L29),IF(MID('Gene Table'!$D$1,5,1)="8",L29-EL$100,L29-VLOOKUP(LEFT($A29,FIND(":",$A29,1))&amp;"copy number",$A$3:$AC$98,12,FALSE)),"")</f>
        <v/>
      </c>
      <c r="AO29" s="4" t="str">
        <f>IF(ISNUMBER(M29),IF(MID('Gene Table'!$D$1,5,1)="8",M29-EM$100,M29-VLOOKUP(LEFT($A29,FIND(":",$A29,1))&amp;"copy number",$A$3:$AC$98,13,FALSE)),"")</f>
        <v/>
      </c>
      <c r="AP29" s="4" t="str">
        <f>IF(ISNUMBER(N29),IF(MID('Gene Table'!$D$1,5,1)="8",N29-EN$100,N29-VLOOKUP(LEFT($A29,FIND(":",$A29,1))&amp;"copy number",$A$3:$AC$98,14,FALSE)),"")</f>
        <v/>
      </c>
      <c r="AQ29" s="4" t="str">
        <f>IF(ISNUMBER(O29),IF(MID('Gene Table'!$D$1,5,1)="8",O29-EO$100,O29-VLOOKUP(LEFT($A29,FIND(":",$A29,1))&amp;"copy number",$A$3:$AC$98,15,FALSE)),"")</f>
        <v/>
      </c>
      <c r="AR29" s="4">
        <f t="shared" si="3"/>
        <v>0.98</v>
      </c>
      <c r="AS29" s="4">
        <f t="shared" si="4"/>
        <v>7.63</v>
      </c>
      <c r="AU29" s="4" t="s">
        <v>130</v>
      </c>
      <c r="AV29" s="4">
        <f>IF(ISNUMBER(R29),IF(MID('Gene Table'!$D$1,5,1)="8",D29-ER$100,R29-VLOOKUP(LEFT($A29,FIND(":",$A29,1))&amp;"copy number",$A$3:$AC$98,18,FALSE)),"")</f>
        <v>8.09</v>
      </c>
      <c r="AW29" s="4">
        <f>IF(ISNUMBER(S29),IF(MID('Gene Table'!$D$1,5,1)="8",E29-ES$100,S29-VLOOKUP(LEFT($A29,FIND(":",$A29,1))&amp;"copy number",$A$3:$AC$98,19,FALSE)),"")</f>
        <v>8.0300000000000011</v>
      </c>
      <c r="AX29" s="4">
        <f>IF(ISNUMBER(T29),IF(MID('Gene Table'!$D$1,5,1)="8",F29-ET$100,T29-VLOOKUP(LEFT($A29,FIND(":",$A29,1))&amp;"copy number",$A$3:$AC$98,20,FALSE)),"")</f>
        <v>8.11</v>
      </c>
      <c r="AY29" s="4">
        <f>IF(ISNUMBER(U29),IF(MID('Gene Table'!$D$1,5,1)="8",G29-EU$100,U29-VLOOKUP(LEFT($A29,FIND(":",$A29,1))&amp;"copy number",$A$3:$AC$98,21,FALSE)),"")</f>
        <v>9</v>
      </c>
      <c r="AZ29" s="4">
        <f>IF(ISNUMBER(V29),IF(MID('Gene Table'!$D$1,5,1)="8",H29-EV$100,V29-VLOOKUP(LEFT($A29,FIND(":",$A29,1))&amp;"copy number",$A$3:$AC$98,22,FALSE)),"")</f>
        <v>9</v>
      </c>
      <c r="BA29" s="4">
        <f>IF(ISNUMBER(W29),IF(MID('Gene Table'!$D$1,5,1)="8",I29-EW$100,W29-VLOOKUP(LEFT($A29,FIND(":",$A29,1))&amp;"copy number",$A$3:$AC$98,23,FALSE)),"")</f>
        <v>9</v>
      </c>
      <c r="BB29" s="4">
        <f>IF(ISNUMBER(X29),IF(MID('Gene Table'!$D$1,5,1)="8",J29-EX$100,X29-VLOOKUP(LEFT($A29,FIND(":",$A29,1))&amp;"copy number",$A$3:$AC$98,24,FALSE)),"")</f>
        <v>9</v>
      </c>
      <c r="BC29" s="4">
        <f>IF(ISNUMBER(Y29),IF(MID('Gene Table'!$D$1,5,1)="8",K29-EY$100,Y29-VLOOKUP(LEFT($A29,FIND(":",$A29,1))&amp;"copy number",$A$3:$AC$98,25,FALSE)),"")</f>
        <v>9</v>
      </c>
      <c r="BD29" s="4" t="str">
        <f>IF(ISNUMBER(Z29),IF(MID('Gene Table'!$D$1,5,1)="8",L29-EZ$100,Z29-VLOOKUP(LEFT($A29,FIND(":",$A29,1))&amp;"copy number",$A$3:$AC$98,26,FALSE)),"")</f>
        <v/>
      </c>
      <c r="BE29" s="4" t="str">
        <f>IF(ISNUMBER(AA29),IF(MID('Gene Table'!$D$1,5,1)="8",M29-FA$100,AA29-VLOOKUP(LEFT($A29,FIND(":",$A29,1))&amp;"copy number",$A$3:$AC$98,27,FALSE)),"")</f>
        <v/>
      </c>
      <c r="BF29" s="4" t="str">
        <f>IF(ISNUMBER(AB29),IF(MID('Gene Table'!$D$1,5,1)="8",N29-FB$100,AB29-VLOOKUP(LEFT($A29,FIND(":",$A29,1))&amp;"copy number",$A$3:$AC$98,28,FALSE)),"")</f>
        <v/>
      </c>
      <c r="BG29" s="4" t="str">
        <f>IF(ISNUMBER(AC29),IF(MID('Gene Table'!$D$1,5,1)="8",O29-FC$100,AC29-VLOOKUP(LEFT($A29,FIND(":",$A29,1))&amp;"copy number",$A$3:$AC$98,29,FALSE)),"")</f>
        <v/>
      </c>
      <c r="BI29" s="4" t="s">
        <v>130</v>
      </c>
      <c r="BJ29" s="4">
        <f t="shared" si="5"/>
        <v>8.09</v>
      </c>
      <c r="BK29" s="4">
        <f t="shared" si="6"/>
        <v>8.0300000000000011</v>
      </c>
      <c r="BL29" s="4">
        <f t="shared" si="7"/>
        <v>8.11</v>
      </c>
      <c r="BM29" s="4">
        <f t="shared" si="8"/>
        <v>9</v>
      </c>
      <c r="BN29" s="4">
        <f t="shared" si="9"/>
        <v>9</v>
      </c>
      <c r="BO29" s="4">
        <f t="shared" si="10"/>
        <v>9</v>
      </c>
      <c r="BP29" s="4">
        <f t="shared" si="11"/>
        <v>9</v>
      </c>
      <c r="BQ29" s="4">
        <f t="shared" si="12"/>
        <v>9</v>
      </c>
      <c r="BR29" s="4" t="str">
        <f t="shared" si="13"/>
        <v/>
      </c>
      <c r="BS29" s="4" t="str">
        <f t="shared" si="14"/>
        <v/>
      </c>
      <c r="BT29" s="4" t="str">
        <f t="shared" si="15"/>
        <v/>
      </c>
      <c r="BU29" s="4" t="str">
        <f t="shared" si="16"/>
        <v/>
      </c>
      <c r="BV29" s="4">
        <f t="shared" si="17"/>
        <v>1.44</v>
      </c>
      <c r="BW29" s="4">
        <f t="shared" si="18"/>
        <v>8.65</v>
      </c>
      <c r="BY29" s="4" t="s">
        <v>130</v>
      </c>
      <c r="BZ29" s="4">
        <f t="shared" si="19"/>
        <v>-0.5600000000000005</v>
      </c>
      <c r="CA29" s="4">
        <f t="shared" si="20"/>
        <v>-0.61999999999999922</v>
      </c>
      <c r="CB29" s="4">
        <f t="shared" si="21"/>
        <v>-0.54000000000000092</v>
      </c>
      <c r="CC29" s="4">
        <f t="shared" si="22"/>
        <v>0.34999999999999964</v>
      </c>
      <c r="CD29" s="4">
        <f t="shared" si="23"/>
        <v>0.34999999999999964</v>
      </c>
      <c r="CE29" s="4">
        <f t="shared" si="24"/>
        <v>0.34999999999999964</v>
      </c>
      <c r="CF29" s="4">
        <f t="shared" si="25"/>
        <v>0.34999999999999964</v>
      </c>
      <c r="CG29" s="4">
        <f t="shared" si="26"/>
        <v>0.34999999999999964</v>
      </c>
      <c r="CH29" s="4" t="str">
        <f t="shared" si="27"/>
        <v/>
      </c>
      <c r="CI29" s="4" t="str">
        <f t="shared" si="28"/>
        <v/>
      </c>
      <c r="CJ29" s="4" t="str">
        <f t="shared" si="29"/>
        <v/>
      </c>
      <c r="CK29" s="4" t="str">
        <f t="shared" si="30"/>
        <v/>
      </c>
      <c r="CM29" s="4" t="s">
        <v>130</v>
      </c>
      <c r="CN29" s="4" t="str">
        <f>IF(ISNUMBER(BZ29), IF($BV29&gt;VLOOKUP('Gene Table'!$G$2,'Array Content'!$A$2:$B$3,2,FALSE),IF(BZ29&lt;-$BV29,"mutant","WT"),IF(BZ29&lt;-VLOOKUP('Gene Table'!$G$2,'Array Content'!$A$2:$B$3,2,FALSE),"Mutant","WT")),"")</f>
        <v>WT</v>
      </c>
      <c r="CO29" s="4" t="str">
        <f>IF(ISNUMBER(CA29), IF($BV29&gt;VLOOKUP('Gene Table'!$G$2,'Array Content'!$A$2:$B$3,2,FALSE),IF(CA29&lt;-$BV29,"mutant","WT"),IF(CA29&lt;-VLOOKUP('Gene Table'!$G$2,'Array Content'!$A$2:$B$3,2,FALSE),"Mutant","WT")),"")</f>
        <v>WT</v>
      </c>
      <c r="CP29" s="4" t="str">
        <f>IF(ISNUMBER(CB29), IF($BV29&gt;VLOOKUP('Gene Table'!$G$2,'Array Content'!$A$2:$B$3,2,FALSE),IF(CB29&lt;-$BV29,"mutant","WT"),IF(CB29&lt;-VLOOKUP('Gene Table'!$G$2,'Array Content'!$A$2:$B$3,2,FALSE),"Mutant","WT")),"")</f>
        <v>WT</v>
      </c>
      <c r="CQ29" s="4" t="str">
        <f>IF(ISNUMBER(CC29), IF($BV29&gt;VLOOKUP('Gene Table'!$G$2,'Array Content'!$A$2:$B$3,2,FALSE),IF(CC29&lt;-$BV29,"mutant","WT"),IF(CC29&lt;-VLOOKUP('Gene Table'!$G$2,'Array Content'!$A$2:$B$3,2,FALSE),"Mutant","WT")),"")</f>
        <v>WT</v>
      </c>
      <c r="CR29" s="4" t="str">
        <f>IF(ISNUMBER(CD29), IF($BV29&gt;VLOOKUP('Gene Table'!$G$2,'Array Content'!$A$2:$B$3,2,FALSE),IF(CD29&lt;-$BV29,"mutant","WT"),IF(CD29&lt;-VLOOKUP('Gene Table'!$G$2,'Array Content'!$A$2:$B$3,2,FALSE),"Mutant","WT")),"")</f>
        <v>WT</v>
      </c>
      <c r="CS29" s="4" t="str">
        <f>IF(ISNUMBER(CE29), IF($BV29&gt;VLOOKUP('Gene Table'!$G$2,'Array Content'!$A$2:$B$3,2,FALSE),IF(CE29&lt;-$BV29,"mutant","WT"),IF(CE29&lt;-VLOOKUP('Gene Table'!$G$2,'Array Content'!$A$2:$B$3,2,FALSE),"Mutant","WT")),"")</f>
        <v>WT</v>
      </c>
      <c r="CT29" s="4" t="str">
        <f>IF(ISNUMBER(CF29), IF($BV29&gt;VLOOKUP('Gene Table'!$G$2,'Array Content'!$A$2:$B$3,2,FALSE),IF(CF29&lt;-$BV29,"mutant","WT"),IF(CF29&lt;-VLOOKUP('Gene Table'!$G$2,'Array Content'!$A$2:$B$3,2,FALSE),"Mutant","WT")),"")</f>
        <v>WT</v>
      </c>
      <c r="CU29" s="4" t="str">
        <f>IF(ISNUMBER(CG29), IF($BV29&gt;VLOOKUP('Gene Table'!$G$2,'Array Content'!$A$2:$B$3,2,FALSE),IF(CG29&lt;-$BV29,"mutant","WT"),IF(CG29&lt;-VLOOKUP('Gene Table'!$G$2,'Array Content'!$A$2:$B$3,2,FALSE),"Mutant","WT")),"")</f>
        <v>WT</v>
      </c>
      <c r="CV29" s="4" t="str">
        <f>IF(ISNUMBER(CH29), IF($BV29&gt;VLOOKUP('Gene Table'!$G$2,'Array Content'!$A$2:$B$3,2,FALSE),IF(CH29&lt;-$BV29,"mutant","WT"),IF(CH29&lt;-VLOOKUP('Gene Table'!$G$2,'Array Content'!$A$2:$B$3,2,FALSE),"Mutant","WT")),"")</f>
        <v/>
      </c>
      <c r="CW29" s="4" t="str">
        <f>IF(ISNUMBER(CI29), IF($BV29&gt;VLOOKUP('Gene Table'!$G$2,'Array Content'!$A$2:$B$3,2,FALSE),IF(CI29&lt;-$BV29,"mutant","WT"),IF(CI29&lt;-VLOOKUP('Gene Table'!$G$2,'Array Content'!$A$2:$B$3,2,FALSE),"Mutant","WT")),"")</f>
        <v/>
      </c>
      <c r="CX29" s="4" t="str">
        <f>IF(ISNUMBER(CJ29), IF($BV29&gt;VLOOKUP('Gene Table'!$G$2,'Array Content'!$A$2:$B$3,2,FALSE),IF(CJ29&lt;-$BV29,"mutant","WT"),IF(CJ29&lt;-VLOOKUP('Gene Table'!$G$2,'Array Content'!$A$2:$B$3,2,FALSE),"Mutant","WT")),"")</f>
        <v/>
      </c>
      <c r="CY29" s="4" t="str">
        <f>IF(ISNUMBER(CK29), IF($BV29&gt;VLOOKUP('Gene Table'!$G$2,'Array Content'!$A$2:$B$3,2,FALSE),IF(CK29&lt;-$BV29,"mutant","WT"),IF(CK29&lt;-VLOOKUP('Gene Table'!$G$2,'Array Content'!$A$2:$B$3,2,FALSE),"Mutant","WT")),"")</f>
        <v/>
      </c>
      <c r="DA29" s="4" t="s">
        <v>130</v>
      </c>
      <c r="DB29" s="4">
        <f t="shared" si="31"/>
        <v>0.45999999999999996</v>
      </c>
      <c r="DC29" s="4">
        <f t="shared" si="32"/>
        <v>0.40000000000000124</v>
      </c>
      <c r="DD29" s="4">
        <f t="shared" si="33"/>
        <v>0.47999999999999954</v>
      </c>
      <c r="DE29" s="4">
        <f t="shared" si="34"/>
        <v>1.37</v>
      </c>
      <c r="DF29" s="4">
        <f t="shared" si="35"/>
        <v>1.37</v>
      </c>
      <c r="DG29" s="4">
        <f t="shared" si="36"/>
        <v>1.37</v>
      </c>
      <c r="DH29" s="4">
        <f t="shared" si="37"/>
        <v>1.37</v>
      </c>
      <c r="DI29" s="4">
        <f t="shared" si="38"/>
        <v>1.37</v>
      </c>
      <c r="DJ29" s="4" t="str">
        <f t="shared" si="39"/>
        <v/>
      </c>
      <c r="DK29" s="4" t="str">
        <f t="shared" si="40"/>
        <v/>
      </c>
      <c r="DL29" s="4" t="str">
        <f t="shared" si="41"/>
        <v/>
      </c>
      <c r="DM29" s="4" t="str">
        <f t="shared" si="42"/>
        <v/>
      </c>
      <c r="DO29" s="4" t="s">
        <v>130</v>
      </c>
      <c r="DP29" s="4" t="str">
        <f>IF(ISNUMBER(DB29), IF($AR29&gt;VLOOKUP('Gene Table'!$G$2,'Array Content'!$A$2:$B$3,2,FALSE),IF(DB29&lt;-$AR29,"mutant","WT"),IF(DB29&lt;-VLOOKUP('Gene Table'!$G$2,'Array Content'!$A$2:$B$3,2,FALSE),"Mutant","WT")),"")</f>
        <v>WT</v>
      </c>
      <c r="DQ29" s="4" t="str">
        <f>IF(ISNUMBER(DC29), IF($AR29&gt;VLOOKUP('Gene Table'!$G$2,'Array Content'!$A$2:$B$3,2,FALSE),IF(DC29&lt;-$AR29,"mutant","WT"),IF(DC29&lt;-VLOOKUP('Gene Table'!$G$2,'Array Content'!$A$2:$B$3,2,FALSE),"Mutant","WT")),"")</f>
        <v>WT</v>
      </c>
      <c r="DR29" s="4" t="str">
        <f>IF(ISNUMBER(DD29), IF($AR29&gt;VLOOKUP('Gene Table'!$G$2,'Array Content'!$A$2:$B$3,2,FALSE),IF(DD29&lt;-$AR29,"mutant","WT"),IF(DD29&lt;-VLOOKUP('Gene Table'!$G$2,'Array Content'!$A$2:$B$3,2,FALSE),"Mutant","WT")),"")</f>
        <v>WT</v>
      </c>
      <c r="DS29" s="4" t="str">
        <f>IF(ISNUMBER(DE29), IF($AR29&gt;VLOOKUP('Gene Table'!$G$2,'Array Content'!$A$2:$B$3,2,FALSE),IF(DE29&lt;-$AR29,"mutant","WT"),IF(DE29&lt;-VLOOKUP('Gene Table'!$G$2,'Array Content'!$A$2:$B$3,2,FALSE),"Mutant","WT")),"")</f>
        <v>WT</v>
      </c>
      <c r="DT29" s="4" t="str">
        <f>IF(ISNUMBER(DF29), IF($AR29&gt;VLOOKUP('Gene Table'!$G$2,'Array Content'!$A$2:$B$3,2,FALSE),IF(DF29&lt;-$AR29,"mutant","WT"),IF(DF29&lt;-VLOOKUP('Gene Table'!$G$2,'Array Content'!$A$2:$B$3,2,FALSE),"Mutant","WT")),"")</f>
        <v>WT</v>
      </c>
      <c r="DU29" s="4" t="str">
        <f>IF(ISNUMBER(DG29), IF($AR29&gt;VLOOKUP('Gene Table'!$G$2,'Array Content'!$A$2:$B$3,2,FALSE),IF(DG29&lt;-$AR29,"mutant","WT"),IF(DG29&lt;-VLOOKUP('Gene Table'!$G$2,'Array Content'!$A$2:$B$3,2,FALSE),"Mutant","WT")),"")</f>
        <v>WT</v>
      </c>
      <c r="DV29" s="4" t="str">
        <f>IF(ISNUMBER(DH29), IF($AR29&gt;VLOOKUP('Gene Table'!$G$2,'Array Content'!$A$2:$B$3,2,FALSE),IF(DH29&lt;-$AR29,"mutant","WT"),IF(DH29&lt;-VLOOKUP('Gene Table'!$G$2,'Array Content'!$A$2:$B$3,2,FALSE),"Mutant","WT")),"")</f>
        <v>WT</v>
      </c>
      <c r="DW29" s="4" t="str">
        <f>IF(ISNUMBER(DI29), IF($AR29&gt;VLOOKUP('Gene Table'!$G$2,'Array Content'!$A$2:$B$3,2,FALSE),IF(DI29&lt;-$AR29,"mutant","WT"),IF(DI29&lt;-VLOOKUP('Gene Table'!$G$2,'Array Content'!$A$2:$B$3,2,FALSE),"Mutant","WT")),"")</f>
        <v>WT</v>
      </c>
      <c r="DX29" s="4" t="str">
        <f>IF(ISNUMBER(DJ29), IF($AR29&gt;VLOOKUP('Gene Table'!$G$2,'Array Content'!$A$2:$B$3,2,FALSE),IF(DJ29&lt;-$AR29,"mutant","WT"),IF(DJ29&lt;-VLOOKUP('Gene Table'!$G$2,'Array Content'!$A$2:$B$3,2,FALSE),"Mutant","WT")),"")</f>
        <v/>
      </c>
      <c r="DY29" s="4" t="str">
        <f>IF(ISNUMBER(DK29), IF($AR29&gt;VLOOKUP('Gene Table'!$G$2,'Array Content'!$A$2:$B$3,2,FALSE),IF(DK29&lt;-$AR29,"mutant","WT"),IF(DK29&lt;-VLOOKUP('Gene Table'!$G$2,'Array Content'!$A$2:$B$3,2,FALSE),"Mutant","WT")),"")</f>
        <v/>
      </c>
      <c r="DZ29" s="4" t="str">
        <f>IF(ISNUMBER(DL29), IF($AR29&gt;VLOOKUP('Gene Table'!$G$2,'Array Content'!$A$2:$B$3,2,FALSE),IF(DL29&lt;-$AR29,"mutant","WT"),IF(DL29&lt;-VLOOKUP('Gene Table'!$G$2,'Array Content'!$A$2:$B$3,2,FALSE),"Mutant","WT")),"")</f>
        <v/>
      </c>
      <c r="EA29" s="4" t="str">
        <f>IF(ISNUMBER(DM29), IF($AR29&gt;VLOOKUP('Gene Table'!$G$2,'Array Content'!$A$2:$B$3,2,FALSE),IF(DM29&lt;-$AR29,"mutant","WT"),IF(DM29&lt;-VLOOKUP('Gene Table'!$G$2,'Array Content'!$A$2:$B$3,2,FALSE),"Mutant","WT")),"")</f>
        <v/>
      </c>
      <c r="EC29" s="4" t="s">
        <v>130</v>
      </c>
      <c r="ED29" s="4" t="str">
        <f>IF('Gene Table'!$D29="copy number",D29,"")</f>
        <v/>
      </c>
      <c r="EE29" s="4" t="str">
        <f>IF('Gene Table'!$D29="copy number",E29,"")</f>
        <v/>
      </c>
      <c r="EF29" s="4" t="str">
        <f>IF('Gene Table'!$D29="copy number",F29,"")</f>
        <v/>
      </c>
      <c r="EG29" s="4" t="str">
        <f>IF('Gene Table'!$D29="copy number",G29,"")</f>
        <v/>
      </c>
      <c r="EH29" s="4" t="str">
        <f>IF('Gene Table'!$D29="copy number",H29,"")</f>
        <v/>
      </c>
      <c r="EI29" s="4" t="str">
        <f>IF('Gene Table'!$D29="copy number",I29,"")</f>
        <v/>
      </c>
      <c r="EJ29" s="4" t="str">
        <f>IF('Gene Table'!$D29="copy number",J29,"")</f>
        <v/>
      </c>
      <c r="EK29" s="4" t="str">
        <f>IF('Gene Table'!$D29="copy number",K29,"")</f>
        <v/>
      </c>
      <c r="EL29" s="4" t="str">
        <f>IF('Gene Table'!$D29="copy number",L29,"")</f>
        <v/>
      </c>
      <c r="EM29" s="4" t="str">
        <f>IF('Gene Table'!$D29="copy number",M29,"")</f>
        <v/>
      </c>
      <c r="EN29" s="4" t="str">
        <f>IF('Gene Table'!$D29="copy number",N29,"")</f>
        <v/>
      </c>
      <c r="EO29" s="4" t="str">
        <f>IF('Gene Table'!$D29="copy number",O29,"")</f>
        <v/>
      </c>
      <c r="EQ29" s="4" t="s">
        <v>130</v>
      </c>
      <c r="ER29" s="4" t="str">
        <f>IF('Gene Table'!$D29="copy number",R29,"")</f>
        <v/>
      </c>
      <c r="ES29" s="4" t="str">
        <f>IF('Gene Table'!$D29="copy number",S29,"")</f>
        <v/>
      </c>
      <c r="ET29" s="4" t="str">
        <f>IF('Gene Table'!$D29="copy number",T29,"")</f>
        <v/>
      </c>
      <c r="EU29" s="4" t="str">
        <f>IF('Gene Table'!$D29="copy number",U29,"")</f>
        <v/>
      </c>
      <c r="EV29" s="4" t="str">
        <f>IF('Gene Table'!$D29="copy number",V29,"")</f>
        <v/>
      </c>
      <c r="EW29" s="4" t="str">
        <f>IF('Gene Table'!$D29="copy number",W29,"")</f>
        <v/>
      </c>
      <c r="EX29" s="4" t="str">
        <f>IF('Gene Table'!$D29="copy number",X29,"")</f>
        <v/>
      </c>
      <c r="EY29" s="4" t="str">
        <f>IF('Gene Table'!$D29="copy number",Y29,"")</f>
        <v/>
      </c>
      <c r="EZ29" s="4" t="str">
        <f>IF('Gene Table'!$D29="copy number",Z29,"")</f>
        <v/>
      </c>
      <c r="FA29" s="4" t="str">
        <f>IF('Gene Table'!$D29="copy number",AA29,"")</f>
        <v/>
      </c>
      <c r="FB29" s="4" t="str">
        <f>IF('Gene Table'!$D29="copy number",AB29,"")</f>
        <v/>
      </c>
      <c r="FC29" s="4" t="str">
        <f>IF('Gene Table'!$D29="copy number",AC29,"")</f>
        <v/>
      </c>
      <c r="FE29" s="4" t="s">
        <v>130</v>
      </c>
      <c r="FF29" s="4" t="str">
        <f>IF('Gene Table'!$C29="SMPC",D29,"")</f>
        <v/>
      </c>
      <c r="FG29" s="4" t="str">
        <f>IF('Gene Table'!$C29="SMPC",E29,"")</f>
        <v/>
      </c>
      <c r="FH29" s="4" t="str">
        <f>IF('Gene Table'!$C29="SMPC",F29,"")</f>
        <v/>
      </c>
      <c r="FI29" s="4" t="str">
        <f>IF('Gene Table'!$C29="SMPC",G29,"")</f>
        <v/>
      </c>
      <c r="FJ29" s="4" t="str">
        <f>IF('Gene Table'!$C29="SMPC",H29,"")</f>
        <v/>
      </c>
      <c r="FK29" s="4" t="str">
        <f>IF('Gene Table'!$C29="SMPC",I29,"")</f>
        <v/>
      </c>
      <c r="FL29" s="4" t="str">
        <f>IF('Gene Table'!$C29="SMPC",J29,"")</f>
        <v/>
      </c>
      <c r="FM29" s="4" t="str">
        <f>IF('Gene Table'!$C29="SMPC",K29,"")</f>
        <v/>
      </c>
      <c r="FN29" s="4" t="str">
        <f>IF('Gene Table'!$C29="SMPC",L29,"")</f>
        <v/>
      </c>
      <c r="FO29" s="4" t="str">
        <f>IF('Gene Table'!$C29="SMPC",M29,"")</f>
        <v/>
      </c>
      <c r="FP29" s="4" t="str">
        <f>IF('Gene Table'!$C29="SMPC",N29,"")</f>
        <v/>
      </c>
      <c r="FQ29" s="4" t="str">
        <f>IF('Gene Table'!$C29="SMPC",O29,"")</f>
        <v/>
      </c>
      <c r="FS29" s="4" t="s">
        <v>130</v>
      </c>
      <c r="FT29" s="4" t="str">
        <f>IF('Gene Table'!$C29="SMPC",R29,"")</f>
        <v/>
      </c>
      <c r="FU29" s="4" t="str">
        <f>IF('Gene Table'!$C29="SMPC",S29,"")</f>
        <v/>
      </c>
      <c r="FV29" s="4" t="str">
        <f>IF('Gene Table'!$C29="SMPC",T29,"")</f>
        <v/>
      </c>
      <c r="FW29" s="4" t="str">
        <f>IF('Gene Table'!$C29="SMPC",U29,"")</f>
        <v/>
      </c>
      <c r="FX29" s="4" t="str">
        <f>IF('Gene Table'!$C29="SMPC",V29,"")</f>
        <v/>
      </c>
      <c r="FY29" s="4" t="str">
        <f>IF('Gene Table'!$C29="SMPC",W29,"")</f>
        <v/>
      </c>
      <c r="FZ29" s="4" t="str">
        <f>IF('Gene Table'!$C29="SMPC",X29,"")</f>
        <v/>
      </c>
      <c r="GA29" s="4" t="str">
        <f>IF('Gene Table'!$C29="SMPC",Y29,"")</f>
        <v/>
      </c>
      <c r="GB29" s="4" t="str">
        <f>IF('Gene Table'!$C29="SMPC",Z29,"")</f>
        <v/>
      </c>
      <c r="GC29" s="4" t="str">
        <f>IF('Gene Table'!$C29="SMPC",AA29,"")</f>
        <v/>
      </c>
      <c r="GD29" s="4" t="str">
        <f>IF('Gene Table'!$C29="SMPC",AB29,"")</f>
        <v/>
      </c>
      <c r="GE29" s="4" t="str">
        <f>IF('Gene Table'!$C29="SMPC",AC29,"")</f>
        <v/>
      </c>
    </row>
    <row r="30" spans="1:187" ht="15" customHeight="1" x14ac:dyDescent="0.25">
      <c r="A30" s="4" t="str">
        <f>'Gene Table'!C30&amp;":"&amp;'Gene Table'!D30</f>
        <v>EGFR:c.2573T&gt;G</v>
      </c>
      <c r="B30" s="4">
        <f>IF('Gene Table'!$G$5="NO",IF(ISNUMBER(MATCH('Gene Table'!E30,'Array Content'!$M$2:$M$941,0)),VLOOKUP('Gene Table'!E30,'Array Content'!$M$2:$O$941,2,FALSE),35),IF('Gene Table'!$G$5="YES",IF(ISNUMBER(MATCH('Gene Table'!E30,'Array Content'!$M$2:$M$941,0)),VLOOKUP('Gene Table'!E30,'Array Content'!$M$2:$O$941,3,FALSE),35),"OOPS"))</f>
        <v>35</v>
      </c>
      <c r="C30" s="4" t="s">
        <v>133</v>
      </c>
      <c r="D30" s="4">
        <f>IF('Control Sample Data'!D29="","",IF(SUM('Control Sample Data'!D$2:D$97)&gt;10,IF(AND(ISNUMBER('Control Sample Data'!D29),'Control Sample Data'!D29&lt;$B30, 'Control Sample Data'!D29&gt;0),'Control Sample Data'!D29,$B30),""))</f>
        <v>34.32</v>
      </c>
      <c r="E30" s="4">
        <f>IF('Control Sample Data'!E29="","",IF(SUM('Control Sample Data'!E$2:E$97)&gt;10,IF(AND(ISNUMBER('Control Sample Data'!E29),'Control Sample Data'!E29&lt;$B30, 'Control Sample Data'!E29&gt;0),'Control Sample Data'!E29,$B30),""))</f>
        <v>34.24</v>
      </c>
      <c r="F30" s="4" t="str">
        <f>IF('Control Sample Data'!F29="","",IF(SUM('Control Sample Data'!F$2:F$97)&gt;10,IF(AND(ISNUMBER('Control Sample Data'!F29),'Control Sample Data'!F29&lt;$B30, 'Control Sample Data'!F29&gt;0),'Control Sample Data'!F29,$B30),""))</f>
        <v/>
      </c>
      <c r="G30" s="4" t="str">
        <f>IF('Control Sample Data'!G29="","",IF(SUM('Control Sample Data'!G$2:G$97)&gt;10,IF(AND(ISNUMBER('Control Sample Data'!G29),'Control Sample Data'!G29&lt;$B30, 'Control Sample Data'!G29&gt;0),'Control Sample Data'!G29,$B30),""))</f>
        <v/>
      </c>
      <c r="H30" s="4" t="str">
        <f>IF('Control Sample Data'!H29="","",IF(SUM('Control Sample Data'!H$2:H$97)&gt;10,IF(AND(ISNUMBER('Control Sample Data'!H29),'Control Sample Data'!H29&lt;$B30, 'Control Sample Data'!H29&gt;0),'Control Sample Data'!H29,$B30),""))</f>
        <v/>
      </c>
      <c r="I30" s="4" t="str">
        <f>IF('Control Sample Data'!I29="","",IF(SUM('Control Sample Data'!I$2:I$97)&gt;10,IF(AND(ISNUMBER('Control Sample Data'!I29),'Control Sample Data'!I29&lt;$B30, 'Control Sample Data'!I29&gt;0),'Control Sample Data'!I29,$B30),""))</f>
        <v/>
      </c>
      <c r="J30" s="4" t="str">
        <f>IF('Control Sample Data'!J29="","",IF(SUM('Control Sample Data'!J$2:J$97)&gt;10,IF(AND(ISNUMBER('Control Sample Data'!J29),'Control Sample Data'!J29&lt;$B30, 'Control Sample Data'!J29&gt;0),'Control Sample Data'!J29,$B30),""))</f>
        <v/>
      </c>
      <c r="K30" s="4" t="str">
        <f>IF('Control Sample Data'!K29="","",IF(SUM('Control Sample Data'!K$2:K$97)&gt;10,IF(AND(ISNUMBER('Control Sample Data'!K29),'Control Sample Data'!K29&lt;$B30, 'Control Sample Data'!K29&gt;0),'Control Sample Data'!K29,$B30),""))</f>
        <v/>
      </c>
      <c r="L30" s="4" t="str">
        <f>IF('Control Sample Data'!L29="","",IF(SUM('Control Sample Data'!L$2:L$97)&gt;10,IF(AND(ISNUMBER('Control Sample Data'!L29),'Control Sample Data'!L29&lt;$B30, 'Control Sample Data'!L29&gt;0),'Control Sample Data'!L29,$B30),""))</f>
        <v/>
      </c>
      <c r="M30" s="4" t="str">
        <f>IF('Control Sample Data'!M29="","",IF(SUM('Control Sample Data'!M$2:M$97)&gt;10,IF(AND(ISNUMBER('Control Sample Data'!M29),'Control Sample Data'!M29&lt;$B30, 'Control Sample Data'!M29&gt;0),'Control Sample Data'!M29,$B30),""))</f>
        <v/>
      </c>
      <c r="N30" s="4" t="str">
        <f>IF('Control Sample Data'!N29="","",IF(SUM('Control Sample Data'!N$2:N$97)&gt;10,IF(AND(ISNUMBER('Control Sample Data'!N29),'Control Sample Data'!N29&lt;$B30, 'Control Sample Data'!N29&gt;0),'Control Sample Data'!N29,$B30),""))</f>
        <v/>
      </c>
      <c r="O30" s="4" t="str">
        <f>IF('Control Sample Data'!O29="","",IF(SUM('Control Sample Data'!O$2:O$97)&gt;10,IF(AND(ISNUMBER('Control Sample Data'!O29),'Control Sample Data'!O29&lt;$B30, 'Control Sample Data'!O29&gt;0),'Control Sample Data'!O29,$B30),""))</f>
        <v/>
      </c>
      <c r="Q30" s="4" t="s">
        <v>133</v>
      </c>
      <c r="R30" s="4">
        <f>IF('Test Sample Data'!D29="","",IF(SUM('Test Sample Data'!D$2:D$97)&gt;10,IF(AND(ISNUMBER('Test Sample Data'!D29),'Test Sample Data'!D29&lt;$B30, 'Test Sample Data'!D29&gt;0),'Test Sample Data'!D29,$B30),""))</f>
        <v>35</v>
      </c>
      <c r="S30" s="4">
        <f>IF('Test Sample Data'!E29="","",IF(SUM('Test Sample Data'!E$2:E$97)&gt;10,IF(AND(ISNUMBER('Test Sample Data'!E29),'Test Sample Data'!E29&lt;$B30, 'Test Sample Data'!E29&gt;0),'Test Sample Data'!E29,$B30),""))</f>
        <v>35</v>
      </c>
      <c r="T30" s="4">
        <f>IF('Test Sample Data'!F29="","",IF(SUM('Test Sample Data'!F$2:F$97)&gt;10,IF(AND(ISNUMBER('Test Sample Data'!F29),'Test Sample Data'!F29&lt;$B30, 'Test Sample Data'!F29&gt;0),'Test Sample Data'!F29,$B30),""))</f>
        <v>35</v>
      </c>
      <c r="U30" s="4">
        <f>IF('Test Sample Data'!G29="","",IF(SUM('Test Sample Data'!G$2:G$97)&gt;10,IF(AND(ISNUMBER('Test Sample Data'!G29),'Test Sample Data'!G29&lt;$B30, 'Test Sample Data'!G29&gt;0),'Test Sample Data'!G29,$B30),""))</f>
        <v>35</v>
      </c>
      <c r="V30" s="4">
        <f>IF('Test Sample Data'!H29="","",IF(SUM('Test Sample Data'!H$2:H$97)&gt;10,IF(AND(ISNUMBER('Test Sample Data'!H29),'Test Sample Data'!H29&lt;$B30, 'Test Sample Data'!H29&gt;0),'Test Sample Data'!H29,$B30),""))</f>
        <v>35</v>
      </c>
      <c r="W30" s="4">
        <f>IF('Test Sample Data'!I29="","",IF(SUM('Test Sample Data'!I$2:I$97)&gt;10,IF(AND(ISNUMBER('Test Sample Data'!I29),'Test Sample Data'!I29&lt;$B30, 'Test Sample Data'!I29&gt;0),'Test Sample Data'!I29,$B30),""))</f>
        <v>35</v>
      </c>
      <c r="X30" s="4">
        <f>IF('Test Sample Data'!J29="","",IF(SUM('Test Sample Data'!J$2:J$97)&gt;10,IF(AND(ISNUMBER('Test Sample Data'!J29),'Test Sample Data'!J29&lt;$B30, 'Test Sample Data'!J29&gt;0),'Test Sample Data'!J29,$B30),""))</f>
        <v>35</v>
      </c>
      <c r="Y30" s="4">
        <f>IF('Test Sample Data'!K29="","",IF(SUM('Test Sample Data'!K$2:K$97)&gt;10,IF(AND(ISNUMBER('Test Sample Data'!K29),'Test Sample Data'!K29&lt;$B30, 'Test Sample Data'!K29&gt;0),'Test Sample Data'!K29,$B30),""))</f>
        <v>35</v>
      </c>
      <c r="Z30" s="4" t="str">
        <f>IF('Test Sample Data'!L29="","",IF(SUM('Test Sample Data'!L$2:L$97)&gt;10,IF(AND(ISNUMBER('Test Sample Data'!L29),'Test Sample Data'!L29&lt;$B30, 'Test Sample Data'!L29&gt;0),'Test Sample Data'!L29,$B30),""))</f>
        <v/>
      </c>
      <c r="AA30" s="4" t="str">
        <f>IF('Test Sample Data'!M29="","",IF(SUM('Test Sample Data'!M$2:M$97)&gt;10,IF(AND(ISNUMBER('Test Sample Data'!M29),'Test Sample Data'!M29&lt;$B30, 'Test Sample Data'!M29&gt;0),'Test Sample Data'!M29,$B30),""))</f>
        <v/>
      </c>
      <c r="AB30" s="4" t="str">
        <f>IF('Test Sample Data'!N29="","",IF(SUM('Test Sample Data'!N$2:N$97)&gt;10,IF(AND(ISNUMBER('Test Sample Data'!N29),'Test Sample Data'!N29&lt;$B30, 'Test Sample Data'!N29&gt;0),'Test Sample Data'!N29,$B30),""))</f>
        <v/>
      </c>
      <c r="AC30" s="4" t="str">
        <f>IF('Test Sample Data'!O29="","",IF(SUM('Test Sample Data'!O$2:O$97)&gt;10,IF(AND(ISNUMBER('Test Sample Data'!O29),'Test Sample Data'!O29&lt;$B30, 'Test Sample Data'!O29&gt;0),'Test Sample Data'!O29,$B30),""))</f>
        <v/>
      </c>
      <c r="AE30" s="4" t="s">
        <v>133</v>
      </c>
      <c r="AF30" s="4">
        <f>IF(ISNUMBER(D30),IF(MID('Gene Table'!$D$1,5,1)="8",D30-ED$100,D30-VLOOKUP(LEFT($A30,FIND(":",$A30,1))&amp;"copy number",$A$3:$AC$98,4,FALSE)),"")</f>
        <v>7.5300000000000011</v>
      </c>
      <c r="AG30" s="4">
        <f>IF(ISNUMBER(E30),IF(MID('Gene Table'!$D$1,5,1)="8",E30-EE$100,E30-VLOOKUP(LEFT($A30,FIND(":",$A30,1))&amp;"copy number",$A$3:$AC$98,5,FALSE)),"")</f>
        <v>7.610000000000003</v>
      </c>
      <c r="AH30" s="4" t="str">
        <f>IF(ISNUMBER(F30),IF(MID('Gene Table'!$D$1,5,1)="8",F30-EF$100,F30-VLOOKUP(LEFT($A30,FIND(":",$A30,1))&amp;"copy number",$A$3:$AC$98,6,FALSE)),"")</f>
        <v/>
      </c>
      <c r="AI30" s="4" t="str">
        <f>IF(ISNUMBER(G30),IF(MID('Gene Table'!$D$1,5,1)="8",G30-EG$100,G30-VLOOKUP(LEFT($A30,FIND(":",$A30,1))&amp;"copy number",$A$3:$AC$98,7,FALSE)),"")</f>
        <v/>
      </c>
      <c r="AJ30" s="4" t="str">
        <f>IF(ISNUMBER(H30),IF(MID('Gene Table'!$D$1,5,1)="8",H30-EH$100,H30-VLOOKUP(LEFT($A30,FIND(":",$A30,1))&amp;"copy number",$A$3:$AC$98,8,FALSE)),"")</f>
        <v/>
      </c>
      <c r="AK30" s="4" t="str">
        <f>IF(ISNUMBER(I30),IF(MID('Gene Table'!$D$1,5,1)="8",I30-EI$100,I30-VLOOKUP(LEFT($A30,FIND(":",$A30,1))&amp;"copy number",$A$3:$AC$98,9,FALSE)),"")</f>
        <v/>
      </c>
      <c r="AL30" s="4" t="str">
        <f>IF(ISNUMBER(J30),IF(MID('Gene Table'!$D$1,5,1)="8",J30-EJ$100,J30-VLOOKUP(LEFT($A30,FIND(":",$A30,1))&amp;"copy number",$A$3:$AC$98,10,FALSE)),"")</f>
        <v/>
      </c>
      <c r="AM30" s="4" t="str">
        <f>IF(ISNUMBER(K30),IF(MID('Gene Table'!$D$1,5,1)="8",K30-EK$100,K30-VLOOKUP(LEFT($A30,FIND(":",$A30,1))&amp;"copy number",$A$3:$AC$98,11,FALSE)),"")</f>
        <v/>
      </c>
      <c r="AN30" s="4" t="str">
        <f>IF(ISNUMBER(L30),IF(MID('Gene Table'!$D$1,5,1)="8",L30-EL$100,L30-VLOOKUP(LEFT($A30,FIND(":",$A30,1))&amp;"copy number",$A$3:$AC$98,12,FALSE)),"")</f>
        <v/>
      </c>
      <c r="AO30" s="4" t="str">
        <f>IF(ISNUMBER(M30),IF(MID('Gene Table'!$D$1,5,1)="8",M30-EM$100,M30-VLOOKUP(LEFT($A30,FIND(":",$A30,1))&amp;"copy number",$A$3:$AC$98,13,FALSE)),"")</f>
        <v/>
      </c>
      <c r="AP30" s="4" t="str">
        <f>IF(ISNUMBER(N30),IF(MID('Gene Table'!$D$1,5,1)="8",N30-EN$100,N30-VLOOKUP(LEFT($A30,FIND(":",$A30,1))&amp;"copy number",$A$3:$AC$98,14,FALSE)),"")</f>
        <v/>
      </c>
      <c r="AQ30" s="4" t="str">
        <f>IF(ISNUMBER(O30),IF(MID('Gene Table'!$D$1,5,1)="8",O30-EO$100,O30-VLOOKUP(LEFT($A30,FIND(":",$A30,1))&amp;"copy number",$A$3:$AC$98,15,FALSE)),"")</f>
        <v/>
      </c>
      <c r="AR30" s="4">
        <f t="shared" si="3"/>
        <v>0.17</v>
      </c>
      <c r="AS30" s="4">
        <f t="shared" si="4"/>
        <v>7.57</v>
      </c>
      <c r="AU30" s="4" t="s">
        <v>133</v>
      </c>
      <c r="AV30" s="4">
        <f>IF(ISNUMBER(R30),IF(MID('Gene Table'!$D$1,5,1)="8",D30-ER$100,R30-VLOOKUP(LEFT($A30,FIND(":",$A30,1))&amp;"copy number",$A$3:$AC$98,18,FALSE)),"")</f>
        <v>8.09</v>
      </c>
      <c r="AW30" s="4">
        <f>IF(ISNUMBER(S30),IF(MID('Gene Table'!$D$1,5,1)="8",E30-ES$100,S30-VLOOKUP(LEFT($A30,FIND(":",$A30,1))&amp;"copy number",$A$3:$AC$98,19,FALSE)),"")</f>
        <v>8.0300000000000011</v>
      </c>
      <c r="AX30" s="4">
        <f>IF(ISNUMBER(T30),IF(MID('Gene Table'!$D$1,5,1)="8",F30-ET$100,T30-VLOOKUP(LEFT($A30,FIND(":",$A30,1))&amp;"copy number",$A$3:$AC$98,20,FALSE)),"")</f>
        <v>8.11</v>
      </c>
      <c r="AY30" s="4">
        <f>IF(ISNUMBER(U30),IF(MID('Gene Table'!$D$1,5,1)="8",G30-EU$100,U30-VLOOKUP(LEFT($A30,FIND(":",$A30,1))&amp;"copy number",$A$3:$AC$98,21,FALSE)),"")</f>
        <v>9</v>
      </c>
      <c r="AZ30" s="4">
        <f>IF(ISNUMBER(V30),IF(MID('Gene Table'!$D$1,5,1)="8",H30-EV$100,V30-VLOOKUP(LEFT($A30,FIND(":",$A30,1))&amp;"copy number",$A$3:$AC$98,22,FALSE)),"")</f>
        <v>9</v>
      </c>
      <c r="BA30" s="4">
        <f>IF(ISNUMBER(W30),IF(MID('Gene Table'!$D$1,5,1)="8",I30-EW$100,W30-VLOOKUP(LEFT($A30,FIND(":",$A30,1))&amp;"copy number",$A$3:$AC$98,23,FALSE)),"")</f>
        <v>9</v>
      </c>
      <c r="BB30" s="4">
        <f>IF(ISNUMBER(X30),IF(MID('Gene Table'!$D$1,5,1)="8",J30-EX$100,X30-VLOOKUP(LEFT($A30,FIND(":",$A30,1))&amp;"copy number",$A$3:$AC$98,24,FALSE)),"")</f>
        <v>9</v>
      </c>
      <c r="BC30" s="4">
        <f>IF(ISNUMBER(Y30),IF(MID('Gene Table'!$D$1,5,1)="8",K30-EY$100,Y30-VLOOKUP(LEFT($A30,FIND(":",$A30,1))&amp;"copy number",$A$3:$AC$98,25,FALSE)),"")</f>
        <v>9</v>
      </c>
      <c r="BD30" s="4" t="str">
        <f>IF(ISNUMBER(Z30),IF(MID('Gene Table'!$D$1,5,1)="8",L30-EZ$100,Z30-VLOOKUP(LEFT($A30,FIND(":",$A30,1))&amp;"copy number",$A$3:$AC$98,26,FALSE)),"")</f>
        <v/>
      </c>
      <c r="BE30" s="4" t="str">
        <f>IF(ISNUMBER(AA30),IF(MID('Gene Table'!$D$1,5,1)="8",M30-FA$100,AA30-VLOOKUP(LEFT($A30,FIND(":",$A30,1))&amp;"copy number",$A$3:$AC$98,27,FALSE)),"")</f>
        <v/>
      </c>
      <c r="BF30" s="4" t="str">
        <f>IF(ISNUMBER(AB30),IF(MID('Gene Table'!$D$1,5,1)="8",N30-FB$100,AB30-VLOOKUP(LEFT($A30,FIND(":",$A30,1))&amp;"copy number",$A$3:$AC$98,28,FALSE)),"")</f>
        <v/>
      </c>
      <c r="BG30" s="4" t="str">
        <f>IF(ISNUMBER(AC30),IF(MID('Gene Table'!$D$1,5,1)="8",O30-FC$100,AC30-VLOOKUP(LEFT($A30,FIND(":",$A30,1))&amp;"copy number",$A$3:$AC$98,29,FALSE)),"")</f>
        <v/>
      </c>
      <c r="BI30" s="4" t="s">
        <v>133</v>
      </c>
      <c r="BJ30" s="4">
        <f t="shared" si="5"/>
        <v>8.09</v>
      </c>
      <c r="BK30" s="4">
        <f t="shared" si="6"/>
        <v>8.0300000000000011</v>
      </c>
      <c r="BL30" s="4">
        <f t="shared" si="7"/>
        <v>8.11</v>
      </c>
      <c r="BM30" s="4">
        <f t="shared" si="8"/>
        <v>9</v>
      </c>
      <c r="BN30" s="4">
        <f t="shared" si="9"/>
        <v>9</v>
      </c>
      <c r="BO30" s="4">
        <f t="shared" si="10"/>
        <v>9</v>
      </c>
      <c r="BP30" s="4">
        <f t="shared" si="11"/>
        <v>9</v>
      </c>
      <c r="BQ30" s="4">
        <f t="shared" si="12"/>
        <v>9</v>
      </c>
      <c r="BR30" s="4" t="str">
        <f t="shared" si="13"/>
        <v/>
      </c>
      <c r="BS30" s="4" t="str">
        <f t="shared" si="14"/>
        <v/>
      </c>
      <c r="BT30" s="4" t="str">
        <f t="shared" si="15"/>
        <v/>
      </c>
      <c r="BU30" s="4" t="str">
        <f t="shared" si="16"/>
        <v/>
      </c>
      <c r="BV30" s="4">
        <f t="shared" si="17"/>
        <v>1.44</v>
      </c>
      <c r="BW30" s="4">
        <f t="shared" si="18"/>
        <v>8.65</v>
      </c>
      <c r="BY30" s="4" t="s">
        <v>133</v>
      </c>
      <c r="BZ30" s="4">
        <f t="shared" si="19"/>
        <v>-0.5600000000000005</v>
      </c>
      <c r="CA30" s="4">
        <f t="shared" si="20"/>
        <v>-0.61999999999999922</v>
      </c>
      <c r="CB30" s="4">
        <f t="shared" si="21"/>
        <v>-0.54000000000000092</v>
      </c>
      <c r="CC30" s="4">
        <f t="shared" si="22"/>
        <v>0.34999999999999964</v>
      </c>
      <c r="CD30" s="4">
        <f t="shared" si="23"/>
        <v>0.34999999999999964</v>
      </c>
      <c r="CE30" s="4">
        <f t="shared" si="24"/>
        <v>0.34999999999999964</v>
      </c>
      <c r="CF30" s="4">
        <f t="shared" si="25"/>
        <v>0.34999999999999964</v>
      </c>
      <c r="CG30" s="4">
        <f t="shared" si="26"/>
        <v>0.34999999999999964</v>
      </c>
      <c r="CH30" s="4" t="str">
        <f t="shared" si="27"/>
        <v/>
      </c>
      <c r="CI30" s="4" t="str">
        <f t="shared" si="28"/>
        <v/>
      </c>
      <c r="CJ30" s="4" t="str">
        <f t="shared" si="29"/>
        <v/>
      </c>
      <c r="CK30" s="4" t="str">
        <f t="shared" si="30"/>
        <v/>
      </c>
      <c r="CM30" s="4" t="s">
        <v>133</v>
      </c>
      <c r="CN30" s="4" t="str">
        <f>IF(ISNUMBER(BZ30), IF($BV30&gt;VLOOKUP('Gene Table'!$G$2,'Array Content'!$A$2:$B$3,2,FALSE),IF(BZ30&lt;-$BV30,"mutant","WT"),IF(BZ30&lt;-VLOOKUP('Gene Table'!$G$2,'Array Content'!$A$2:$B$3,2,FALSE),"Mutant","WT")),"")</f>
        <v>WT</v>
      </c>
      <c r="CO30" s="4" t="str">
        <f>IF(ISNUMBER(CA30), IF($BV30&gt;VLOOKUP('Gene Table'!$G$2,'Array Content'!$A$2:$B$3,2,FALSE),IF(CA30&lt;-$BV30,"mutant","WT"),IF(CA30&lt;-VLOOKUP('Gene Table'!$G$2,'Array Content'!$A$2:$B$3,2,FALSE),"Mutant","WT")),"")</f>
        <v>WT</v>
      </c>
      <c r="CP30" s="4" t="str">
        <f>IF(ISNUMBER(CB30), IF($BV30&gt;VLOOKUP('Gene Table'!$G$2,'Array Content'!$A$2:$B$3,2,FALSE),IF(CB30&lt;-$BV30,"mutant","WT"),IF(CB30&lt;-VLOOKUP('Gene Table'!$G$2,'Array Content'!$A$2:$B$3,2,FALSE),"Mutant","WT")),"")</f>
        <v>WT</v>
      </c>
      <c r="CQ30" s="4" t="str">
        <f>IF(ISNUMBER(CC30), IF($BV30&gt;VLOOKUP('Gene Table'!$G$2,'Array Content'!$A$2:$B$3,2,FALSE),IF(CC30&lt;-$BV30,"mutant","WT"),IF(CC30&lt;-VLOOKUP('Gene Table'!$G$2,'Array Content'!$A$2:$B$3,2,FALSE),"Mutant","WT")),"")</f>
        <v>WT</v>
      </c>
      <c r="CR30" s="4" t="str">
        <f>IF(ISNUMBER(CD30), IF($BV30&gt;VLOOKUP('Gene Table'!$G$2,'Array Content'!$A$2:$B$3,2,FALSE),IF(CD30&lt;-$BV30,"mutant","WT"),IF(CD30&lt;-VLOOKUP('Gene Table'!$G$2,'Array Content'!$A$2:$B$3,2,FALSE),"Mutant","WT")),"")</f>
        <v>WT</v>
      </c>
      <c r="CS30" s="4" t="str">
        <f>IF(ISNUMBER(CE30), IF($BV30&gt;VLOOKUP('Gene Table'!$G$2,'Array Content'!$A$2:$B$3,2,FALSE),IF(CE30&lt;-$BV30,"mutant","WT"),IF(CE30&lt;-VLOOKUP('Gene Table'!$G$2,'Array Content'!$A$2:$B$3,2,FALSE),"Mutant","WT")),"")</f>
        <v>WT</v>
      </c>
      <c r="CT30" s="4" t="str">
        <f>IF(ISNUMBER(CF30), IF($BV30&gt;VLOOKUP('Gene Table'!$G$2,'Array Content'!$A$2:$B$3,2,FALSE),IF(CF30&lt;-$BV30,"mutant","WT"),IF(CF30&lt;-VLOOKUP('Gene Table'!$G$2,'Array Content'!$A$2:$B$3,2,FALSE),"Mutant","WT")),"")</f>
        <v>WT</v>
      </c>
      <c r="CU30" s="4" t="str">
        <f>IF(ISNUMBER(CG30), IF($BV30&gt;VLOOKUP('Gene Table'!$G$2,'Array Content'!$A$2:$B$3,2,FALSE),IF(CG30&lt;-$BV30,"mutant","WT"),IF(CG30&lt;-VLOOKUP('Gene Table'!$G$2,'Array Content'!$A$2:$B$3,2,FALSE),"Mutant","WT")),"")</f>
        <v>WT</v>
      </c>
      <c r="CV30" s="4" t="str">
        <f>IF(ISNUMBER(CH30), IF($BV30&gt;VLOOKUP('Gene Table'!$G$2,'Array Content'!$A$2:$B$3,2,FALSE),IF(CH30&lt;-$BV30,"mutant","WT"),IF(CH30&lt;-VLOOKUP('Gene Table'!$G$2,'Array Content'!$A$2:$B$3,2,FALSE),"Mutant","WT")),"")</f>
        <v/>
      </c>
      <c r="CW30" s="4" t="str">
        <f>IF(ISNUMBER(CI30), IF($BV30&gt;VLOOKUP('Gene Table'!$G$2,'Array Content'!$A$2:$B$3,2,FALSE),IF(CI30&lt;-$BV30,"mutant","WT"),IF(CI30&lt;-VLOOKUP('Gene Table'!$G$2,'Array Content'!$A$2:$B$3,2,FALSE),"Mutant","WT")),"")</f>
        <v/>
      </c>
      <c r="CX30" s="4" t="str">
        <f>IF(ISNUMBER(CJ30), IF($BV30&gt;VLOOKUP('Gene Table'!$G$2,'Array Content'!$A$2:$B$3,2,FALSE),IF(CJ30&lt;-$BV30,"mutant","WT"),IF(CJ30&lt;-VLOOKUP('Gene Table'!$G$2,'Array Content'!$A$2:$B$3,2,FALSE),"Mutant","WT")),"")</f>
        <v/>
      </c>
      <c r="CY30" s="4" t="str">
        <f>IF(ISNUMBER(CK30), IF($BV30&gt;VLOOKUP('Gene Table'!$G$2,'Array Content'!$A$2:$B$3,2,FALSE),IF(CK30&lt;-$BV30,"mutant","WT"),IF(CK30&lt;-VLOOKUP('Gene Table'!$G$2,'Array Content'!$A$2:$B$3,2,FALSE),"Mutant","WT")),"")</f>
        <v/>
      </c>
      <c r="DA30" s="4" t="s">
        <v>133</v>
      </c>
      <c r="DB30" s="4">
        <f t="shared" si="31"/>
        <v>0.51999999999999957</v>
      </c>
      <c r="DC30" s="4">
        <f t="shared" si="32"/>
        <v>0.46000000000000085</v>
      </c>
      <c r="DD30" s="4">
        <f t="shared" si="33"/>
        <v>0.53999999999999915</v>
      </c>
      <c r="DE30" s="4">
        <f t="shared" si="34"/>
        <v>1.4299999999999997</v>
      </c>
      <c r="DF30" s="4">
        <f t="shared" si="35"/>
        <v>1.4299999999999997</v>
      </c>
      <c r="DG30" s="4">
        <f t="shared" si="36"/>
        <v>1.4299999999999997</v>
      </c>
      <c r="DH30" s="4">
        <f t="shared" si="37"/>
        <v>1.4299999999999997</v>
      </c>
      <c r="DI30" s="4">
        <f t="shared" si="38"/>
        <v>1.4299999999999997</v>
      </c>
      <c r="DJ30" s="4" t="str">
        <f t="shared" si="39"/>
        <v/>
      </c>
      <c r="DK30" s="4" t="str">
        <f t="shared" si="40"/>
        <v/>
      </c>
      <c r="DL30" s="4" t="str">
        <f t="shared" si="41"/>
        <v/>
      </c>
      <c r="DM30" s="4" t="str">
        <f t="shared" si="42"/>
        <v/>
      </c>
      <c r="DO30" s="4" t="s">
        <v>133</v>
      </c>
      <c r="DP30" s="4" t="str">
        <f>IF(ISNUMBER(DB30), IF($AR30&gt;VLOOKUP('Gene Table'!$G$2,'Array Content'!$A$2:$B$3,2,FALSE),IF(DB30&lt;-$AR30,"mutant","WT"),IF(DB30&lt;-VLOOKUP('Gene Table'!$G$2,'Array Content'!$A$2:$B$3,2,FALSE),"Mutant","WT")),"")</f>
        <v>WT</v>
      </c>
      <c r="DQ30" s="4" t="str">
        <f>IF(ISNUMBER(DC30), IF($AR30&gt;VLOOKUP('Gene Table'!$G$2,'Array Content'!$A$2:$B$3,2,FALSE),IF(DC30&lt;-$AR30,"mutant","WT"),IF(DC30&lt;-VLOOKUP('Gene Table'!$G$2,'Array Content'!$A$2:$B$3,2,FALSE),"Mutant","WT")),"")</f>
        <v>WT</v>
      </c>
      <c r="DR30" s="4" t="str">
        <f>IF(ISNUMBER(DD30), IF($AR30&gt;VLOOKUP('Gene Table'!$G$2,'Array Content'!$A$2:$B$3,2,FALSE),IF(DD30&lt;-$AR30,"mutant","WT"),IF(DD30&lt;-VLOOKUP('Gene Table'!$G$2,'Array Content'!$A$2:$B$3,2,FALSE),"Mutant","WT")),"")</f>
        <v>WT</v>
      </c>
      <c r="DS30" s="4" t="str">
        <f>IF(ISNUMBER(DE30), IF($AR30&gt;VLOOKUP('Gene Table'!$G$2,'Array Content'!$A$2:$B$3,2,FALSE),IF(DE30&lt;-$AR30,"mutant","WT"),IF(DE30&lt;-VLOOKUP('Gene Table'!$G$2,'Array Content'!$A$2:$B$3,2,FALSE),"Mutant","WT")),"")</f>
        <v>WT</v>
      </c>
      <c r="DT30" s="4" t="str">
        <f>IF(ISNUMBER(DF30), IF($AR30&gt;VLOOKUP('Gene Table'!$G$2,'Array Content'!$A$2:$B$3,2,FALSE),IF(DF30&lt;-$AR30,"mutant","WT"),IF(DF30&lt;-VLOOKUP('Gene Table'!$G$2,'Array Content'!$A$2:$B$3,2,FALSE),"Mutant","WT")),"")</f>
        <v>WT</v>
      </c>
      <c r="DU30" s="4" t="str">
        <f>IF(ISNUMBER(DG30), IF($AR30&gt;VLOOKUP('Gene Table'!$G$2,'Array Content'!$A$2:$B$3,2,FALSE),IF(DG30&lt;-$AR30,"mutant","WT"),IF(DG30&lt;-VLOOKUP('Gene Table'!$G$2,'Array Content'!$A$2:$B$3,2,FALSE),"Mutant","WT")),"")</f>
        <v>WT</v>
      </c>
      <c r="DV30" s="4" t="str">
        <f>IF(ISNUMBER(DH30), IF($AR30&gt;VLOOKUP('Gene Table'!$G$2,'Array Content'!$A$2:$B$3,2,FALSE),IF(DH30&lt;-$AR30,"mutant","WT"),IF(DH30&lt;-VLOOKUP('Gene Table'!$G$2,'Array Content'!$A$2:$B$3,2,FALSE),"Mutant","WT")),"")</f>
        <v>WT</v>
      </c>
      <c r="DW30" s="4" t="str">
        <f>IF(ISNUMBER(DI30), IF($AR30&gt;VLOOKUP('Gene Table'!$G$2,'Array Content'!$A$2:$B$3,2,FALSE),IF(DI30&lt;-$AR30,"mutant","WT"),IF(DI30&lt;-VLOOKUP('Gene Table'!$G$2,'Array Content'!$A$2:$B$3,2,FALSE),"Mutant","WT")),"")</f>
        <v>WT</v>
      </c>
      <c r="DX30" s="4" t="str">
        <f>IF(ISNUMBER(DJ30), IF($AR30&gt;VLOOKUP('Gene Table'!$G$2,'Array Content'!$A$2:$B$3,2,FALSE),IF(DJ30&lt;-$AR30,"mutant","WT"),IF(DJ30&lt;-VLOOKUP('Gene Table'!$G$2,'Array Content'!$A$2:$B$3,2,FALSE),"Mutant","WT")),"")</f>
        <v/>
      </c>
      <c r="DY30" s="4" t="str">
        <f>IF(ISNUMBER(DK30), IF($AR30&gt;VLOOKUP('Gene Table'!$G$2,'Array Content'!$A$2:$B$3,2,FALSE),IF(DK30&lt;-$AR30,"mutant","WT"),IF(DK30&lt;-VLOOKUP('Gene Table'!$G$2,'Array Content'!$A$2:$B$3,2,FALSE),"Mutant","WT")),"")</f>
        <v/>
      </c>
      <c r="DZ30" s="4" t="str">
        <f>IF(ISNUMBER(DL30), IF($AR30&gt;VLOOKUP('Gene Table'!$G$2,'Array Content'!$A$2:$B$3,2,FALSE),IF(DL30&lt;-$AR30,"mutant","WT"),IF(DL30&lt;-VLOOKUP('Gene Table'!$G$2,'Array Content'!$A$2:$B$3,2,FALSE),"Mutant","WT")),"")</f>
        <v/>
      </c>
      <c r="EA30" s="4" t="str">
        <f>IF(ISNUMBER(DM30), IF($AR30&gt;VLOOKUP('Gene Table'!$G$2,'Array Content'!$A$2:$B$3,2,FALSE),IF(DM30&lt;-$AR30,"mutant","WT"),IF(DM30&lt;-VLOOKUP('Gene Table'!$G$2,'Array Content'!$A$2:$B$3,2,FALSE),"Mutant","WT")),"")</f>
        <v/>
      </c>
      <c r="EC30" s="4" t="s">
        <v>133</v>
      </c>
      <c r="ED30" s="4" t="str">
        <f>IF('Gene Table'!$D30="copy number",D30,"")</f>
        <v/>
      </c>
      <c r="EE30" s="4" t="str">
        <f>IF('Gene Table'!$D30="copy number",E30,"")</f>
        <v/>
      </c>
      <c r="EF30" s="4" t="str">
        <f>IF('Gene Table'!$D30="copy number",F30,"")</f>
        <v/>
      </c>
      <c r="EG30" s="4" t="str">
        <f>IF('Gene Table'!$D30="copy number",G30,"")</f>
        <v/>
      </c>
      <c r="EH30" s="4" t="str">
        <f>IF('Gene Table'!$D30="copy number",H30,"")</f>
        <v/>
      </c>
      <c r="EI30" s="4" t="str">
        <f>IF('Gene Table'!$D30="copy number",I30,"")</f>
        <v/>
      </c>
      <c r="EJ30" s="4" t="str">
        <f>IF('Gene Table'!$D30="copy number",J30,"")</f>
        <v/>
      </c>
      <c r="EK30" s="4" t="str">
        <f>IF('Gene Table'!$D30="copy number",K30,"")</f>
        <v/>
      </c>
      <c r="EL30" s="4" t="str">
        <f>IF('Gene Table'!$D30="copy number",L30,"")</f>
        <v/>
      </c>
      <c r="EM30" s="4" t="str">
        <f>IF('Gene Table'!$D30="copy number",M30,"")</f>
        <v/>
      </c>
      <c r="EN30" s="4" t="str">
        <f>IF('Gene Table'!$D30="copy number",N30,"")</f>
        <v/>
      </c>
      <c r="EO30" s="4" t="str">
        <f>IF('Gene Table'!$D30="copy number",O30,"")</f>
        <v/>
      </c>
      <c r="EQ30" s="4" t="s">
        <v>133</v>
      </c>
      <c r="ER30" s="4" t="str">
        <f>IF('Gene Table'!$D30="copy number",R30,"")</f>
        <v/>
      </c>
      <c r="ES30" s="4" t="str">
        <f>IF('Gene Table'!$D30="copy number",S30,"")</f>
        <v/>
      </c>
      <c r="ET30" s="4" t="str">
        <f>IF('Gene Table'!$D30="copy number",T30,"")</f>
        <v/>
      </c>
      <c r="EU30" s="4" t="str">
        <f>IF('Gene Table'!$D30="copy number",U30,"")</f>
        <v/>
      </c>
      <c r="EV30" s="4" t="str">
        <f>IF('Gene Table'!$D30="copy number",V30,"")</f>
        <v/>
      </c>
      <c r="EW30" s="4" t="str">
        <f>IF('Gene Table'!$D30="copy number",W30,"")</f>
        <v/>
      </c>
      <c r="EX30" s="4" t="str">
        <f>IF('Gene Table'!$D30="copy number",X30,"")</f>
        <v/>
      </c>
      <c r="EY30" s="4" t="str">
        <f>IF('Gene Table'!$D30="copy number",Y30,"")</f>
        <v/>
      </c>
      <c r="EZ30" s="4" t="str">
        <f>IF('Gene Table'!$D30="copy number",Z30,"")</f>
        <v/>
      </c>
      <c r="FA30" s="4" t="str">
        <f>IF('Gene Table'!$D30="copy number",AA30,"")</f>
        <v/>
      </c>
      <c r="FB30" s="4" t="str">
        <f>IF('Gene Table'!$D30="copy number",AB30,"")</f>
        <v/>
      </c>
      <c r="FC30" s="4" t="str">
        <f>IF('Gene Table'!$D30="copy number",AC30,"")</f>
        <v/>
      </c>
      <c r="FE30" s="4" t="s">
        <v>133</v>
      </c>
      <c r="FF30" s="4" t="str">
        <f>IF('Gene Table'!$C30="SMPC",D30,"")</f>
        <v/>
      </c>
      <c r="FG30" s="4" t="str">
        <f>IF('Gene Table'!$C30="SMPC",E30,"")</f>
        <v/>
      </c>
      <c r="FH30" s="4" t="str">
        <f>IF('Gene Table'!$C30="SMPC",F30,"")</f>
        <v/>
      </c>
      <c r="FI30" s="4" t="str">
        <f>IF('Gene Table'!$C30="SMPC",G30,"")</f>
        <v/>
      </c>
      <c r="FJ30" s="4" t="str">
        <f>IF('Gene Table'!$C30="SMPC",H30,"")</f>
        <v/>
      </c>
      <c r="FK30" s="4" t="str">
        <f>IF('Gene Table'!$C30="SMPC",I30,"")</f>
        <v/>
      </c>
      <c r="FL30" s="4" t="str">
        <f>IF('Gene Table'!$C30="SMPC",J30,"")</f>
        <v/>
      </c>
      <c r="FM30" s="4" t="str">
        <f>IF('Gene Table'!$C30="SMPC",K30,"")</f>
        <v/>
      </c>
      <c r="FN30" s="4" t="str">
        <f>IF('Gene Table'!$C30="SMPC",L30,"")</f>
        <v/>
      </c>
      <c r="FO30" s="4" t="str">
        <f>IF('Gene Table'!$C30="SMPC",M30,"")</f>
        <v/>
      </c>
      <c r="FP30" s="4" t="str">
        <f>IF('Gene Table'!$C30="SMPC",N30,"")</f>
        <v/>
      </c>
      <c r="FQ30" s="4" t="str">
        <f>IF('Gene Table'!$C30="SMPC",O30,"")</f>
        <v/>
      </c>
      <c r="FS30" s="4" t="s">
        <v>133</v>
      </c>
      <c r="FT30" s="4" t="str">
        <f>IF('Gene Table'!$C30="SMPC",R30,"")</f>
        <v/>
      </c>
      <c r="FU30" s="4" t="str">
        <f>IF('Gene Table'!$C30="SMPC",S30,"")</f>
        <v/>
      </c>
      <c r="FV30" s="4" t="str">
        <f>IF('Gene Table'!$C30="SMPC",T30,"")</f>
        <v/>
      </c>
      <c r="FW30" s="4" t="str">
        <f>IF('Gene Table'!$C30="SMPC",U30,"")</f>
        <v/>
      </c>
      <c r="FX30" s="4" t="str">
        <f>IF('Gene Table'!$C30="SMPC",V30,"")</f>
        <v/>
      </c>
      <c r="FY30" s="4" t="str">
        <f>IF('Gene Table'!$C30="SMPC",W30,"")</f>
        <v/>
      </c>
      <c r="FZ30" s="4" t="str">
        <f>IF('Gene Table'!$C30="SMPC",X30,"")</f>
        <v/>
      </c>
      <c r="GA30" s="4" t="str">
        <f>IF('Gene Table'!$C30="SMPC",Y30,"")</f>
        <v/>
      </c>
      <c r="GB30" s="4" t="str">
        <f>IF('Gene Table'!$C30="SMPC",Z30,"")</f>
        <v/>
      </c>
      <c r="GC30" s="4" t="str">
        <f>IF('Gene Table'!$C30="SMPC",AA30,"")</f>
        <v/>
      </c>
      <c r="GD30" s="4" t="str">
        <f>IF('Gene Table'!$C30="SMPC",AB30,"")</f>
        <v/>
      </c>
      <c r="GE30" s="4" t="str">
        <f>IF('Gene Table'!$C30="SMPC",AC30,"")</f>
        <v/>
      </c>
    </row>
    <row r="31" spans="1:187" ht="15" customHeight="1" x14ac:dyDescent="0.25">
      <c r="A31" s="4" t="str">
        <f>'Gene Table'!C31&amp;":"&amp;'Gene Table'!D31</f>
        <v>EGFR:c.2582T&gt;A</v>
      </c>
      <c r="B31" s="4">
        <f>IF('Gene Table'!$G$5="NO",IF(ISNUMBER(MATCH('Gene Table'!E31,'Array Content'!$M$2:$M$941,0)),VLOOKUP('Gene Table'!E31,'Array Content'!$M$2:$O$941,2,FALSE),35),IF('Gene Table'!$G$5="YES",IF(ISNUMBER(MATCH('Gene Table'!E31,'Array Content'!$M$2:$M$941,0)),VLOOKUP('Gene Table'!E31,'Array Content'!$M$2:$O$941,3,FALSE),35),"OOPS"))</f>
        <v>36</v>
      </c>
      <c r="C31" s="4" t="s">
        <v>136</v>
      </c>
      <c r="D31" s="4">
        <f>IF('Control Sample Data'!D30="","",IF(SUM('Control Sample Data'!D$2:D$97)&gt;10,IF(AND(ISNUMBER('Control Sample Data'!D30),'Control Sample Data'!D30&lt;$B31, 'Control Sample Data'!D30&gt;0),'Control Sample Data'!D30,$B31),""))</f>
        <v>34.32</v>
      </c>
      <c r="E31" s="4">
        <f>IF('Control Sample Data'!E30="","",IF(SUM('Control Sample Data'!E$2:E$97)&gt;10,IF(AND(ISNUMBER('Control Sample Data'!E30),'Control Sample Data'!E30&lt;$B31, 'Control Sample Data'!E30&gt;0),'Control Sample Data'!E30,$B31),""))</f>
        <v>34.81</v>
      </c>
      <c r="F31" s="4" t="str">
        <f>IF('Control Sample Data'!F30="","",IF(SUM('Control Sample Data'!F$2:F$97)&gt;10,IF(AND(ISNUMBER('Control Sample Data'!F30),'Control Sample Data'!F30&lt;$B31, 'Control Sample Data'!F30&gt;0),'Control Sample Data'!F30,$B31),""))</f>
        <v/>
      </c>
      <c r="G31" s="4" t="str">
        <f>IF('Control Sample Data'!G30="","",IF(SUM('Control Sample Data'!G$2:G$97)&gt;10,IF(AND(ISNUMBER('Control Sample Data'!G30),'Control Sample Data'!G30&lt;$B31, 'Control Sample Data'!G30&gt;0),'Control Sample Data'!G30,$B31),""))</f>
        <v/>
      </c>
      <c r="H31" s="4" t="str">
        <f>IF('Control Sample Data'!H30="","",IF(SUM('Control Sample Data'!H$2:H$97)&gt;10,IF(AND(ISNUMBER('Control Sample Data'!H30),'Control Sample Data'!H30&lt;$B31, 'Control Sample Data'!H30&gt;0),'Control Sample Data'!H30,$B31),""))</f>
        <v/>
      </c>
      <c r="I31" s="4" t="str">
        <f>IF('Control Sample Data'!I30="","",IF(SUM('Control Sample Data'!I$2:I$97)&gt;10,IF(AND(ISNUMBER('Control Sample Data'!I30),'Control Sample Data'!I30&lt;$B31, 'Control Sample Data'!I30&gt;0),'Control Sample Data'!I30,$B31),""))</f>
        <v/>
      </c>
      <c r="J31" s="4" t="str">
        <f>IF('Control Sample Data'!J30="","",IF(SUM('Control Sample Data'!J$2:J$97)&gt;10,IF(AND(ISNUMBER('Control Sample Data'!J30),'Control Sample Data'!J30&lt;$B31, 'Control Sample Data'!J30&gt;0),'Control Sample Data'!J30,$B31),""))</f>
        <v/>
      </c>
      <c r="K31" s="4" t="str">
        <f>IF('Control Sample Data'!K30="","",IF(SUM('Control Sample Data'!K$2:K$97)&gt;10,IF(AND(ISNUMBER('Control Sample Data'!K30),'Control Sample Data'!K30&lt;$B31, 'Control Sample Data'!K30&gt;0),'Control Sample Data'!K30,$B31),""))</f>
        <v/>
      </c>
      <c r="L31" s="4" t="str">
        <f>IF('Control Sample Data'!L30="","",IF(SUM('Control Sample Data'!L$2:L$97)&gt;10,IF(AND(ISNUMBER('Control Sample Data'!L30),'Control Sample Data'!L30&lt;$B31, 'Control Sample Data'!L30&gt;0),'Control Sample Data'!L30,$B31),""))</f>
        <v/>
      </c>
      <c r="M31" s="4" t="str">
        <f>IF('Control Sample Data'!M30="","",IF(SUM('Control Sample Data'!M$2:M$97)&gt;10,IF(AND(ISNUMBER('Control Sample Data'!M30),'Control Sample Data'!M30&lt;$B31, 'Control Sample Data'!M30&gt;0),'Control Sample Data'!M30,$B31),""))</f>
        <v/>
      </c>
      <c r="N31" s="4" t="str">
        <f>IF('Control Sample Data'!N30="","",IF(SUM('Control Sample Data'!N$2:N$97)&gt;10,IF(AND(ISNUMBER('Control Sample Data'!N30),'Control Sample Data'!N30&lt;$B31, 'Control Sample Data'!N30&gt;0),'Control Sample Data'!N30,$B31),""))</f>
        <v/>
      </c>
      <c r="O31" s="4" t="str">
        <f>IF('Control Sample Data'!O30="","",IF(SUM('Control Sample Data'!O$2:O$97)&gt;10,IF(AND(ISNUMBER('Control Sample Data'!O30),'Control Sample Data'!O30&lt;$B31, 'Control Sample Data'!O30&gt;0),'Control Sample Data'!O30,$B31),""))</f>
        <v/>
      </c>
      <c r="Q31" s="4" t="s">
        <v>136</v>
      </c>
      <c r="R31" s="4">
        <f>IF('Test Sample Data'!D30="","",IF(SUM('Test Sample Data'!D$2:D$97)&gt;10,IF(AND(ISNUMBER('Test Sample Data'!D30),'Test Sample Data'!D30&lt;$B31, 'Test Sample Data'!D30&gt;0),'Test Sample Data'!D30,$B31),""))</f>
        <v>35</v>
      </c>
      <c r="S31" s="4">
        <f>IF('Test Sample Data'!E30="","",IF(SUM('Test Sample Data'!E$2:E$97)&gt;10,IF(AND(ISNUMBER('Test Sample Data'!E30),'Test Sample Data'!E30&lt;$B31, 'Test Sample Data'!E30&gt;0),'Test Sample Data'!E30,$B31),""))</f>
        <v>35</v>
      </c>
      <c r="T31" s="4">
        <f>IF('Test Sample Data'!F30="","",IF(SUM('Test Sample Data'!F$2:F$97)&gt;10,IF(AND(ISNUMBER('Test Sample Data'!F30),'Test Sample Data'!F30&lt;$B31, 'Test Sample Data'!F30&gt;0),'Test Sample Data'!F30,$B31),""))</f>
        <v>35</v>
      </c>
      <c r="U31" s="4">
        <f>IF('Test Sample Data'!G30="","",IF(SUM('Test Sample Data'!G$2:G$97)&gt;10,IF(AND(ISNUMBER('Test Sample Data'!G30),'Test Sample Data'!G30&lt;$B31, 'Test Sample Data'!G30&gt;0),'Test Sample Data'!G30,$B31),""))</f>
        <v>35</v>
      </c>
      <c r="V31" s="4">
        <f>IF('Test Sample Data'!H30="","",IF(SUM('Test Sample Data'!H$2:H$97)&gt;10,IF(AND(ISNUMBER('Test Sample Data'!H30),'Test Sample Data'!H30&lt;$B31, 'Test Sample Data'!H30&gt;0),'Test Sample Data'!H30,$B31),""))</f>
        <v>35</v>
      </c>
      <c r="W31" s="4">
        <f>IF('Test Sample Data'!I30="","",IF(SUM('Test Sample Data'!I$2:I$97)&gt;10,IF(AND(ISNUMBER('Test Sample Data'!I30),'Test Sample Data'!I30&lt;$B31, 'Test Sample Data'!I30&gt;0),'Test Sample Data'!I30,$B31),""))</f>
        <v>35</v>
      </c>
      <c r="X31" s="4">
        <f>IF('Test Sample Data'!J30="","",IF(SUM('Test Sample Data'!J$2:J$97)&gt;10,IF(AND(ISNUMBER('Test Sample Data'!J30),'Test Sample Data'!J30&lt;$B31, 'Test Sample Data'!J30&gt;0),'Test Sample Data'!J30,$B31),""))</f>
        <v>35</v>
      </c>
      <c r="Y31" s="4">
        <f>IF('Test Sample Data'!K30="","",IF(SUM('Test Sample Data'!K$2:K$97)&gt;10,IF(AND(ISNUMBER('Test Sample Data'!K30),'Test Sample Data'!K30&lt;$B31, 'Test Sample Data'!K30&gt;0),'Test Sample Data'!K30,$B31),""))</f>
        <v>35</v>
      </c>
      <c r="Z31" s="4" t="str">
        <f>IF('Test Sample Data'!L30="","",IF(SUM('Test Sample Data'!L$2:L$97)&gt;10,IF(AND(ISNUMBER('Test Sample Data'!L30),'Test Sample Data'!L30&lt;$B31, 'Test Sample Data'!L30&gt;0),'Test Sample Data'!L30,$B31),""))</f>
        <v/>
      </c>
      <c r="AA31" s="4" t="str">
        <f>IF('Test Sample Data'!M30="","",IF(SUM('Test Sample Data'!M$2:M$97)&gt;10,IF(AND(ISNUMBER('Test Sample Data'!M30),'Test Sample Data'!M30&lt;$B31, 'Test Sample Data'!M30&gt;0),'Test Sample Data'!M30,$B31),""))</f>
        <v/>
      </c>
      <c r="AB31" s="4" t="str">
        <f>IF('Test Sample Data'!N30="","",IF(SUM('Test Sample Data'!N$2:N$97)&gt;10,IF(AND(ISNUMBER('Test Sample Data'!N30),'Test Sample Data'!N30&lt;$B31, 'Test Sample Data'!N30&gt;0),'Test Sample Data'!N30,$B31),""))</f>
        <v/>
      </c>
      <c r="AC31" s="4" t="str">
        <f>IF('Test Sample Data'!O30="","",IF(SUM('Test Sample Data'!O$2:O$97)&gt;10,IF(AND(ISNUMBER('Test Sample Data'!O30),'Test Sample Data'!O30&lt;$B31, 'Test Sample Data'!O30&gt;0),'Test Sample Data'!O30,$B31),""))</f>
        <v/>
      </c>
      <c r="AE31" s="4" t="s">
        <v>136</v>
      </c>
      <c r="AF31" s="4">
        <f>IF(ISNUMBER(D31),IF(MID('Gene Table'!$D$1,5,1)="8",D31-ED$100,D31-VLOOKUP(LEFT($A31,FIND(":",$A31,1))&amp;"copy number",$A$3:$AC$98,4,FALSE)),"")</f>
        <v>7.5300000000000011</v>
      </c>
      <c r="AG31" s="4">
        <f>IF(ISNUMBER(E31),IF(MID('Gene Table'!$D$1,5,1)="8",E31-EE$100,E31-VLOOKUP(LEFT($A31,FIND(":",$A31,1))&amp;"copy number",$A$3:$AC$98,5,FALSE)),"")</f>
        <v>8.1800000000000033</v>
      </c>
      <c r="AH31" s="4" t="str">
        <f>IF(ISNUMBER(F31),IF(MID('Gene Table'!$D$1,5,1)="8",F31-EF$100,F31-VLOOKUP(LEFT($A31,FIND(":",$A31,1))&amp;"copy number",$A$3:$AC$98,6,FALSE)),"")</f>
        <v/>
      </c>
      <c r="AI31" s="4" t="str">
        <f>IF(ISNUMBER(G31),IF(MID('Gene Table'!$D$1,5,1)="8",G31-EG$100,G31-VLOOKUP(LEFT($A31,FIND(":",$A31,1))&amp;"copy number",$A$3:$AC$98,7,FALSE)),"")</f>
        <v/>
      </c>
      <c r="AJ31" s="4" t="str">
        <f>IF(ISNUMBER(H31),IF(MID('Gene Table'!$D$1,5,1)="8",H31-EH$100,H31-VLOOKUP(LEFT($A31,FIND(":",$A31,1))&amp;"copy number",$A$3:$AC$98,8,FALSE)),"")</f>
        <v/>
      </c>
      <c r="AK31" s="4" t="str">
        <f>IF(ISNUMBER(I31),IF(MID('Gene Table'!$D$1,5,1)="8",I31-EI$100,I31-VLOOKUP(LEFT($A31,FIND(":",$A31,1))&amp;"copy number",$A$3:$AC$98,9,FALSE)),"")</f>
        <v/>
      </c>
      <c r="AL31" s="4" t="str">
        <f>IF(ISNUMBER(J31),IF(MID('Gene Table'!$D$1,5,1)="8",J31-EJ$100,J31-VLOOKUP(LEFT($A31,FIND(":",$A31,1))&amp;"copy number",$A$3:$AC$98,10,FALSE)),"")</f>
        <v/>
      </c>
      <c r="AM31" s="4" t="str">
        <f>IF(ISNUMBER(K31),IF(MID('Gene Table'!$D$1,5,1)="8",K31-EK$100,K31-VLOOKUP(LEFT($A31,FIND(":",$A31,1))&amp;"copy number",$A$3:$AC$98,11,FALSE)),"")</f>
        <v/>
      </c>
      <c r="AN31" s="4" t="str">
        <f>IF(ISNUMBER(L31),IF(MID('Gene Table'!$D$1,5,1)="8",L31-EL$100,L31-VLOOKUP(LEFT($A31,FIND(":",$A31,1))&amp;"copy number",$A$3:$AC$98,12,FALSE)),"")</f>
        <v/>
      </c>
      <c r="AO31" s="4" t="str">
        <f>IF(ISNUMBER(M31),IF(MID('Gene Table'!$D$1,5,1)="8",M31-EM$100,M31-VLOOKUP(LEFT($A31,FIND(":",$A31,1))&amp;"copy number",$A$3:$AC$98,13,FALSE)),"")</f>
        <v/>
      </c>
      <c r="AP31" s="4" t="str">
        <f>IF(ISNUMBER(N31),IF(MID('Gene Table'!$D$1,5,1)="8",N31-EN$100,N31-VLOOKUP(LEFT($A31,FIND(":",$A31,1))&amp;"copy number",$A$3:$AC$98,14,FALSE)),"")</f>
        <v/>
      </c>
      <c r="AQ31" s="4" t="str">
        <f>IF(ISNUMBER(O31),IF(MID('Gene Table'!$D$1,5,1)="8",O31-EO$100,O31-VLOOKUP(LEFT($A31,FIND(":",$A31,1))&amp;"copy number",$A$3:$AC$98,15,FALSE)),"")</f>
        <v/>
      </c>
      <c r="AR31" s="4">
        <f t="shared" si="3"/>
        <v>1.38</v>
      </c>
      <c r="AS31" s="4">
        <f t="shared" si="4"/>
        <v>7.86</v>
      </c>
      <c r="AU31" s="4" t="s">
        <v>136</v>
      </c>
      <c r="AV31" s="4">
        <f>IF(ISNUMBER(R31),IF(MID('Gene Table'!$D$1,5,1)="8",D31-ER$100,R31-VLOOKUP(LEFT($A31,FIND(":",$A31,1))&amp;"copy number",$A$3:$AC$98,18,FALSE)),"")</f>
        <v>8.09</v>
      </c>
      <c r="AW31" s="4">
        <f>IF(ISNUMBER(S31),IF(MID('Gene Table'!$D$1,5,1)="8",E31-ES$100,S31-VLOOKUP(LEFT($A31,FIND(":",$A31,1))&amp;"copy number",$A$3:$AC$98,19,FALSE)),"")</f>
        <v>8.0300000000000011</v>
      </c>
      <c r="AX31" s="4">
        <f>IF(ISNUMBER(T31),IF(MID('Gene Table'!$D$1,5,1)="8",F31-ET$100,T31-VLOOKUP(LEFT($A31,FIND(":",$A31,1))&amp;"copy number",$A$3:$AC$98,20,FALSE)),"")</f>
        <v>8.11</v>
      </c>
      <c r="AY31" s="4">
        <f>IF(ISNUMBER(U31),IF(MID('Gene Table'!$D$1,5,1)="8",G31-EU$100,U31-VLOOKUP(LEFT($A31,FIND(":",$A31,1))&amp;"copy number",$A$3:$AC$98,21,FALSE)),"")</f>
        <v>9</v>
      </c>
      <c r="AZ31" s="4">
        <f>IF(ISNUMBER(V31),IF(MID('Gene Table'!$D$1,5,1)="8",H31-EV$100,V31-VLOOKUP(LEFT($A31,FIND(":",$A31,1))&amp;"copy number",$A$3:$AC$98,22,FALSE)),"")</f>
        <v>9</v>
      </c>
      <c r="BA31" s="4">
        <f>IF(ISNUMBER(W31),IF(MID('Gene Table'!$D$1,5,1)="8",I31-EW$100,W31-VLOOKUP(LEFT($A31,FIND(":",$A31,1))&amp;"copy number",$A$3:$AC$98,23,FALSE)),"")</f>
        <v>9</v>
      </c>
      <c r="BB31" s="4">
        <f>IF(ISNUMBER(X31),IF(MID('Gene Table'!$D$1,5,1)="8",J31-EX$100,X31-VLOOKUP(LEFT($A31,FIND(":",$A31,1))&amp;"copy number",$A$3:$AC$98,24,FALSE)),"")</f>
        <v>9</v>
      </c>
      <c r="BC31" s="4">
        <f>IF(ISNUMBER(Y31),IF(MID('Gene Table'!$D$1,5,1)="8",K31-EY$100,Y31-VLOOKUP(LEFT($A31,FIND(":",$A31,1))&amp;"copy number",$A$3:$AC$98,25,FALSE)),"")</f>
        <v>9</v>
      </c>
      <c r="BD31" s="4" t="str">
        <f>IF(ISNUMBER(Z31),IF(MID('Gene Table'!$D$1,5,1)="8",L31-EZ$100,Z31-VLOOKUP(LEFT($A31,FIND(":",$A31,1))&amp;"copy number",$A$3:$AC$98,26,FALSE)),"")</f>
        <v/>
      </c>
      <c r="BE31" s="4" t="str">
        <f>IF(ISNUMBER(AA31),IF(MID('Gene Table'!$D$1,5,1)="8",M31-FA$100,AA31-VLOOKUP(LEFT($A31,FIND(":",$A31,1))&amp;"copy number",$A$3:$AC$98,27,FALSE)),"")</f>
        <v/>
      </c>
      <c r="BF31" s="4" t="str">
        <f>IF(ISNUMBER(AB31),IF(MID('Gene Table'!$D$1,5,1)="8",N31-FB$100,AB31-VLOOKUP(LEFT($A31,FIND(":",$A31,1))&amp;"copy number",$A$3:$AC$98,28,FALSE)),"")</f>
        <v/>
      </c>
      <c r="BG31" s="4" t="str">
        <f>IF(ISNUMBER(AC31),IF(MID('Gene Table'!$D$1,5,1)="8",O31-FC$100,AC31-VLOOKUP(LEFT($A31,FIND(":",$A31,1))&amp;"copy number",$A$3:$AC$98,29,FALSE)),"")</f>
        <v/>
      </c>
      <c r="BI31" s="4" t="s">
        <v>136</v>
      </c>
      <c r="BJ31" s="4">
        <f t="shared" si="5"/>
        <v>8.09</v>
      </c>
      <c r="BK31" s="4">
        <f t="shared" si="6"/>
        <v>8.0300000000000011</v>
      </c>
      <c r="BL31" s="4">
        <f t="shared" si="7"/>
        <v>8.11</v>
      </c>
      <c r="BM31" s="4">
        <f t="shared" si="8"/>
        <v>9</v>
      </c>
      <c r="BN31" s="4">
        <f t="shared" si="9"/>
        <v>9</v>
      </c>
      <c r="BO31" s="4">
        <f t="shared" si="10"/>
        <v>9</v>
      </c>
      <c r="BP31" s="4">
        <f t="shared" si="11"/>
        <v>9</v>
      </c>
      <c r="BQ31" s="4">
        <f t="shared" si="12"/>
        <v>9</v>
      </c>
      <c r="BR31" s="4" t="str">
        <f t="shared" si="13"/>
        <v/>
      </c>
      <c r="BS31" s="4" t="str">
        <f t="shared" si="14"/>
        <v/>
      </c>
      <c r="BT31" s="4" t="str">
        <f t="shared" si="15"/>
        <v/>
      </c>
      <c r="BU31" s="4" t="str">
        <f t="shared" si="16"/>
        <v/>
      </c>
      <c r="BV31" s="4">
        <f t="shared" si="17"/>
        <v>1.44</v>
      </c>
      <c r="BW31" s="4">
        <f t="shared" si="18"/>
        <v>8.65</v>
      </c>
      <c r="BY31" s="4" t="s">
        <v>136</v>
      </c>
      <c r="BZ31" s="4">
        <f t="shared" si="19"/>
        <v>-0.5600000000000005</v>
      </c>
      <c r="CA31" s="4">
        <f t="shared" si="20"/>
        <v>-0.61999999999999922</v>
      </c>
      <c r="CB31" s="4">
        <f t="shared" si="21"/>
        <v>-0.54000000000000092</v>
      </c>
      <c r="CC31" s="4">
        <f t="shared" si="22"/>
        <v>0.34999999999999964</v>
      </c>
      <c r="CD31" s="4">
        <f t="shared" si="23"/>
        <v>0.34999999999999964</v>
      </c>
      <c r="CE31" s="4">
        <f t="shared" si="24"/>
        <v>0.34999999999999964</v>
      </c>
      <c r="CF31" s="4">
        <f t="shared" si="25"/>
        <v>0.34999999999999964</v>
      </c>
      <c r="CG31" s="4">
        <f t="shared" si="26"/>
        <v>0.34999999999999964</v>
      </c>
      <c r="CH31" s="4" t="str">
        <f t="shared" si="27"/>
        <v/>
      </c>
      <c r="CI31" s="4" t="str">
        <f t="shared" si="28"/>
        <v/>
      </c>
      <c r="CJ31" s="4" t="str">
        <f t="shared" si="29"/>
        <v/>
      </c>
      <c r="CK31" s="4" t="str">
        <f t="shared" si="30"/>
        <v/>
      </c>
      <c r="CM31" s="4" t="s">
        <v>136</v>
      </c>
      <c r="CN31" s="4" t="str">
        <f>IF(ISNUMBER(BZ31), IF($BV31&gt;VLOOKUP('Gene Table'!$G$2,'Array Content'!$A$2:$B$3,2,FALSE),IF(BZ31&lt;-$BV31,"mutant","WT"),IF(BZ31&lt;-VLOOKUP('Gene Table'!$G$2,'Array Content'!$A$2:$B$3,2,FALSE),"Mutant","WT")),"")</f>
        <v>WT</v>
      </c>
      <c r="CO31" s="4" t="str">
        <f>IF(ISNUMBER(CA31), IF($BV31&gt;VLOOKUP('Gene Table'!$G$2,'Array Content'!$A$2:$B$3,2,FALSE),IF(CA31&lt;-$BV31,"mutant","WT"),IF(CA31&lt;-VLOOKUP('Gene Table'!$G$2,'Array Content'!$A$2:$B$3,2,FALSE),"Mutant","WT")),"")</f>
        <v>WT</v>
      </c>
      <c r="CP31" s="4" t="str">
        <f>IF(ISNUMBER(CB31), IF($BV31&gt;VLOOKUP('Gene Table'!$G$2,'Array Content'!$A$2:$B$3,2,FALSE),IF(CB31&lt;-$BV31,"mutant","WT"),IF(CB31&lt;-VLOOKUP('Gene Table'!$G$2,'Array Content'!$A$2:$B$3,2,FALSE),"Mutant","WT")),"")</f>
        <v>WT</v>
      </c>
      <c r="CQ31" s="4" t="str">
        <f>IF(ISNUMBER(CC31), IF($BV31&gt;VLOOKUP('Gene Table'!$G$2,'Array Content'!$A$2:$B$3,2,FALSE),IF(CC31&lt;-$BV31,"mutant","WT"),IF(CC31&lt;-VLOOKUP('Gene Table'!$G$2,'Array Content'!$A$2:$B$3,2,FALSE),"Mutant","WT")),"")</f>
        <v>WT</v>
      </c>
      <c r="CR31" s="4" t="str">
        <f>IF(ISNUMBER(CD31), IF($BV31&gt;VLOOKUP('Gene Table'!$G$2,'Array Content'!$A$2:$B$3,2,FALSE),IF(CD31&lt;-$BV31,"mutant","WT"),IF(CD31&lt;-VLOOKUP('Gene Table'!$G$2,'Array Content'!$A$2:$B$3,2,FALSE),"Mutant","WT")),"")</f>
        <v>WT</v>
      </c>
      <c r="CS31" s="4" t="str">
        <f>IF(ISNUMBER(CE31), IF($BV31&gt;VLOOKUP('Gene Table'!$G$2,'Array Content'!$A$2:$B$3,2,FALSE),IF(CE31&lt;-$BV31,"mutant","WT"),IF(CE31&lt;-VLOOKUP('Gene Table'!$G$2,'Array Content'!$A$2:$B$3,2,FALSE),"Mutant","WT")),"")</f>
        <v>WT</v>
      </c>
      <c r="CT31" s="4" t="str">
        <f>IF(ISNUMBER(CF31), IF($BV31&gt;VLOOKUP('Gene Table'!$G$2,'Array Content'!$A$2:$B$3,2,FALSE),IF(CF31&lt;-$BV31,"mutant","WT"),IF(CF31&lt;-VLOOKUP('Gene Table'!$G$2,'Array Content'!$A$2:$B$3,2,FALSE),"Mutant","WT")),"")</f>
        <v>WT</v>
      </c>
      <c r="CU31" s="4" t="str">
        <f>IF(ISNUMBER(CG31), IF($BV31&gt;VLOOKUP('Gene Table'!$G$2,'Array Content'!$A$2:$B$3,2,FALSE),IF(CG31&lt;-$BV31,"mutant","WT"),IF(CG31&lt;-VLOOKUP('Gene Table'!$G$2,'Array Content'!$A$2:$B$3,2,FALSE),"Mutant","WT")),"")</f>
        <v>WT</v>
      </c>
      <c r="CV31" s="4" t="str">
        <f>IF(ISNUMBER(CH31), IF($BV31&gt;VLOOKUP('Gene Table'!$G$2,'Array Content'!$A$2:$B$3,2,FALSE),IF(CH31&lt;-$BV31,"mutant","WT"),IF(CH31&lt;-VLOOKUP('Gene Table'!$G$2,'Array Content'!$A$2:$B$3,2,FALSE),"Mutant","WT")),"")</f>
        <v/>
      </c>
      <c r="CW31" s="4" t="str">
        <f>IF(ISNUMBER(CI31), IF($BV31&gt;VLOOKUP('Gene Table'!$G$2,'Array Content'!$A$2:$B$3,2,FALSE),IF(CI31&lt;-$BV31,"mutant","WT"),IF(CI31&lt;-VLOOKUP('Gene Table'!$G$2,'Array Content'!$A$2:$B$3,2,FALSE),"Mutant","WT")),"")</f>
        <v/>
      </c>
      <c r="CX31" s="4" t="str">
        <f>IF(ISNUMBER(CJ31), IF($BV31&gt;VLOOKUP('Gene Table'!$G$2,'Array Content'!$A$2:$B$3,2,FALSE),IF(CJ31&lt;-$BV31,"mutant","WT"),IF(CJ31&lt;-VLOOKUP('Gene Table'!$G$2,'Array Content'!$A$2:$B$3,2,FALSE),"Mutant","WT")),"")</f>
        <v/>
      </c>
      <c r="CY31" s="4" t="str">
        <f>IF(ISNUMBER(CK31), IF($BV31&gt;VLOOKUP('Gene Table'!$G$2,'Array Content'!$A$2:$B$3,2,FALSE),IF(CK31&lt;-$BV31,"mutant","WT"),IF(CK31&lt;-VLOOKUP('Gene Table'!$G$2,'Array Content'!$A$2:$B$3,2,FALSE),"Mutant","WT")),"")</f>
        <v/>
      </c>
      <c r="DA31" s="4" t="s">
        <v>136</v>
      </c>
      <c r="DB31" s="4">
        <f t="shared" si="31"/>
        <v>0.22999999999999954</v>
      </c>
      <c r="DC31" s="4">
        <f t="shared" si="32"/>
        <v>0.17000000000000082</v>
      </c>
      <c r="DD31" s="4">
        <f t="shared" si="33"/>
        <v>0.24999999999999911</v>
      </c>
      <c r="DE31" s="4">
        <f t="shared" si="34"/>
        <v>1.1399999999999997</v>
      </c>
      <c r="DF31" s="4">
        <f t="shared" si="35"/>
        <v>1.1399999999999997</v>
      </c>
      <c r="DG31" s="4">
        <f t="shared" si="36"/>
        <v>1.1399999999999997</v>
      </c>
      <c r="DH31" s="4">
        <f t="shared" si="37"/>
        <v>1.1399999999999997</v>
      </c>
      <c r="DI31" s="4">
        <f t="shared" si="38"/>
        <v>1.1399999999999997</v>
      </c>
      <c r="DJ31" s="4" t="str">
        <f t="shared" si="39"/>
        <v/>
      </c>
      <c r="DK31" s="4" t="str">
        <f t="shared" si="40"/>
        <v/>
      </c>
      <c r="DL31" s="4" t="str">
        <f t="shared" si="41"/>
        <v/>
      </c>
      <c r="DM31" s="4" t="str">
        <f t="shared" si="42"/>
        <v/>
      </c>
      <c r="DO31" s="4" t="s">
        <v>136</v>
      </c>
      <c r="DP31" s="4" t="str">
        <f>IF(ISNUMBER(DB31), IF($AR31&gt;VLOOKUP('Gene Table'!$G$2,'Array Content'!$A$2:$B$3,2,FALSE),IF(DB31&lt;-$AR31,"mutant","WT"),IF(DB31&lt;-VLOOKUP('Gene Table'!$G$2,'Array Content'!$A$2:$B$3,2,FALSE),"Mutant","WT")),"")</f>
        <v>WT</v>
      </c>
      <c r="DQ31" s="4" t="str">
        <f>IF(ISNUMBER(DC31), IF($AR31&gt;VLOOKUP('Gene Table'!$G$2,'Array Content'!$A$2:$B$3,2,FALSE),IF(DC31&lt;-$AR31,"mutant","WT"),IF(DC31&lt;-VLOOKUP('Gene Table'!$G$2,'Array Content'!$A$2:$B$3,2,FALSE),"Mutant","WT")),"")</f>
        <v>WT</v>
      </c>
      <c r="DR31" s="4" t="str">
        <f>IF(ISNUMBER(DD31), IF($AR31&gt;VLOOKUP('Gene Table'!$G$2,'Array Content'!$A$2:$B$3,2,FALSE),IF(DD31&lt;-$AR31,"mutant","WT"),IF(DD31&lt;-VLOOKUP('Gene Table'!$G$2,'Array Content'!$A$2:$B$3,2,FALSE),"Mutant","WT")),"")</f>
        <v>WT</v>
      </c>
      <c r="DS31" s="4" t="str">
        <f>IF(ISNUMBER(DE31), IF($AR31&gt;VLOOKUP('Gene Table'!$G$2,'Array Content'!$A$2:$B$3,2,FALSE),IF(DE31&lt;-$AR31,"mutant","WT"),IF(DE31&lt;-VLOOKUP('Gene Table'!$G$2,'Array Content'!$A$2:$B$3,2,FALSE),"Mutant","WT")),"")</f>
        <v>WT</v>
      </c>
      <c r="DT31" s="4" t="str">
        <f>IF(ISNUMBER(DF31), IF($AR31&gt;VLOOKUP('Gene Table'!$G$2,'Array Content'!$A$2:$B$3,2,FALSE),IF(DF31&lt;-$AR31,"mutant","WT"),IF(DF31&lt;-VLOOKUP('Gene Table'!$G$2,'Array Content'!$A$2:$B$3,2,FALSE),"Mutant","WT")),"")</f>
        <v>WT</v>
      </c>
      <c r="DU31" s="4" t="str">
        <f>IF(ISNUMBER(DG31), IF($AR31&gt;VLOOKUP('Gene Table'!$G$2,'Array Content'!$A$2:$B$3,2,FALSE),IF(DG31&lt;-$AR31,"mutant","WT"),IF(DG31&lt;-VLOOKUP('Gene Table'!$G$2,'Array Content'!$A$2:$B$3,2,FALSE),"Mutant","WT")),"")</f>
        <v>WT</v>
      </c>
      <c r="DV31" s="4" t="str">
        <f>IF(ISNUMBER(DH31), IF($AR31&gt;VLOOKUP('Gene Table'!$G$2,'Array Content'!$A$2:$B$3,2,FALSE),IF(DH31&lt;-$AR31,"mutant","WT"),IF(DH31&lt;-VLOOKUP('Gene Table'!$G$2,'Array Content'!$A$2:$B$3,2,FALSE),"Mutant","WT")),"")</f>
        <v>WT</v>
      </c>
      <c r="DW31" s="4" t="str">
        <f>IF(ISNUMBER(DI31), IF($AR31&gt;VLOOKUP('Gene Table'!$G$2,'Array Content'!$A$2:$B$3,2,FALSE),IF(DI31&lt;-$AR31,"mutant","WT"),IF(DI31&lt;-VLOOKUP('Gene Table'!$G$2,'Array Content'!$A$2:$B$3,2,FALSE),"Mutant","WT")),"")</f>
        <v>WT</v>
      </c>
      <c r="DX31" s="4" t="str">
        <f>IF(ISNUMBER(DJ31), IF($AR31&gt;VLOOKUP('Gene Table'!$G$2,'Array Content'!$A$2:$B$3,2,FALSE),IF(DJ31&lt;-$AR31,"mutant","WT"),IF(DJ31&lt;-VLOOKUP('Gene Table'!$G$2,'Array Content'!$A$2:$B$3,2,FALSE),"Mutant","WT")),"")</f>
        <v/>
      </c>
      <c r="DY31" s="4" t="str">
        <f>IF(ISNUMBER(DK31), IF($AR31&gt;VLOOKUP('Gene Table'!$G$2,'Array Content'!$A$2:$B$3,2,FALSE),IF(DK31&lt;-$AR31,"mutant","WT"),IF(DK31&lt;-VLOOKUP('Gene Table'!$G$2,'Array Content'!$A$2:$B$3,2,FALSE),"Mutant","WT")),"")</f>
        <v/>
      </c>
      <c r="DZ31" s="4" t="str">
        <f>IF(ISNUMBER(DL31), IF($AR31&gt;VLOOKUP('Gene Table'!$G$2,'Array Content'!$A$2:$B$3,2,FALSE),IF(DL31&lt;-$AR31,"mutant","WT"),IF(DL31&lt;-VLOOKUP('Gene Table'!$G$2,'Array Content'!$A$2:$B$3,2,FALSE),"Mutant","WT")),"")</f>
        <v/>
      </c>
      <c r="EA31" s="4" t="str">
        <f>IF(ISNUMBER(DM31), IF($AR31&gt;VLOOKUP('Gene Table'!$G$2,'Array Content'!$A$2:$B$3,2,FALSE),IF(DM31&lt;-$AR31,"mutant","WT"),IF(DM31&lt;-VLOOKUP('Gene Table'!$G$2,'Array Content'!$A$2:$B$3,2,FALSE),"Mutant","WT")),"")</f>
        <v/>
      </c>
      <c r="EC31" s="4" t="s">
        <v>136</v>
      </c>
      <c r="ED31" s="4" t="str">
        <f>IF('Gene Table'!$D31="copy number",D31,"")</f>
        <v/>
      </c>
      <c r="EE31" s="4" t="str">
        <f>IF('Gene Table'!$D31="copy number",E31,"")</f>
        <v/>
      </c>
      <c r="EF31" s="4" t="str">
        <f>IF('Gene Table'!$D31="copy number",F31,"")</f>
        <v/>
      </c>
      <c r="EG31" s="4" t="str">
        <f>IF('Gene Table'!$D31="copy number",G31,"")</f>
        <v/>
      </c>
      <c r="EH31" s="4" t="str">
        <f>IF('Gene Table'!$D31="copy number",H31,"")</f>
        <v/>
      </c>
      <c r="EI31" s="4" t="str">
        <f>IF('Gene Table'!$D31="copy number",I31,"")</f>
        <v/>
      </c>
      <c r="EJ31" s="4" t="str">
        <f>IF('Gene Table'!$D31="copy number",J31,"")</f>
        <v/>
      </c>
      <c r="EK31" s="4" t="str">
        <f>IF('Gene Table'!$D31="copy number",K31,"")</f>
        <v/>
      </c>
      <c r="EL31" s="4" t="str">
        <f>IF('Gene Table'!$D31="copy number",L31,"")</f>
        <v/>
      </c>
      <c r="EM31" s="4" t="str">
        <f>IF('Gene Table'!$D31="copy number",M31,"")</f>
        <v/>
      </c>
      <c r="EN31" s="4" t="str">
        <f>IF('Gene Table'!$D31="copy number",N31,"")</f>
        <v/>
      </c>
      <c r="EO31" s="4" t="str">
        <f>IF('Gene Table'!$D31="copy number",O31,"")</f>
        <v/>
      </c>
      <c r="EQ31" s="4" t="s">
        <v>136</v>
      </c>
      <c r="ER31" s="4" t="str">
        <f>IF('Gene Table'!$D31="copy number",R31,"")</f>
        <v/>
      </c>
      <c r="ES31" s="4" t="str">
        <f>IF('Gene Table'!$D31="copy number",S31,"")</f>
        <v/>
      </c>
      <c r="ET31" s="4" t="str">
        <f>IF('Gene Table'!$D31="copy number",T31,"")</f>
        <v/>
      </c>
      <c r="EU31" s="4" t="str">
        <f>IF('Gene Table'!$D31="copy number",U31,"")</f>
        <v/>
      </c>
      <c r="EV31" s="4" t="str">
        <f>IF('Gene Table'!$D31="copy number",V31,"")</f>
        <v/>
      </c>
      <c r="EW31" s="4" t="str">
        <f>IF('Gene Table'!$D31="copy number",W31,"")</f>
        <v/>
      </c>
      <c r="EX31" s="4" t="str">
        <f>IF('Gene Table'!$D31="copy number",X31,"")</f>
        <v/>
      </c>
      <c r="EY31" s="4" t="str">
        <f>IF('Gene Table'!$D31="copy number",Y31,"")</f>
        <v/>
      </c>
      <c r="EZ31" s="4" t="str">
        <f>IF('Gene Table'!$D31="copy number",Z31,"")</f>
        <v/>
      </c>
      <c r="FA31" s="4" t="str">
        <f>IF('Gene Table'!$D31="copy number",AA31,"")</f>
        <v/>
      </c>
      <c r="FB31" s="4" t="str">
        <f>IF('Gene Table'!$D31="copy number",AB31,"")</f>
        <v/>
      </c>
      <c r="FC31" s="4" t="str">
        <f>IF('Gene Table'!$D31="copy number",AC31,"")</f>
        <v/>
      </c>
      <c r="FE31" s="4" t="s">
        <v>136</v>
      </c>
      <c r="FF31" s="4" t="str">
        <f>IF('Gene Table'!$C31="SMPC",D31,"")</f>
        <v/>
      </c>
      <c r="FG31" s="4" t="str">
        <f>IF('Gene Table'!$C31="SMPC",E31,"")</f>
        <v/>
      </c>
      <c r="FH31" s="4" t="str">
        <f>IF('Gene Table'!$C31="SMPC",F31,"")</f>
        <v/>
      </c>
      <c r="FI31" s="4" t="str">
        <f>IF('Gene Table'!$C31="SMPC",G31,"")</f>
        <v/>
      </c>
      <c r="FJ31" s="4" t="str">
        <f>IF('Gene Table'!$C31="SMPC",H31,"")</f>
        <v/>
      </c>
      <c r="FK31" s="4" t="str">
        <f>IF('Gene Table'!$C31="SMPC",I31,"")</f>
        <v/>
      </c>
      <c r="FL31" s="4" t="str">
        <f>IF('Gene Table'!$C31="SMPC",J31,"")</f>
        <v/>
      </c>
      <c r="FM31" s="4" t="str">
        <f>IF('Gene Table'!$C31="SMPC",K31,"")</f>
        <v/>
      </c>
      <c r="FN31" s="4" t="str">
        <f>IF('Gene Table'!$C31="SMPC",L31,"")</f>
        <v/>
      </c>
      <c r="FO31" s="4" t="str">
        <f>IF('Gene Table'!$C31="SMPC",M31,"")</f>
        <v/>
      </c>
      <c r="FP31" s="4" t="str">
        <f>IF('Gene Table'!$C31="SMPC",N31,"")</f>
        <v/>
      </c>
      <c r="FQ31" s="4" t="str">
        <f>IF('Gene Table'!$C31="SMPC",O31,"")</f>
        <v/>
      </c>
      <c r="FS31" s="4" t="s">
        <v>136</v>
      </c>
      <c r="FT31" s="4" t="str">
        <f>IF('Gene Table'!$C31="SMPC",R31,"")</f>
        <v/>
      </c>
      <c r="FU31" s="4" t="str">
        <f>IF('Gene Table'!$C31="SMPC",S31,"")</f>
        <v/>
      </c>
      <c r="FV31" s="4" t="str">
        <f>IF('Gene Table'!$C31="SMPC",T31,"")</f>
        <v/>
      </c>
      <c r="FW31" s="4" t="str">
        <f>IF('Gene Table'!$C31="SMPC",U31,"")</f>
        <v/>
      </c>
      <c r="FX31" s="4" t="str">
        <f>IF('Gene Table'!$C31="SMPC",V31,"")</f>
        <v/>
      </c>
      <c r="FY31" s="4" t="str">
        <f>IF('Gene Table'!$C31="SMPC",W31,"")</f>
        <v/>
      </c>
      <c r="FZ31" s="4" t="str">
        <f>IF('Gene Table'!$C31="SMPC",X31,"")</f>
        <v/>
      </c>
      <c r="GA31" s="4" t="str">
        <f>IF('Gene Table'!$C31="SMPC",Y31,"")</f>
        <v/>
      </c>
      <c r="GB31" s="4" t="str">
        <f>IF('Gene Table'!$C31="SMPC",Z31,"")</f>
        <v/>
      </c>
      <c r="GC31" s="4" t="str">
        <f>IF('Gene Table'!$C31="SMPC",AA31,"")</f>
        <v/>
      </c>
      <c r="GD31" s="4" t="str">
        <f>IF('Gene Table'!$C31="SMPC",AB31,"")</f>
        <v/>
      </c>
      <c r="GE31" s="4" t="str">
        <f>IF('Gene Table'!$C31="SMPC",AC31,"")</f>
        <v/>
      </c>
    </row>
    <row r="32" spans="1:187" ht="15" customHeight="1" x14ac:dyDescent="0.25">
      <c r="A32" s="4" t="str">
        <f>'Gene Table'!C32&amp;":"&amp;'Gene Table'!D32</f>
        <v>KRAS:c.182A&gt;G</v>
      </c>
      <c r="B32" s="4">
        <f>IF('Gene Table'!$G$5="NO",IF(ISNUMBER(MATCH('Gene Table'!E32,'Array Content'!$M$2:$M$941,0)),VLOOKUP('Gene Table'!E32,'Array Content'!$M$2:$O$941,2,FALSE),35),IF('Gene Table'!$G$5="YES",IF(ISNUMBER(MATCH('Gene Table'!E32,'Array Content'!$M$2:$M$941,0)),VLOOKUP('Gene Table'!E32,'Array Content'!$M$2:$O$941,3,FALSE),35),"OOPS"))</f>
        <v>35</v>
      </c>
      <c r="C32" s="4" t="s">
        <v>139</v>
      </c>
      <c r="D32" s="4">
        <f>IF('Control Sample Data'!D31="","",IF(SUM('Control Sample Data'!D$2:D$97)&gt;10,IF(AND(ISNUMBER('Control Sample Data'!D31),'Control Sample Data'!D31&lt;$B32, 'Control Sample Data'!D31&gt;0),'Control Sample Data'!D31,$B32),""))</f>
        <v>34.950000000000003</v>
      </c>
      <c r="E32" s="4">
        <f>IF('Control Sample Data'!E31="","",IF(SUM('Control Sample Data'!E$2:E$97)&gt;10,IF(AND(ISNUMBER('Control Sample Data'!E31),'Control Sample Data'!E31&lt;$B32, 'Control Sample Data'!E31&gt;0),'Control Sample Data'!E31,$B32),""))</f>
        <v>34.549999999999997</v>
      </c>
      <c r="F32" s="4" t="str">
        <f>IF('Control Sample Data'!F31="","",IF(SUM('Control Sample Data'!F$2:F$97)&gt;10,IF(AND(ISNUMBER('Control Sample Data'!F31),'Control Sample Data'!F31&lt;$B32, 'Control Sample Data'!F31&gt;0),'Control Sample Data'!F31,$B32),""))</f>
        <v/>
      </c>
      <c r="G32" s="4" t="str">
        <f>IF('Control Sample Data'!G31="","",IF(SUM('Control Sample Data'!G$2:G$97)&gt;10,IF(AND(ISNUMBER('Control Sample Data'!G31),'Control Sample Data'!G31&lt;$B32, 'Control Sample Data'!G31&gt;0),'Control Sample Data'!G31,$B32),""))</f>
        <v/>
      </c>
      <c r="H32" s="4" t="str">
        <f>IF('Control Sample Data'!H31="","",IF(SUM('Control Sample Data'!H$2:H$97)&gt;10,IF(AND(ISNUMBER('Control Sample Data'!H31),'Control Sample Data'!H31&lt;$B32, 'Control Sample Data'!H31&gt;0),'Control Sample Data'!H31,$B32),""))</f>
        <v/>
      </c>
      <c r="I32" s="4" t="str">
        <f>IF('Control Sample Data'!I31="","",IF(SUM('Control Sample Data'!I$2:I$97)&gt;10,IF(AND(ISNUMBER('Control Sample Data'!I31),'Control Sample Data'!I31&lt;$B32, 'Control Sample Data'!I31&gt;0),'Control Sample Data'!I31,$B32),""))</f>
        <v/>
      </c>
      <c r="J32" s="4" t="str">
        <f>IF('Control Sample Data'!J31="","",IF(SUM('Control Sample Data'!J$2:J$97)&gt;10,IF(AND(ISNUMBER('Control Sample Data'!J31),'Control Sample Data'!J31&lt;$B32, 'Control Sample Data'!J31&gt;0),'Control Sample Data'!J31,$B32),""))</f>
        <v/>
      </c>
      <c r="K32" s="4" t="str">
        <f>IF('Control Sample Data'!K31="","",IF(SUM('Control Sample Data'!K$2:K$97)&gt;10,IF(AND(ISNUMBER('Control Sample Data'!K31),'Control Sample Data'!K31&lt;$B32, 'Control Sample Data'!K31&gt;0),'Control Sample Data'!K31,$B32),""))</f>
        <v/>
      </c>
      <c r="L32" s="4" t="str">
        <f>IF('Control Sample Data'!L31="","",IF(SUM('Control Sample Data'!L$2:L$97)&gt;10,IF(AND(ISNUMBER('Control Sample Data'!L31),'Control Sample Data'!L31&lt;$B32, 'Control Sample Data'!L31&gt;0),'Control Sample Data'!L31,$B32),""))</f>
        <v/>
      </c>
      <c r="M32" s="4" t="str">
        <f>IF('Control Sample Data'!M31="","",IF(SUM('Control Sample Data'!M$2:M$97)&gt;10,IF(AND(ISNUMBER('Control Sample Data'!M31),'Control Sample Data'!M31&lt;$B32, 'Control Sample Data'!M31&gt;0),'Control Sample Data'!M31,$B32),""))</f>
        <v/>
      </c>
      <c r="N32" s="4" t="str">
        <f>IF('Control Sample Data'!N31="","",IF(SUM('Control Sample Data'!N$2:N$97)&gt;10,IF(AND(ISNUMBER('Control Sample Data'!N31),'Control Sample Data'!N31&lt;$B32, 'Control Sample Data'!N31&gt;0),'Control Sample Data'!N31,$B32),""))</f>
        <v/>
      </c>
      <c r="O32" s="4" t="str">
        <f>IF('Control Sample Data'!O31="","",IF(SUM('Control Sample Data'!O$2:O$97)&gt;10,IF(AND(ISNUMBER('Control Sample Data'!O31),'Control Sample Data'!O31&lt;$B32, 'Control Sample Data'!O31&gt;0),'Control Sample Data'!O31,$B32),""))</f>
        <v/>
      </c>
      <c r="Q32" s="4" t="s">
        <v>139</v>
      </c>
      <c r="R32" s="4">
        <f>IF('Test Sample Data'!D31="","",IF(SUM('Test Sample Data'!D$2:D$97)&gt;10,IF(AND(ISNUMBER('Test Sample Data'!D31),'Test Sample Data'!D31&lt;$B32, 'Test Sample Data'!D31&gt;0),'Test Sample Data'!D31,$B32),""))</f>
        <v>35</v>
      </c>
      <c r="S32" s="4">
        <f>IF('Test Sample Data'!E31="","",IF(SUM('Test Sample Data'!E$2:E$97)&gt;10,IF(AND(ISNUMBER('Test Sample Data'!E31),'Test Sample Data'!E31&lt;$B32, 'Test Sample Data'!E31&gt;0),'Test Sample Data'!E31,$B32),""))</f>
        <v>35</v>
      </c>
      <c r="T32" s="4">
        <f>IF('Test Sample Data'!F31="","",IF(SUM('Test Sample Data'!F$2:F$97)&gt;10,IF(AND(ISNUMBER('Test Sample Data'!F31),'Test Sample Data'!F31&lt;$B32, 'Test Sample Data'!F31&gt;0),'Test Sample Data'!F31,$B32),""))</f>
        <v>35</v>
      </c>
      <c r="U32" s="4">
        <f>IF('Test Sample Data'!G31="","",IF(SUM('Test Sample Data'!G$2:G$97)&gt;10,IF(AND(ISNUMBER('Test Sample Data'!G31),'Test Sample Data'!G31&lt;$B32, 'Test Sample Data'!G31&gt;0),'Test Sample Data'!G31,$B32),""))</f>
        <v>35</v>
      </c>
      <c r="V32" s="4">
        <f>IF('Test Sample Data'!H31="","",IF(SUM('Test Sample Data'!H$2:H$97)&gt;10,IF(AND(ISNUMBER('Test Sample Data'!H31),'Test Sample Data'!H31&lt;$B32, 'Test Sample Data'!H31&gt;0),'Test Sample Data'!H31,$B32),""))</f>
        <v>35</v>
      </c>
      <c r="W32" s="4">
        <f>IF('Test Sample Data'!I31="","",IF(SUM('Test Sample Data'!I$2:I$97)&gt;10,IF(AND(ISNUMBER('Test Sample Data'!I31),'Test Sample Data'!I31&lt;$B32, 'Test Sample Data'!I31&gt;0),'Test Sample Data'!I31,$B32),""))</f>
        <v>35</v>
      </c>
      <c r="X32" s="4">
        <f>IF('Test Sample Data'!J31="","",IF(SUM('Test Sample Data'!J$2:J$97)&gt;10,IF(AND(ISNUMBER('Test Sample Data'!J31),'Test Sample Data'!J31&lt;$B32, 'Test Sample Data'!J31&gt;0),'Test Sample Data'!J31,$B32),""))</f>
        <v>35</v>
      </c>
      <c r="Y32" s="4">
        <f>IF('Test Sample Data'!K31="","",IF(SUM('Test Sample Data'!K$2:K$97)&gt;10,IF(AND(ISNUMBER('Test Sample Data'!K31),'Test Sample Data'!K31&lt;$B32, 'Test Sample Data'!K31&gt;0),'Test Sample Data'!K31,$B32),""))</f>
        <v>35</v>
      </c>
      <c r="Z32" s="4" t="str">
        <f>IF('Test Sample Data'!L31="","",IF(SUM('Test Sample Data'!L$2:L$97)&gt;10,IF(AND(ISNUMBER('Test Sample Data'!L31),'Test Sample Data'!L31&lt;$B32, 'Test Sample Data'!L31&gt;0),'Test Sample Data'!L31,$B32),""))</f>
        <v/>
      </c>
      <c r="AA32" s="4" t="str">
        <f>IF('Test Sample Data'!M31="","",IF(SUM('Test Sample Data'!M$2:M$97)&gt;10,IF(AND(ISNUMBER('Test Sample Data'!M31),'Test Sample Data'!M31&lt;$B32, 'Test Sample Data'!M31&gt;0),'Test Sample Data'!M31,$B32),""))</f>
        <v/>
      </c>
      <c r="AB32" s="4" t="str">
        <f>IF('Test Sample Data'!N31="","",IF(SUM('Test Sample Data'!N$2:N$97)&gt;10,IF(AND(ISNUMBER('Test Sample Data'!N31),'Test Sample Data'!N31&lt;$B32, 'Test Sample Data'!N31&gt;0),'Test Sample Data'!N31,$B32),""))</f>
        <v/>
      </c>
      <c r="AC32" s="4" t="str">
        <f>IF('Test Sample Data'!O31="","",IF(SUM('Test Sample Data'!O$2:O$97)&gt;10,IF(AND(ISNUMBER('Test Sample Data'!O31),'Test Sample Data'!O31&lt;$B32, 'Test Sample Data'!O31&gt;0),'Test Sample Data'!O31,$B32),""))</f>
        <v/>
      </c>
      <c r="AE32" s="4" t="s">
        <v>139</v>
      </c>
      <c r="AF32" s="4">
        <f>IF(ISNUMBER(D32),IF(MID('Gene Table'!$D$1,5,1)="8",D32-ED$100,D32-VLOOKUP(LEFT($A32,FIND(":",$A32,1))&amp;"copy number",$A$3:$AC$98,4,FALSE)),"")</f>
        <v>8.6900000000000013</v>
      </c>
      <c r="AG32" s="4">
        <f>IF(ISNUMBER(E32),IF(MID('Gene Table'!$D$1,5,1)="8",E32-EE$100,E32-VLOOKUP(LEFT($A32,FIND(":",$A32,1))&amp;"copy number",$A$3:$AC$98,5,FALSE)),"")</f>
        <v>7.9399999999999977</v>
      </c>
      <c r="AH32" s="4" t="str">
        <f>IF(ISNUMBER(F32),IF(MID('Gene Table'!$D$1,5,1)="8",F32-EF$100,F32-VLOOKUP(LEFT($A32,FIND(":",$A32,1))&amp;"copy number",$A$3:$AC$98,6,FALSE)),"")</f>
        <v/>
      </c>
      <c r="AI32" s="4" t="str">
        <f>IF(ISNUMBER(G32),IF(MID('Gene Table'!$D$1,5,1)="8",G32-EG$100,G32-VLOOKUP(LEFT($A32,FIND(":",$A32,1))&amp;"copy number",$A$3:$AC$98,7,FALSE)),"")</f>
        <v/>
      </c>
      <c r="AJ32" s="4" t="str">
        <f>IF(ISNUMBER(H32),IF(MID('Gene Table'!$D$1,5,1)="8",H32-EH$100,H32-VLOOKUP(LEFT($A32,FIND(":",$A32,1))&amp;"copy number",$A$3:$AC$98,8,FALSE)),"")</f>
        <v/>
      </c>
      <c r="AK32" s="4" t="str">
        <f>IF(ISNUMBER(I32),IF(MID('Gene Table'!$D$1,5,1)="8",I32-EI$100,I32-VLOOKUP(LEFT($A32,FIND(":",$A32,1))&amp;"copy number",$A$3:$AC$98,9,FALSE)),"")</f>
        <v/>
      </c>
      <c r="AL32" s="4" t="str">
        <f>IF(ISNUMBER(J32),IF(MID('Gene Table'!$D$1,5,1)="8",J32-EJ$100,J32-VLOOKUP(LEFT($A32,FIND(":",$A32,1))&amp;"copy number",$A$3:$AC$98,10,FALSE)),"")</f>
        <v/>
      </c>
      <c r="AM32" s="4" t="str">
        <f>IF(ISNUMBER(K32),IF(MID('Gene Table'!$D$1,5,1)="8",K32-EK$100,K32-VLOOKUP(LEFT($A32,FIND(":",$A32,1))&amp;"copy number",$A$3:$AC$98,11,FALSE)),"")</f>
        <v/>
      </c>
      <c r="AN32" s="4" t="str">
        <f>IF(ISNUMBER(L32),IF(MID('Gene Table'!$D$1,5,1)="8",L32-EL$100,L32-VLOOKUP(LEFT($A32,FIND(":",$A32,1))&amp;"copy number",$A$3:$AC$98,12,FALSE)),"")</f>
        <v/>
      </c>
      <c r="AO32" s="4" t="str">
        <f>IF(ISNUMBER(M32),IF(MID('Gene Table'!$D$1,5,1)="8",M32-EM$100,M32-VLOOKUP(LEFT($A32,FIND(":",$A32,1))&amp;"copy number",$A$3:$AC$98,13,FALSE)),"")</f>
        <v/>
      </c>
      <c r="AP32" s="4" t="str">
        <f>IF(ISNUMBER(N32),IF(MID('Gene Table'!$D$1,5,1)="8",N32-EN$100,N32-VLOOKUP(LEFT($A32,FIND(":",$A32,1))&amp;"copy number",$A$3:$AC$98,14,FALSE)),"")</f>
        <v/>
      </c>
      <c r="AQ32" s="4" t="str">
        <f>IF(ISNUMBER(O32),IF(MID('Gene Table'!$D$1,5,1)="8",O32-EO$100,O32-VLOOKUP(LEFT($A32,FIND(":",$A32,1))&amp;"copy number",$A$3:$AC$98,15,FALSE)),"")</f>
        <v/>
      </c>
      <c r="AR32" s="4">
        <f t="shared" si="3"/>
        <v>1.59</v>
      </c>
      <c r="AS32" s="4">
        <f t="shared" si="4"/>
        <v>8.32</v>
      </c>
      <c r="AU32" s="4" t="s">
        <v>139</v>
      </c>
      <c r="AV32" s="4">
        <f>IF(ISNUMBER(R32),IF(MID('Gene Table'!$D$1,5,1)="8",D32-ER$100,R32-VLOOKUP(LEFT($A32,FIND(":",$A32,1))&amp;"copy number",$A$3:$AC$98,18,FALSE)),"")</f>
        <v>8.68</v>
      </c>
      <c r="AW32" s="4">
        <f>IF(ISNUMBER(S32),IF(MID('Gene Table'!$D$1,5,1)="8",E32-ES$100,S32-VLOOKUP(LEFT($A32,FIND(":",$A32,1))&amp;"copy number",$A$3:$AC$98,19,FALSE)),"")</f>
        <v>8.4699999999999989</v>
      </c>
      <c r="AX32" s="4">
        <f>IF(ISNUMBER(T32),IF(MID('Gene Table'!$D$1,5,1)="8",F32-ET$100,T32-VLOOKUP(LEFT($A32,FIND(":",$A32,1))&amp;"copy number",$A$3:$AC$98,20,FALSE)),"")</f>
        <v>8.48</v>
      </c>
      <c r="AY32" s="4">
        <f>IF(ISNUMBER(U32),IF(MID('Gene Table'!$D$1,5,1)="8",G32-EU$100,U32-VLOOKUP(LEFT($A32,FIND(":",$A32,1))&amp;"copy number",$A$3:$AC$98,21,FALSE)),"")</f>
        <v>9</v>
      </c>
      <c r="AZ32" s="4">
        <f>IF(ISNUMBER(V32),IF(MID('Gene Table'!$D$1,5,1)="8",H32-EV$100,V32-VLOOKUP(LEFT($A32,FIND(":",$A32,1))&amp;"copy number",$A$3:$AC$98,22,FALSE)),"")</f>
        <v>9</v>
      </c>
      <c r="BA32" s="4">
        <f>IF(ISNUMBER(W32),IF(MID('Gene Table'!$D$1,5,1)="8",I32-EW$100,W32-VLOOKUP(LEFT($A32,FIND(":",$A32,1))&amp;"copy number",$A$3:$AC$98,23,FALSE)),"")</f>
        <v>9</v>
      </c>
      <c r="BB32" s="4">
        <f>IF(ISNUMBER(X32),IF(MID('Gene Table'!$D$1,5,1)="8",J32-EX$100,X32-VLOOKUP(LEFT($A32,FIND(":",$A32,1))&amp;"copy number",$A$3:$AC$98,24,FALSE)),"")</f>
        <v>9</v>
      </c>
      <c r="BC32" s="4">
        <f>IF(ISNUMBER(Y32),IF(MID('Gene Table'!$D$1,5,1)="8",K32-EY$100,Y32-VLOOKUP(LEFT($A32,FIND(":",$A32,1))&amp;"copy number",$A$3:$AC$98,25,FALSE)),"")</f>
        <v>9</v>
      </c>
      <c r="BD32" s="4" t="str">
        <f>IF(ISNUMBER(Z32),IF(MID('Gene Table'!$D$1,5,1)="8",L32-EZ$100,Z32-VLOOKUP(LEFT($A32,FIND(":",$A32,1))&amp;"copy number",$A$3:$AC$98,26,FALSE)),"")</f>
        <v/>
      </c>
      <c r="BE32" s="4" t="str">
        <f>IF(ISNUMBER(AA32),IF(MID('Gene Table'!$D$1,5,1)="8",M32-FA$100,AA32-VLOOKUP(LEFT($A32,FIND(":",$A32,1))&amp;"copy number",$A$3:$AC$98,27,FALSE)),"")</f>
        <v/>
      </c>
      <c r="BF32" s="4" t="str">
        <f>IF(ISNUMBER(AB32),IF(MID('Gene Table'!$D$1,5,1)="8",N32-FB$100,AB32-VLOOKUP(LEFT($A32,FIND(":",$A32,1))&amp;"copy number",$A$3:$AC$98,28,FALSE)),"")</f>
        <v/>
      </c>
      <c r="BG32" s="4" t="str">
        <f>IF(ISNUMBER(AC32),IF(MID('Gene Table'!$D$1,5,1)="8",O32-FC$100,AC32-VLOOKUP(LEFT($A32,FIND(":",$A32,1))&amp;"copy number",$A$3:$AC$98,29,FALSE)),"")</f>
        <v/>
      </c>
      <c r="BI32" s="4" t="s">
        <v>139</v>
      </c>
      <c r="BJ32" s="4">
        <f t="shared" si="5"/>
        <v>8.68</v>
      </c>
      <c r="BK32" s="4">
        <f t="shared" si="6"/>
        <v>8.4699999999999989</v>
      </c>
      <c r="BL32" s="4">
        <f t="shared" si="7"/>
        <v>8.48</v>
      </c>
      <c r="BM32" s="4">
        <f t="shared" si="8"/>
        <v>9</v>
      </c>
      <c r="BN32" s="4">
        <f t="shared" si="9"/>
        <v>9</v>
      </c>
      <c r="BO32" s="4">
        <f t="shared" si="10"/>
        <v>9</v>
      </c>
      <c r="BP32" s="4">
        <f t="shared" si="11"/>
        <v>9</v>
      </c>
      <c r="BQ32" s="4">
        <f t="shared" si="12"/>
        <v>9</v>
      </c>
      <c r="BR32" s="4" t="str">
        <f t="shared" si="13"/>
        <v/>
      </c>
      <c r="BS32" s="4" t="str">
        <f t="shared" si="14"/>
        <v/>
      </c>
      <c r="BT32" s="4" t="str">
        <f t="shared" si="15"/>
        <v/>
      </c>
      <c r="BU32" s="4" t="str">
        <f t="shared" si="16"/>
        <v/>
      </c>
      <c r="BV32" s="4">
        <f t="shared" si="17"/>
        <v>0.73</v>
      </c>
      <c r="BW32" s="4">
        <f t="shared" si="18"/>
        <v>8.83</v>
      </c>
      <c r="BY32" s="4" t="s">
        <v>139</v>
      </c>
      <c r="BZ32" s="4">
        <f t="shared" si="19"/>
        <v>-0.15000000000000036</v>
      </c>
      <c r="CA32" s="4">
        <f t="shared" si="20"/>
        <v>-0.36000000000000121</v>
      </c>
      <c r="CB32" s="4">
        <f t="shared" si="21"/>
        <v>-0.34999999999999964</v>
      </c>
      <c r="CC32" s="4">
        <f t="shared" si="22"/>
        <v>0.16999999999999993</v>
      </c>
      <c r="CD32" s="4">
        <f t="shared" si="23"/>
        <v>0.16999999999999993</v>
      </c>
      <c r="CE32" s="4">
        <f t="shared" si="24"/>
        <v>0.16999999999999993</v>
      </c>
      <c r="CF32" s="4">
        <f t="shared" si="25"/>
        <v>0.16999999999999993</v>
      </c>
      <c r="CG32" s="4">
        <f t="shared" si="26"/>
        <v>0.16999999999999993</v>
      </c>
      <c r="CH32" s="4" t="str">
        <f t="shared" si="27"/>
        <v/>
      </c>
      <c r="CI32" s="4" t="str">
        <f t="shared" si="28"/>
        <v/>
      </c>
      <c r="CJ32" s="4" t="str">
        <f t="shared" si="29"/>
        <v/>
      </c>
      <c r="CK32" s="4" t="str">
        <f t="shared" si="30"/>
        <v/>
      </c>
      <c r="CM32" s="4" t="s">
        <v>139</v>
      </c>
      <c r="CN32" s="4" t="str">
        <f>IF(ISNUMBER(BZ32), IF($BV32&gt;VLOOKUP('Gene Table'!$G$2,'Array Content'!$A$2:$B$3,2,FALSE),IF(BZ32&lt;-$BV32,"mutant","WT"),IF(BZ32&lt;-VLOOKUP('Gene Table'!$G$2,'Array Content'!$A$2:$B$3,2,FALSE),"Mutant","WT")),"")</f>
        <v>WT</v>
      </c>
      <c r="CO32" s="4" t="str">
        <f>IF(ISNUMBER(CA32), IF($BV32&gt;VLOOKUP('Gene Table'!$G$2,'Array Content'!$A$2:$B$3,2,FALSE),IF(CA32&lt;-$BV32,"mutant","WT"),IF(CA32&lt;-VLOOKUP('Gene Table'!$G$2,'Array Content'!$A$2:$B$3,2,FALSE),"Mutant","WT")),"")</f>
        <v>WT</v>
      </c>
      <c r="CP32" s="4" t="str">
        <f>IF(ISNUMBER(CB32), IF($BV32&gt;VLOOKUP('Gene Table'!$G$2,'Array Content'!$A$2:$B$3,2,FALSE),IF(CB32&lt;-$BV32,"mutant","WT"),IF(CB32&lt;-VLOOKUP('Gene Table'!$G$2,'Array Content'!$A$2:$B$3,2,FALSE),"Mutant","WT")),"")</f>
        <v>WT</v>
      </c>
      <c r="CQ32" s="4" t="str">
        <f>IF(ISNUMBER(CC32), IF($BV32&gt;VLOOKUP('Gene Table'!$G$2,'Array Content'!$A$2:$B$3,2,FALSE),IF(CC32&lt;-$BV32,"mutant","WT"),IF(CC32&lt;-VLOOKUP('Gene Table'!$G$2,'Array Content'!$A$2:$B$3,2,FALSE),"Mutant","WT")),"")</f>
        <v>WT</v>
      </c>
      <c r="CR32" s="4" t="str">
        <f>IF(ISNUMBER(CD32), IF($BV32&gt;VLOOKUP('Gene Table'!$G$2,'Array Content'!$A$2:$B$3,2,FALSE),IF(CD32&lt;-$BV32,"mutant","WT"),IF(CD32&lt;-VLOOKUP('Gene Table'!$G$2,'Array Content'!$A$2:$B$3,2,FALSE),"Mutant","WT")),"")</f>
        <v>WT</v>
      </c>
      <c r="CS32" s="4" t="str">
        <f>IF(ISNUMBER(CE32), IF($BV32&gt;VLOOKUP('Gene Table'!$G$2,'Array Content'!$A$2:$B$3,2,FALSE),IF(CE32&lt;-$BV32,"mutant","WT"),IF(CE32&lt;-VLOOKUP('Gene Table'!$G$2,'Array Content'!$A$2:$B$3,2,FALSE),"Mutant","WT")),"")</f>
        <v>WT</v>
      </c>
      <c r="CT32" s="4" t="str">
        <f>IF(ISNUMBER(CF32), IF($BV32&gt;VLOOKUP('Gene Table'!$G$2,'Array Content'!$A$2:$B$3,2,FALSE),IF(CF32&lt;-$BV32,"mutant","WT"),IF(CF32&lt;-VLOOKUP('Gene Table'!$G$2,'Array Content'!$A$2:$B$3,2,FALSE),"Mutant","WT")),"")</f>
        <v>WT</v>
      </c>
      <c r="CU32" s="4" t="str">
        <f>IF(ISNUMBER(CG32), IF($BV32&gt;VLOOKUP('Gene Table'!$G$2,'Array Content'!$A$2:$B$3,2,FALSE),IF(CG32&lt;-$BV32,"mutant","WT"),IF(CG32&lt;-VLOOKUP('Gene Table'!$G$2,'Array Content'!$A$2:$B$3,2,FALSE),"Mutant","WT")),"")</f>
        <v>WT</v>
      </c>
      <c r="CV32" s="4" t="str">
        <f>IF(ISNUMBER(CH32), IF($BV32&gt;VLOOKUP('Gene Table'!$G$2,'Array Content'!$A$2:$B$3,2,FALSE),IF(CH32&lt;-$BV32,"mutant","WT"),IF(CH32&lt;-VLOOKUP('Gene Table'!$G$2,'Array Content'!$A$2:$B$3,2,FALSE),"Mutant","WT")),"")</f>
        <v/>
      </c>
      <c r="CW32" s="4" t="str">
        <f>IF(ISNUMBER(CI32), IF($BV32&gt;VLOOKUP('Gene Table'!$G$2,'Array Content'!$A$2:$B$3,2,FALSE),IF(CI32&lt;-$BV32,"mutant","WT"),IF(CI32&lt;-VLOOKUP('Gene Table'!$G$2,'Array Content'!$A$2:$B$3,2,FALSE),"Mutant","WT")),"")</f>
        <v/>
      </c>
      <c r="CX32" s="4" t="str">
        <f>IF(ISNUMBER(CJ32), IF($BV32&gt;VLOOKUP('Gene Table'!$G$2,'Array Content'!$A$2:$B$3,2,FALSE),IF(CJ32&lt;-$BV32,"mutant","WT"),IF(CJ32&lt;-VLOOKUP('Gene Table'!$G$2,'Array Content'!$A$2:$B$3,2,FALSE),"Mutant","WT")),"")</f>
        <v/>
      </c>
      <c r="CY32" s="4" t="str">
        <f>IF(ISNUMBER(CK32), IF($BV32&gt;VLOOKUP('Gene Table'!$G$2,'Array Content'!$A$2:$B$3,2,FALSE),IF(CK32&lt;-$BV32,"mutant","WT"),IF(CK32&lt;-VLOOKUP('Gene Table'!$G$2,'Array Content'!$A$2:$B$3,2,FALSE),"Mutant","WT")),"")</f>
        <v/>
      </c>
      <c r="DA32" s="4" t="s">
        <v>139</v>
      </c>
      <c r="DB32" s="4">
        <f t="shared" si="31"/>
        <v>0.35999999999999943</v>
      </c>
      <c r="DC32" s="4">
        <f t="shared" si="32"/>
        <v>0.14999999999999858</v>
      </c>
      <c r="DD32" s="4">
        <f t="shared" si="33"/>
        <v>0.16000000000000014</v>
      </c>
      <c r="DE32" s="4">
        <f t="shared" si="34"/>
        <v>0.67999999999999972</v>
      </c>
      <c r="DF32" s="4">
        <f t="shared" si="35"/>
        <v>0.67999999999999972</v>
      </c>
      <c r="DG32" s="4">
        <f t="shared" si="36"/>
        <v>0.67999999999999972</v>
      </c>
      <c r="DH32" s="4">
        <f t="shared" si="37"/>
        <v>0.67999999999999972</v>
      </c>
      <c r="DI32" s="4">
        <f t="shared" si="38"/>
        <v>0.67999999999999972</v>
      </c>
      <c r="DJ32" s="4" t="str">
        <f t="shared" si="39"/>
        <v/>
      </c>
      <c r="DK32" s="4" t="str">
        <f t="shared" si="40"/>
        <v/>
      </c>
      <c r="DL32" s="4" t="str">
        <f t="shared" si="41"/>
        <v/>
      </c>
      <c r="DM32" s="4" t="str">
        <f t="shared" si="42"/>
        <v/>
      </c>
      <c r="DO32" s="4" t="s">
        <v>139</v>
      </c>
      <c r="DP32" s="4" t="str">
        <f>IF(ISNUMBER(DB32), IF($AR32&gt;VLOOKUP('Gene Table'!$G$2,'Array Content'!$A$2:$B$3,2,FALSE),IF(DB32&lt;-$AR32,"mutant","WT"),IF(DB32&lt;-VLOOKUP('Gene Table'!$G$2,'Array Content'!$A$2:$B$3,2,FALSE),"Mutant","WT")),"")</f>
        <v>WT</v>
      </c>
      <c r="DQ32" s="4" t="str">
        <f>IF(ISNUMBER(DC32), IF($AR32&gt;VLOOKUP('Gene Table'!$G$2,'Array Content'!$A$2:$B$3,2,FALSE),IF(DC32&lt;-$AR32,"mutant","WT"),IF(DC32&lt;-VLOOKUP('Gene Table'!$G$2,'Array Content'!$A$2:$B$3,2,FALSE),"Mutant","WT")),"")</f>
        <v>WT</v>
      </c>
      <c r="DR32" s="4" t="str">
        <f>IF(ISNUMBER(DD32), IF($AR32&gt;VLOOKUP('Gene Table'!$G$2,'Array Content'!$A$2:$B$3,2,FALSE),IF(DD32&lt;-$AR32,"mutant","WT"),IF(DD32&lt;-VLOOKUP('Gene Table'!$G$2,'Array Content'!$A$2:$B$3,2,FALSE),"Mutant","WT")),"")</f>
        <v>WT</v>
      </c>
      <c r="DS32" s="4" t="str">
        <f>IF(ISNUMBER(DE32), IF($AR32&gt;VLOOKUP('Gene Table'!$G$2,'Array Content'!$A$2:$B$3,2,FALSE),IF(DE32&lt;-$AR32,"mutant","WT"),IF(DE32&lt;-VLOOKUP('Gene Table'!$G$2,'Array Content'!$A$2:$B$3,2,FALSE),"Mutant","WT")),"")</f>
        <v>WT</v>
      </c>
      <c r="DT32" s="4" t="str">
        <f>IF(ISNUMBER(DF32), IF($AR32&gt;VLOOKUP('Gene Table'!$G$2,'Array Content'!$A$2:$B$3,2,FALSE),IF(DF32&lt;-$AR32,"mutant","WT"),IF(DF32&lt;-VLOOKUP('Gene Table'!$G$2,'Array Content'!$A$2:$B$3,2,FALSE),"Mutant","WT")),"")</f>
        <v>WT</v>
      </c>
      <c r="DU32" s="4" t="str">
        <f>IF(ISNUMBER(DG32), IF($AR32&gt;VLOOKUP('Gene Table'!$G$2,'Array Content'!$A$2:$B$3,2,FALSE),IF(DG32&lt;-$AR32,"mutant","WT"),IF(DG32&lt;-VLOOKUP('Gene Table'!$G$2,'Array Content'!$A$2:$B$3,2,FALSE),"Mutant","WT")),"")</f>
        <v>WT</v>
      </c>
      <c r="DV32" s="4" t="str">
        <f>IF(ISNUMBER(DH32), IF($AR32&gt;VLOOKUP('Gene Table'!$G$2,'Array Content'!$A$2:$B$3,2,FALSE),IF(DH32&lt;-$AR32,"mutant","WT"),IF(DH32&lt;-VLOOKUP('Gene Table'!$G$2,'Array Content'!$A$2:$B$3,2,FALSE),"Mutant","WT")),"")</f>
        <v>WT</v>
      </c>
      <c r="DW32" s="4" t="str">
        <f>IF(ISNUMBER(DI32), IF($AR32&gt;VLOOKUP('Gene Table'!$G$2,'Array Content'!$A$2:$B$3,2,FALSE),IF(DI32&lt;-$AR32,"mutant","WT"),IF(DI32&lt;-VLOOKUP('Gene Table'!$G$2,'Array Content'!$A$2:$B$3,2,FALSE),"Mutant","WT")),"")</f>
        <v>WT</v>
      </c>
      <c r="DX32" s="4" t="str">
        <f>IF(ISNUMBER(DJ32), IF($AR32&gt;VLOOKUP('Gene Table'!$G$2,'Array Content'!$A$2:$B$3,2,FALSE),IF(DJ32&lt;-$AR32,"mutant","WT"),IF(DJ32&lt;-VLOOKUP('Gene Table'!$G$2,'Array Content'!$A$2:$B$3,2,FALSE),"Mutant","WT")),"")</f>
        <v/>
      </c>
      <c r="DY32" s="4" t="str">
        <f>IF(ISNUMBER(DK32), IF($AR32&gt;VLOOKUP('Gene Table'!$G$2,'Array Content'!$A$2:$B$3,2,FALSE),IF(DK32&lt;-$AR32,"mutant","WT"),IF(DK32&lt;-VLOOKUP('Gene Table'!$G$2,'Array Content'!$A$2:$B$3,2,FALSE),"Mutant","WT")),"")</f>
        <v/>
      </c>
      <c r="DZ32" s="4" t="str">
        <f>IF(ISNUMBER(DL32), IF($AR32&gt;VLOOKUP('Gene Table'!$G$2,'Array Content'!$A$2:$B$3,2,FALSE),IF(DL32&lt;-$AR32,"mutant","WT"),IF(DL32&lt;-VLOOKUP('Gene Table'!$G$2,'Array Content'!$A$2:$B$3,2,FALSE),"Mutant","WT")),"")</f>
        <v/>
      </c>
      <c r="EA32" s="4" t="str">
        <f>IF(ISNUMBER(DM32), IF($AR32&gt;VLOOKUP('Gene Table'!$G$2,'Array Content'!$A$2:$B$3,2,FALSE),IF(DM32&lt;-$AR32,"mutant","WT"),IF(DM32&lt;-VLOOKUP('Gene Table'!$G$2,'Array Content'!$A$2:$B$3,2,FALSE),"Mutant","WT")),"")</f>
        <v/>
      </c>
      <c r="EC32" s="4" t="s">
        <v>139</v>
      </c>
      <c r="ED32" s="4" t="str">
        <f>IF('Gene Table'!$D32="copy number",D32,"")</f>
        <v/>
      </c>
      <c r="EE32" s="4" t="str">
        <f>IF('Gene Table'!$D32="copy number",E32,"")</f>
        <v/>
      </c>
      <c r="EF32" s="4" t="str">
        <f>IF('Gene Table'!$D32="copy number",F32,"")</f>
        <v/>
      </c>
      <c r="EG32" s="4" t="str">
        <f>IF('Gene Table'!$D32="copy number",G32,"")</f>
        <v/>
      </c>
      <c r="EH32" s="4" t="str">
        <f>IF('Gene Table'!$D32="copy number",H32,"")</f>
        <v/>
      </c>
      <c r="EI32" s="4" t="str">
        <f>IF('Gene Table'!$D32="copy number",I32,"")</f>
        <v/>
      </c>
      <c r="EJ32" s="4" t="str">
        <f>IF('Gene Table'!$D32="copy number",J32,"")</f>
        <v/>
      </c>
      <c r="EK32" s="4" t="str">
        <f>IF('Gene Table'!$D32="copy number",K32,"")</f>
        <v/>
      </c>
      <c r="EL32" s="4" t="str">
        <f>IF('Gene Table'!$D32="copy number",L32,"")</f>
        <v/>
      </c>
      <c r="EM32" s="4" t="str">
        <f>IF('Gene Table'!$D32="copy number",M32,"")</f>
        <v/>
      </c>
      <c r="EN32" s="4" t="str">
        <f>IF('Gene Table'!$D32="copy number",N32,"")</f>
        <v/>
      </c>
      <c r="EO32" s="4" t="str">
        <f>IF('Gene Table'!$D32="copy number",O32,"")</f>
        <v/>
      </c>
      <c r="EQ32" s="4" t="s">
        <v>139</v>
      </c>
      <c r="ER32" s="4" t="str">
        <f>IF('Gene Table'!$D32="copy number",R32,"")</f>
        <v/>
      </c>
      <c r="ES32" s="4" t="str">
        <f>IF('Gene Table'!$D32="copy number",S32,"")</f>
        <v/>
      </c>
      <c r="ET32" s="4" t="str">
        <f>IF('Gene Table'!$D32="copy number",T32,"")</f>
        <v/>
      </c>
      <c r="EU32" s="4" t="str">
        <f>IF('Gene Table'!$D32="copy number",U32,"")</f>
        <v/>
      </c>
      <c r="EV32" s="4" t="str">
        <f>IF('Gene Table'!$D32="copy number",V32,"")</f>
        <v/>
      </c>
      <c r="EW32" s="4" t="str">
        <f>IF('Gene Table'!$D32="copy number",W32,"")</f>
        <v/>
      </c>
      <c r="EX32" s="4" t="str">
        <f>IF('Gene Table'!$D32="copy number",X32,"")</f>
        <v/>
      </c>
      <c r="EY32" s="4" t="str">
        <f>IF('Gene Table'!$D32="copy number",Y32,"")</f>
        <v/>
      </c>
      <c r="EZ32" s="4" t="str">
        <f>IF('Gene Table'!$D32="copy number",Z32,"")</f>
        <v/>
      </c>
      <c r="FA32" s="4" t="str">
        <f>IF('Gene Table'!$D32="copy number",AA32,"")</f>
        <v/>
      </c>
      <c r="FB32" s="4" t="str">
        <f>IF('Gene Table'!$D32="copy number",AB32,"")</f>
        <v/>
      </c>
      <c r="FC32" s="4" t="str">
        <f>IF('Gene Table'!$D32="copy number",AC32,"")</f>
        <v/>
      </c>
      <c r="FE32" s="4" t="s">
        <v>139</v>
      </c>
      <c r="FF32" s="4" t="str">
        <f>IF('Gene Table'!$C32="SMPC",D32,"")</f>
        <v/>
      </c>
      <c r="FG32" s="4" t="str">
        <f>IF('Gene Table'!$C32="SMPC",E32,"")</f>
        <v/>
      </c>
      <c r="FH32" s="4" t="str">
        <f>IF('Gene Table'!$C32="SMPC",F32,"")</f>
        <v/>
      </c>
      <c r="FI32" s="4" t="str">
        <f>IF('Gene Table'!$C32="SMPC",G32,"")</f>
        <v/>
      </c>
      <c r="FJ32" s="4" t="str">
        <f>IF('Gene Table'!$C32="SMPC",H32,"")</f>
        <v/>
      </c>
      <c r="FK32" s="4" t="str">
        <f>IF('Gene Table'!$C32="SMPC",I32,"")</f>
        <v/>
      </c>
      <c r="FL32" s="4" t="str">
        <f>IF('Gene Table'!$C32="SMPC",J32,"")</f>
        <v/>
      </c>
      <c r="FM32" s="4" t="str">
        <f>IF('Gene Table'!$C32="SMPC",K32,"")</f>
        <v/>
      </c>
      <c r="FN32" s="4" t="str">
        <f>IF('Gene Table'!$C32="SMPC",L32,"")</f>
        <v/>
      </c>
      <c r="FO32" s="4" t="str">
        <f>IF('Gene Table'!$C32="SMPC",M32,"")</f>
        <v/>
      </c>
      <c r="FP32" s="4" t="str">
        <f>IF('Gene Table'!$C32="SMPC",N32,"")</f>
        <v/>
      </c>
      <c r="FQ32" s="4" t="str">
        <f>IF('Gene Table'!$C32="SMPC",O32,"")</f>
        <v/>
      </c>
      <c r="FS32" s="4" t="s">
        <v>139</v>
      </c>
      <c r="FT32" s="4" t="str">
        <f>IF('Gene Table'!$C32="SMPC",R32,"")</f>
        <v/>
      </c>
      <c r="FU32" s="4" t="str">
        <f>IF('Gene Table'!$C32="SMPC",S32,"")</f>
        <v/>
      </c>
      <c r="FV32" s="4" t="str">
        <f>IF('Gene Table'!$C32="SMPC",T32,"")</f>
        <v/>
      </c>
      <c r="FW32" s="4" t="str">
        <f>IF('Gene Table'!$C32="SMPC",U32,"")</f>
        <v/>
      </c>
      <c r="FX32" s="4" t="str">
        <f>IF('Gene Table'!$C32="SMPC",V32,"")</f>
        <v/>
      </c>
      <c r="FY32" s="4" t="str">
        <f>IF('Gene Table'!$C32="SMPC",W32,"")</f>
        <v/>
      </c>
      <c r="FZ32" s="4" t="str">
        <f>IF('Gene Table'!$C32="SMPC",X32,"")</f>
        <v/>
      </c>
      <c r="GA32" s="4" t="str">
        <f>IF('Gene Table'!$C32="SMPC",Y32,"")</f>
        <v/>
      </c>
      <c r="GB32" s="4" t="str">
        <f>IF('Gene Table'!$C32="SMPC",Z32,"")</f>
        <v/>
      </c>
      <c r="GC32" s="4" t="str">
        <f>IF('Gene Table'!$C32="SMPC",AA32,"")</f>
        <v/>
      </c>
      <c r="GD32" s="4" t="str">
        <f>IF('Gene Table'!$C32="SMPC",AB32,"")</f>
        <v/>
      </c>
      <c r="GE32" s="4" t="str">
        <f>IF('Gene Table'!$C32="SMPC",AC32,"")</f>
        <v/>
      </c>
    </row>
    <row r="33" spans="1:187" ht="15" customHeight="1" x14ac:dyDescent="0.25">
      <c r="A33" s="4" t="str">
        <f>'Gene Table'!C33&amp;":"&amp;'Gene Table'!D33</f>
        <v>KRAS:c.182A&gt;T</v>
      </c>
      <c r="B33" s="4">
        <f>IF('Gene Table'!$G$5="NO",IF(ISNUMBER(MATCH('Gene Table'!E33,'Array Content'!$M$2:$M$941,0)),VLOOKUP('Gene Table'!E33,'Array Content'!$M$2:$O$941,2,FALSE),35),IF('Gene Table'!$G$5="YES",IF(ISNUMBER(MATCH('Gene Table'!E33,'Array Content'!$M$2:$M$941,0)),VLOOKUP('Gene Table'!E33,'Array Content'!$M$2:$O$941,3,FALSE),35),"OOPS"))</f>
        <v>35</v>
      </c>
      <c r="C33" s="4" t="s">
        <v>143</v>
      </c>
      <c r="D33" s="4">
        <f>IF('Control Sample Data'!D32="","",IF(SUM('Control Sample Data'!D$2:D$97)&gt;10,IF(AND(ISNUMBER('Control Sample Data'!D32),'Control Sample Data'!D32&lt;$B33, 'Control Sample Data'!D32&gt;0),'Control Sample Data'!D32,$B33),""))</f>
        <v>34.520000000000003</v>
      </c>
      <c r="E33" s="4">
        <f>IF('Control Sample Data'!E32="","",IF(SUM('Control Sample Data'!E$2:E$97)&gt;10,IF(AND(ISNUMBER('Control Sample Data'!E32),'Control Sample Data'!E32&lt;$B33, 'Control Sample Data'!E32&gt;0),'Control Sample Data'!E32,$B33),""))</f>
        <v>34.1</v>
      </c>
      <c r="F33" s="4" t="str">
        <f>IF('Control Sample Data'!F32="","",IF(SUM('Control Sample Data'!F$2:F$97)&gt;10,IF(AND(ISNUMBER('Control Sample Data'!F32),'Control Sample Data'!F32&lt;$B33, 'Control Sample Data'!F32&gt;0),'Control Sample Data'!F32,$B33),""))</f>
        <v/>
      </c>
      <c r="G33" s="4" t="str">
        <f>IF('Control Sample Data'!G32="","",IF(SUM('Control Sample Data'!G$2:G$97)&gt;10,IF(AND(ISNUMBER('Control Sample Data'!G32),'Control Sample Data'!G32&lt;$B33, 'Control Sample Data'!G32&gt;0),'Control Sample Data'!G32,$B33),""))</f>
        <v/>
      </c>
      <c r="H33" s="4" t="str">
        <f>IF('Control Sample Data'!H32="","",IF(SUM('Control Sample Data'!H$2:H$97)&gt;10,IF(AND(ISNUMBER('Control Sample Data'!H32),'Control Sample Data'!H32&lt;$B33, 'Control Sample Data'!H32&gt;0),'Control Sample Data'!H32,$B33),""))</f>
        <v/>
      </c>
      <c r="I33" s="4" t="str">
        <f>IF('Control Sample Data'!I32="","",IF(SUM('Control Sample Data'!I$2:I$97)&gt;10,IF(AND(ISNUMBER('Control Sample Data'!I32),'Control Sample Data'!I32&lt;$B33, 'Control Sample Data'!I32&gt;0),'Control Sample Data'!I32,$B33),""))</f>
        <v/>
      </c>
      <c r="J33" s="4" t="str">
        <f>IF('Control Sample Data'!J32="","",IF(SUM('Control Sample Data'!J$2:J$97)&gt;10,IF(AND(ISNUMBER('Control Sample Data'!J32),'Control Sample Data'!J32&lt;$B33, 'Control Sample Data'!J32&gt;0),'Control Sample Data'!J32,$B33),""))</f>
        <v/>
      </c>
      <c r="K33" s="4" t="str">
        <f>IF('Control Sample Data'!K32="","",IF(SUM('Control Sample Data'!K$2:K$97)&gt;10,IF(AND(ISNUMBER('Control Sample Data'!K32),'Control Sample Data'!K32&lt;$B33, 'Control Sample Data'!K32&gt;0),'Control Sample Data'!K32,$B33),""))</f>
        <v/>
      </c>
      <c r="L33" s="4" t="str">
        <f>IF('Control Sample Data'!L32="","",IF(SUM('Control Sample Data'!L$2:L$97)&gt;10,IF(AND(ISNUMBER('Control Sample Data'!L32),'Control Sample Data'!L32&lt;$B33, 'Control Sample Data'!L32&gt;0),'Control Sample Data'!L32,$B33),""))</f>
        <v/>
      </c>
      <c r="M33" s="4" t="str">
        <f>IF('Control Sample Data'!M32="","",IF(SUM('Control Sample Data'!M$2:M$97)&gt;10,IF(AND(ISNUMBER('Control Sample Data'!M32),'Control Sample Data'!M32&lt;$B33, 'Control Sample Data'!M32&gt;0),'Control Sample Data'!M32,$B33),""))</f>
        <v/>
      </c>
      <c r="N33" s="4" t="str">
        <f>IF('Control Sample Data'!N32="","",IF(SUM('Control Sample Data'!N$2:N$97)&gt;10,IF(AND(ISNUMBER('Control Sample Data'!N32),'Control Sample Data'!N32&lt;$B33, 'Control Sample Data'!N32&gt;0),'Control Sample Data'!N32,$B33),""))</f>
        <v/>
      </c>
      <c r="O33" s="4" t="str">
        <f>IF('Control Sample Data'!O32="","",IF(SUM('Control Sample Data'!O$2:O$97)&gt;10,IF(AND(ISNUMBER('Control Sample Data'!O32),'Control Sample Data'!O32&lt;$B33, 'Control Sample Data'!O32&gt;0),'Control Sample Data'!O32,$B33),""))</f>
        <v/>
      </c>
      <c r="Q33" s="4" t="s">
        <v>143</v>
      </c>
      <c r="R33" s="4">
        <f>IF('Test Sample Data'!D32="","",IF(SUM('Test Sample Data'!D$2:D$97)&gt;10,IF(AND(ISNUMBER('Test Sample Data'!D32),'Test Sample Data'!D32&lt;$B33, 'Test Sample Data'!D32&gt;0),'Test Sample Data'!D32,$B33),""))</f>
        <v>35</v>
      </c>
      <c r="S33" s="4">
        <f>IF('Test Sample Data'!E32="","",IF(SUM('Test Sample Data'!E$2:E$97)&gt;10,IF(AND(ISNUMBER('Test Sample Data'!E32),'Test Sample Data'!E32&lt;$B33, 'Test Sample Data'!E32&gt;0),'Test Sample Data'!E32,$B33),""))</f>
        <v>35</v>
      </c>
      <c r="T33" s="4">
        <f>IF('Test Sample Data'!F32="","",IF(SUM('Test Sample Data'!F$2:F$97)&gt;10,IF(AND(ISNUMBER('Test Sample Data'!F32),'Test Sample Data'!F32&lt;$B33, 'Test Sample Data'!F32&gt;0),'Test Sample Data'!F32,$B33),""))</f>
        <v>35</v>
      </c>
      <c r="U33" s="4">
        <f>IF('Test Sample Data'!G32="","",IF(SUM('Test Sample Data'!G$2:G$97)&gt;10,IF(AND(ISNUMBER('Test Sample Data'!G32),'Test Sample Data'!G32&lt;$B33, 'Test Sample Data'!G32&gt;0),'Test Sample Data'!G32,$B33),""))</f>
        <v>35</v>
      </c>
      <c r="V33" s="4">
        <f>IF('Test Sample Data'!H32="","",IF(SUM('Test Sample Data'!H$2:H$97)&gt;10,IF(AND(ISNUMBER('Test Sample Data'!H32),'Test Sample Data'!H32&lt;$B33, 'Test Sample Data'!H32&gt;0),'Test Sample Data'!H32,$B33),""))</f>
        <v>35</v>
      </c>
      <c r="W33" s="4">
        <f>IF('Test Sample Data'!I32="","",IF(SUM('Test Sample Data'!I$2:I$97)&gt;10,IF(AND(ISNUMBER('Test Sample Data'!I32),'Test Sample Data'!I32&lt;$B33, 'Test Sample Data'!I32&gt;0),'Test Sample Data'!I32,$B33),""))</f>
        <v>35</v>
      </c>
      <c r="X33" s="4">
        <f>IF('Test Sample Data'!J32="","",IF(SUM('Test Sample Data'!J$2:J$97)&gt;10,IF(AND(ISNUMBER('Test Sample Data'!J32),'Test Sample Data'!J32&lt;$B33, 'Test Sample Data'!J32&gt;0),'Test Sample Data'!J32,$B33),""))</f>
        <v>35</v>
      </c>
      <c r="Y33" s="4">
        <f>IF('Test Sample Data'!K32="","",IF(SUM('Test Sample Data'!K$2:K$97)&gt;10,IF(AND(ISNUMBER('Test Sample Data'!K32),'Test Sample Data'!K32&lt;$B33, 'Test Sample Data'!K32&gt;0),'Test Sample Data'!K32,$B33),""))</f>
        <v>35</v>
      </c>
      <c r="Z33" s="4" t="str">
        <f>IF('Test Sample Data'!L32="","",IF(SUM('Test Sample Data'!L$2:L$97)&gt;10,IF(AND(ISNUMBER('Test Sample Data'!L32),'Test Sample Data'!L32&lt;$B33, 'Test Sample Data'!L32&gt;0),'Test Sample Data'!L32,$B33),""))</f>
        <v/>
      </c>
      <c r="AA33" s="4" t="str">
        <f>IF('Test Sample Data'!M32="","",IF(SUM('Test Sample Data'!M$2:M$97)&gt;10,IF(AND(ISNUMBER('Test Sample Data'!M32),'Test Sample Data'!M32&lt;$B33, 'Test Sample Data'!M32&gt;0),'Test Sample Data'!M32,$B33),""))</f>
        <v/>
      </c>
      <c r="AB33" s="4" t="str">
        <f>IF('Test Sample Data'!N32="","",IF(SUM('Test Sample Data'!N$2:N$97)&gt;10,IF(AND(ISNUMBER('Test Sample Data'!N32),'Test Sample Data'!N32&lt;$B33, 'Test Sample Data'!N32&gt;0),'Test Sample Data'!N32,$B33),""))</f>
        <v/>
      </c>
      <c r="AC33" s="4" t="str">
        <f>IF('Test Sample Data'!O32="","",IF(SUM('Test Sample Data'!O$2:O$97)&gt;10,IF(AND(ISNUMBER('Test Sample Data'!O32),'Test Sample Data'!O32&lt;$B33, 'Test Sample Data'!O32&gt;0),'Test Sample Data'!O32,$B33),""))</f>
        <v/>
      </c>
      <c r="AE33" s="4" t="s">
        <v>143</v>
      </c>
      <c r="AF33" s="4">
        <f>IF(ISNUMBER(D33),IF(MID('Gene Table'!$D$1,5,1)="8",D33-ED$100,D33-VLOOKUP(LEFT($A33,FIND(":",$A33,1))&amp;"copy number",$A$3:$AC$98,4,FALSE)),"")</f>
        <v>8.2600000000000016</v>
      </c>
      <c r="AG33" s="4">
        <f>IF(ISNUMBER(E33),IF(MID('Gene Table'!$D$1,5,1)="8",E33-EE$100,E33-VLOOKUP(LEFT($A33,FIND(":",$A33,1))&amp;"copy number",$A$3:$AC$98,5,FALSE)),"")</f>
        <v>7.490000000000002</v>
      </c>
      <c r="AH33" s="4" t="str">
        <f>IF(ISNUMBER(F33),IF(MID('Gene Table'!$D$1,5,1)="8",F33-EF$100,F33-VLOOKUP(LEFT($A33,FIND(":",$A33,1))&amp;"copy number",$A$3:$AC$98,6,FALSE)),"")</f>
        <v/>
      </c>
      <c r="AI33" s="4" t="str">
        <f>IF(ISNUMBER(G33),IF(MID('Gene Table'!$D$1,5,1)="8",G33-EG$100,G33-VLOOKUP(LEFT($A33,FIND(":",$A33,1))&amp;"copy number",$A$3:$AC$98,7,FALSE)),"")</f>
        <v/>
      </c>
      <c r="AJ33" s="4" t="str">
        <f>IF(ISNUMBER(H33),IF(MID('Gene Table'!$D$1,5,1)="8",H33-EH$100,H33-VLOOKUP(LEFT($A33,FIND(":",$A33,1))&amp;"copy number",$A$3:$AC$98,8,FALSE)),"")</f>
        <v/>
      </c>
      <c r="AK33" s="4" t="str">
        <f>IF(ISNUMBER(I33),IF(MID('Gene Table'!$D$1,5,1)="8",I33-EI$100,I33-VLOOKUP(LEFT($A33,FIND(":",$A33,1))&amp;"copy number",$A$3:$AC$98,9,FALSE)),"")</f>
        <v/>
      </c>
      <c r="AL33" s="4" t="str">
        <f>IF(ISNUMBER(J33),IF(MID('Gene Table'!$D$1,5,1)="8",J33-EJ$100,J33-VLOOKUP(LEFT($A33,FIND(":",$A33,1))&amp;"copy number",$A$3:$AC$98,10,FALSE)),"")</f>
        <v/>
      </c>
      <c r="AM33" s="4" t="str">
        <f>IF(ISNUMBER(K33),IF(MID('Gene Table'!$D$1,5,1)="8",K33-EK$100,K33-VLOOKUP(LEFT($A33,FIND(":",$A33,1))&amp;"copy number",$A$3:$AC$98,11,FALSE)),"")</f>
        <v/>
      </c>
      <c r="AN33" s="4" t="str">
        <f>IF(ISNUMBER(L33),IF(MID('Gene Table'!$D$1,5,1)="8",L33-EL$100,L33-VLOOKUP(LEFT($A33,FIND(":",$A33,1))&amp;"copy number",$A$3:$AC$98,12,FALSE)),"")</f>
        <v/>
      </c>
      <c r="AO33" s="4" t="str">
        <f>IF(ISNUMBER(M33),IF(MID('Gene Table'!$D$1,5,1)="8",M33-EM$100,M33-VLOOKUP(LEFT($A33,FIND(":",$A33,1))&amp;"copy number",$A$3:$AC$98,13,FALSE)),"")</f>
        <v/>
      </c>
      <c r="AP33" s="4" t="str">
        <f>IF(ISNUMBER(N33),IF(MID('Gene Table'!$D$1,5,1)="8",N33-EN$100,N33-VLOOKUP(LEFT($A33,FIND(":",$A33,1))&amp;"copy number",$A$3:$AC$98,14,FALSE)),"")</f>
        <v/>
      </c>
      <c r="AQ33" s="4" t="str">
        <f>IF(ISNUMBER(O33),IF(MID('Gene Table'!$D$1,5,1)="8",O33-EO$100,O33-VLOOKUP(LEFT($A33,FIND(":",$A33,1))&amp;"copy number",$A$3:$AC$98,15,FALSE)),"")</f>
        <v/>
      </c>
      <c r="AR33" s="4">
        <f t="shared" si="3"/>
        <v>1.63</v>
      </c>
      <c r="AS33" s="4">
        <f t="shared" si="4"/>
        <v>7.88</v>
      </c>
      <c r="AU33" s="4" t="s">
        <v>143</v>
      </c>
      <c r="AV33" s="4">
        <f>IF(ISNUMBER(R33),IF(MID('Gene Table'!$D$1,5,1)="8",D33-ER$100,R33-VLOOKUP(LEFT($A33,FIND(":",$A33,1))&amp;"copy number",$A$3:$AC$98,18,FALSE)),"")</f>
        <v>8.68</v>
      </c>
      <c r="AW33" s="4">
        <f>IF(ISNUMBER(S33),IF(MID('Gene Table'!$D$1,5,1)="8",E33-ES$100,S33-VLOOKUP(LEFT($A33,FIND(":",$A33,1))&amp;"copy number",$A$3:$AC$98,19,FALSE)),"")</f>
        <v>8.4699999999999989</v>
      </c>
      <c r="AX33" s="4">
        <f>IF(ISNUMBER(T33),IF(MID('Gene Table'!$D$1,5,1)="8",F33-ET$100,T33-VLOOKUP(LEFT($A33,FIND(":",$A33,1))&amp;"copy number",$A$3:$AC$98,20,FALSE)),"")</f>
        <v>8.48</v>
      </c>
      <c r="AY33" s="4">
        <f>IF(ISNUMBER(U33),IF(MID('Gene Table'!$D$1,5,1)="8",G33-EU$100,U33-VLOOKUP(LEFT($A33,FIND(":",$A33,1))&amp;"copy number",$A$3:$AC$98,21,FALSE)),"")</f>
        <v>9</v>
      </c>
      <c r="AZ33" s="4">
        <f>IF(ISNUMBER(V33),IF(MID('Gene Table'!$D$1,5,1)="8",H33-EV$100,V33-VLOOKUP(LEFT($A33,FIND(":",$A33,1))&amp;"copy number",$A$3:$AC$98,22,FALSE)),"")</f>
        <v>9</v>
      </c>
      <c r="BA33" s="4">
        <f>IF(ISNUMBER(W33),IF(MID('Gene Table'!$D$1,5,1)="8",I33-EW$100,W33-VLOOKUP(LEFT($A33,FIND(":",$A33,1))&amp;"copy number",$A$3:$AC$98,23,FALSE)),"")</f>
        <v>9</v>
      </c>
      <c r="BB33" s="4">
        <f>IF(ISNUMBER(X33),IF(MID('Gene Table'!$D$1,5,1)="8",J33-EX$100,X33-VLOOKUP(LEFT($A33,FIND(":",$A33,1))&amp;"copy number",$A$3:$AC$98,24,FALSE)),"")</f>
        <v>9</v>
      </c>
      <c r="BC33" s="4">
        <f>IF(ISNUMBER(Y33),IF(MID('Gene Table'!$D$1,5,1)="8",K33-EY$100,Y33-VLOOKUP(LEFT($A33,FIND(":",$A33,1))&amp;"copy number",$A$3:$AC$98,25,FALSE)),"")</f>
        <v>9</v>
      </c>
      <c r="BD33" s="4" t="str">
        <f>IF(ISNUMBER(Z33),IF(MID('Gene Table'!$D$1,5,1)="8",L33-EZ$100,Z33-VLOOKUP(LEFT($A33,FIND(":",$A33,1))&amp;"copy number",$A$3:$AC$98,26,FALSE)),"")</f>
        <v/>
      </c>
      <c r="BE33" s="4" t="str">
        <f>IF(ISNUMBER(AA33),IF(MID('Gene Table'!$D$1,5,1)="8",M33-FA$100,AA33-VLOOKUP(LEFT($A33,FIND(":",$A33,1))&amp;"copy number",$A$3:$AC$98,27,FALSE)),"")</f>
        <v/>
      </c>
      <c r="BF33" s="4" t="str">
        <f>IF(ISNUMBER(AB33),IF(MID('Gene Table'!$D$1,5,1)="8",N33-FB$100,AB33-VLOOKUP(LEFT($A33,FIND(":",$A33,1))&amp;"copy number",$A$3:$AC$98,28,FALSE)),"")</f>
        <v/>
      </c>
      <c r="BG33" s="4" t="str">
        <f>IF(ISNUMBER(AC33),IF(MID('Gene Table'!$D$1,5,1)="8",O33-FC$100,AC33-VLOOKUP(LEFT($A33,FIND(":",$A33,1))&amp;"copy number",$A$3:$AC$98,29,FALSE)),"")</f>
        <v/>
      </c>
      <c r="BI33" s="4" t="s">
        <v>143</v>
      </c>
      <c r="BJ33" s="4">
        <f t="shared" si="5"/>
        <v>8.68</v>
      </c>
      <c r="BK33" s="4">
        <f t="shared" si="6"/>
        <v>8.4699999999999989</v>
      </c>
      <c r="BL33" s="4">
        <f t="shared" si="7"/>
        <v>8.48</v>
      </c>
      <c r="BM33" s="4">
        <f t="shared" si="8"/>
        <v>9</v>
      </c>
      <c r="BN33" s="4">
        <f t="shared" si="9"/>
        <v>9</v>
      </c>
      <c r="BO33" s="4">
        <f t="shared" si="10"/>
        <v>9</v>
      </c>
      <c r="BP33" s="4">
        <f t="shared" si="11"/>
        <v>9</v>
      </c>
      <c r="BQ33" s="4">
        <f t="shared" si="12"/>
        <v>9</v>
      </c>
      <c r="BR33" s="4" t="str">
        <f t="shared" si="13"/>
        <v/>
      </c>
      <c r="BS33" s="4" t="str">
        <f t="shared" si="14"/>
        <v/>
      </c>
      <c r="BT33" s="4" t="str">
        <f t="shared" si="15"/>
        <v/>
      </c>
      <c r="BU33" s="4" t="str">
        <f t="shared" si="16"/>
        <v/>
      </c>
      <c r="BV33" s="4">
        <f t="shared" si="17"/>
        <v>0.73</v>
      </c>
      <c r="BW33" s="4">
        <f t="shared" si="18"/>
        <v>8.83</v>
      </c>
      <c r="BY33" s="4" t="s">
        <v>143</v>
      </c>
      <c r="BZ33" s="4">
        <f t="shared" si="19"/>
        <v>-0.15000000000000036</v>
      </c>
      <c r="CA33" s="4">
        <f t="shared" si="20"/>
        <v>-0.36000000000000121</v>
      </c>
      <c r="CB33" s="4">
        <f t="shared" si="21"/>
        <v>-0.34999999999999964</v>
      </c>
      <c r="CC33" s="4">
        <f t="shared" si="22"/>
        <v>0.16999999999999993</v>
      </c>
      <c r="CD33" s="4">
        <f t="shared" si="23"/>
        <v>0.16999999999999993</v>
      </c>
      <c r="CE33" s="4">
        <f t="shared" si="24"/>
        <v>0.16999999999999993</v>
      </c>
      <c r="CF33" s="4">
        <f t="shared" si="25"/>
        <v>0.16999999999999993</v>
      </c>
      <c r="CG33" s="4">
        <f t="shared" si="26"/>
        <v>0.16999999999999993</v>
      </c>
      <c r="CH33" s="4" t="str">
        <f t="shared" si="27"/>
        <v/>
      </c>
      <c r="CI33" s="4" t="str">
        <f t="shared" si="28"/>
        <v/>
      </c>
      <c r="CJ33" s="4" t="str">
        <f t="shared" si="29"/>
        <v/>
      </c>
      <c r="CK33" s="4" t="str">
        <f t="shared" si="30"/>
        <v/>
      </c>
      <c r="CM33" s="4" t="s">
        <v>143</v>
      </c>
      <c r="CN33" s="4" t="str">
        <f>IF(ISNUMBER(BZ33), IF($BV33&gt;VLOOKUP('Gene Table'!$G$2,'Array Content'!$A$2:$B$3,2,FALSE),IF(BZ33&lt;-$BV33,"mutant","WT"),IF(BZ33&lt;-VLOOKUP('Gene Table'!$G$2,'Array Content'!$A$2:$B$3,2,FALSE),"Mutant","WT")),"")</f>
        <v>WT</v>
      </c>
      <c r="CO33" s="4" t="str">
        <f>IF(ISNUMBER(CA33), IF($BV33&gt;VLOOKUP('Gene Table'!$G$2,'Array Content'!$A$2:$B$3,2,FALSE),IF(CA33&lt;-$BV33,"mutant","WT"),IF(CA33&lt;-VLOOKUP('Gene Table'!$G$2,'Array Content'!$A$2:$B$3,2,FALSE),"Mutant","WT")),"")</f>
        <v>WT</v>
      </c>
      <c r="CP33" s="4" t="str">
        <f>IF(ISNUMBER(CB33), IF($BV33&gt;VLOOKUP('Gene Table'!$G$2,'Array Content'!$A$2:$B$3,2,FALSE),IF(CB33&lt;-$BV33,"mutant","WT"),IF(CB33&lt;-VLOOKUP('Gene Table'!$G$2,'Array Content'!$A$2:$B$3,2,FALSE),"Mutant","WT")),"")</f>
        <v>WT</v>
      </c>
      <c r="CQ33" s="4" t="str">
        <f>IF(ISNUMBER(CC33), IF($BV33&gt;VLOOKUP('Gene Table'!$G$2,'Array Content'!$A$2:$B$3,2,FALSE),IF(CC33&lt;-$BV33,"mutant","WT"),IF(CC33&lt;-VLOOKUP('Gene Table'!$G$2,'Array Content'!$A$2:$B$3,2,FALSE),"Mutant","WT")),"")</f>
        <v>WT</v>
      </c>
      <c r="CR33" s="4" t="str">
        <f>IF(ISNUMBER(CD33), IF($BV33&gt;VLOOKUP('Gene Table'!$G$2,'Array Content'!$A$2:$B$3,2,FALSE),IF(CD33&lt;-$BV33,"mutant","WT"),IF(CD33&lt;-VLOOKUP('Gene Table'!$G$2,'Array Content'!$A$2:$B$3,2,FALSE),"Mutant","WT")),"")</f>
        <v>WT</v>
      </c>
      <c r="CS33" s="4" t="str">
        <f>IF(ISNUMBER(CE33), IF($BV33&gt;VLOOKUP('Gene Table'!$G$2,'Array Content'!$A$2:$B$3,2,FALSE),IF(CE33&lt;-$BV33,"mutant","WT"),IF(CE33&lt;-VLOOKUP('Gene Table'!$G$2,'Array Content'!$A$2:$B$3,2,FALSE),"Mutant","WT")),"")</f>
        <v>WT</v>
      </c>
      <c r="CT33" s="4" t="str">
        <f>IF(ISNUMBER(CF33), IF($BV33&gt;VLOOKUP('Gene Table'!$G$2,'Array Content'!$A$2:$B$3,2,FALSE),IF(CF33&lt;-$BV33,"mutant","WT"),IF(CF33&lt;-VLOOKUP('Gene Table'!$G$2,'Array Content'!$A$2:$B$3,2,FALSE),"Mutant","WT")),"")</f>
        <v>WT</v>
      </c>
      <c r="CU33" s="4" t="str">
        <f>IF(ISNUMBER(CG33), IF($BV33&gt;VLOOKUP('Gene Table'!$G$2,'Array Content'!$A$2:$B$3,2,FALSE),IF(CG33&lt;-$BV33,"mutant","WT"),IF(CG33&lt;-VLOOKUP('Gene Table'!$G$2,'Array Content'!$A$2:$B$3,2,FALSE),"Mutant","WT")),"")</f>
        <v>WT</v>
      </c>
      <c r="CV33" s="4" t="str">
        <f>IF(ISNUMBER(CH33), IF($BV33&gt;VLOOKUP('Gene Table'!$G$2,'Array Content'!$A$2:$B$3,2,FALSE),IF(CH33&lt;-$BV33,"mutant","WT"),IF(CH33&lt;-VLOOKUP('Gene Table'!$G$2,'Array Content'!$A$2:$B$3,2,FALSE),"Mutant","WT")),"")</f>
        <v/>
      </c>
      <c r="CW33" s="4" t="str">
        <f>IF(ISNUMBER(CI33), IF($BV33&gt;VLOOKUP('Gene Table'!$G$2,'Array Content'!$A$2:$B$3,2,FALSE),IF(CI33&lt;-$BV33,"mutant","WT"),IF(CI33&lt;-VLOOKUP('Gene Table'!$G$2,'Array Content'!$A$2:$B$3,2,FALSE),"Mutant","WT")),"")</f>
        <v/>
      </c>
      <c r="CX33" s="4" t="str">
        <f>IF(ISNUMBER(CJ33), IF($BV33&gt;VLOOKUP('Gene Table'!$G$2,'Array Content'!$A$2:$B$3,2,FALSE),IF(CJ33&lt;-$BV33,"mutant","WT"),IF(CJ33&lt;-VLOOKUP('Gene Table'!$G$2,'Array Content'!$A$2:$B$3,2,FALSE),"Mutant","WT")),"")</f>
        <v/>
      </c>
      <c r="CY33" s="4" t="str">
        <f>IF(ISNUMBER(CK33), IF($BV33&gt;VLOOKUP('Gene Table'!$G$2,'Array Content'!$A$2:$B$3,2,FALSE),IF(CK33&lt;-$BV33,"mutant","WT"),IF(CK33&lt;-VLOOKUP('Gene Table'!$G$2,'Array Content'!$A$2:$B$3,2,FALSE),"Mutant","WT")),"")</f>
        <v/>
      </c>
      <c r="DA33" s="4" t="s">
        <v>143</v>
      </c>
      <c r="DB33" s="4">
        <f t="shared" si="31"/>
        <v>0.79999999999999982</v>
      </c>
      <c r="DC33" s="4">
        <f t="shared" si="32"/>
        <v>0.58999999999999897</v>
      </c>
      <c r="DD33" s="4">
        <f t="shared" si="33"/>
        <v>0.60000000000000053</v>
      </c>
      <c r="DE33" s="4">
        <f t="shared" si="34"/>
        <v>1.1200000000000001</v>
      </c>
      <c r="DF33" s="4">
        <f t="shared" si="35"/>
        <v>1.1200000000000001</v>
      </c>
      <c r="DG33" s="4">
        <f t="shared" si="36"/>
        <v>1.1200000000000001</v>
      </c>
      <c r="DH33" s="4">
        <f t="shared" si="37"/>
        <v>1.1200000000000001</v>
      </c>
      <c r="DI33" s="4">
        <f t="shared" si="38"/>
        <v>1.1200000000000001</v>
      </c>
      <c r="DJ33" s="4" t="str">
        <f t="shared" si="39"/>
        <v/>
      </c>
      <c r="DK33" s="4" t="str">
        <f t="shared" si="40"/>
        <v/>
      </c>
      <c r="DL33" s="4" t="str">
        <f t="shared" si="41"/>
        <v/>
      </c>
      <c r="DM33" s="4" t="str">
        <f t="shared" si="42"/>
        <v/>
      </c>
      <c r="DO33" s="4" t="s">
        <v>143</v>
      </c>
      <c r="DP33" s="4" t="str">
        <f>IF(ISNUMBER(DB33), IF($AR33&gt;VLOOKUP('Gene Table'!$G$2,'Array Content'!$A$2:$B$3,2,FALSE),IF(DB33&lt;-$AR33,"mutant","WT"),IF(DB33&lt;-VLOOKUP('Gene Table'!$G$2,'Array Content'!$A$2:$B$3,2,FALSE),"Mutant","WT")),"")</f>
        <v>WT</v>
      </c>
      <c r="DQ33" s="4" t="str">
        <f>IF(ISNUMBER(DC33), IF($AR33&gt;VLOOKUP('Gene Table'!$G$2,'Array Content'!$A$2:$B$3,2,FALSE),IF(DC33&lt;-$AR33,"mutant","WT"),IF(DC33&lt;-VLOOKUP('Gene Table'!$G$2,'Array Content'!$A$2:$B$3,2,FALSE),"Mutant","WT")),"")</f>
        <v>WT</v>
      </c>
      <c r="DR33" s="4" t="str">
        <f>IF(ISNUMBER(DD33), IF($AR33&gt;VLOOKUP('Gene Table'!$G$2,'Array Content'!$A$2:$B$3,2,FALSE),IF(DD33&lt;-$AR33,"mutant","WT"),IF(DD33&lt;-VLOOKUP('Gene Table'!$G$2,'Array Content'!$A$2:$B$3,2,FALSE),"Mutant","WT")),"")</f>
        <v>WT</v>
      </c>
      <c r="DS33" s="4" t="str">
        <f>IF(ISNUMBER(DE33), IF($AR33&gt;VLOOKUP('Gene Table'!$G$2,'Array Content'!$A$2:$B$3,2,FALSE),IF(DE33&lt;-$AR33,"mutant","WT"),IF(DE33&lt;-VLOOKUP('Gene Table'!$G$2,'Array Content'!$A$2:$B$3,2,FALSE),"Mutant","WT")),"")</f>
        <v>WT</v>
      </c>
      <c r="DT33" s="4" t="str">
        <f>IF(ISNUMBER(DF33), IF($AR33&gt;VLOOKUP('Gene Table'!$G$2,'Array Content'!$A$2:$B$3,2,FALSE),IF(DF33&lt;-$AR33,"mutant","WT"),IF(DF33&lt;-VLOOKUP('Gene Table'!$G$2,'Array Content'!$A$2:$B$3,2,FALSE),"Mutant","WT")),"")</f>
        <v>WT</v>
      </c>
      <c r="DU33" s="4" t="str">
        <f>IF(ISNUMBER(DG33), IF($AR33&gt;VLOOKUP('Gene Table'!$G$2,'Array Content'!$A$2:$B$3,2,FALSE),IF(DG33&lt;-$AR33,"mutant","WT"),IF(DG33&lt;-VLOOKUP('Gene Table'!$G$2,'Array Content'!$A$2:$B$3,2,FALSE),"Mutant","WT")),"")</f>
        <v>WT</v>
      </c>
      <c r="DV33" s="4" t="str">
        <f>IF(ISNUMBER(DH33), IF($AR33&gt;VLOOKUP('Gene Table'!$G$2,'Array Content'!$A$2:$B$3,2,FALSE),IF(DH33&lt;-$AR33,"mutant","WT"),IF(DH33&lt;-VLOOKUP('Gene Table'!$G$2,'Array Content'!$A$2:$B$3,2,FALSE),"Mutant","WT")),"")</f>
        <v>WT</v>
      </c>
      <c r="DW33" s="4" t="str">
        <f>IF(ISNUMBER(DI33), IF($AR33&gt;VLOOKUP('Gene Table'!$G$2,'Array Content'!$A$2:$B$3,2,FALSE),IF(DI33&lt;-$AR33,"mutant","WT"),IF(DI33&lt;-VLOOKUP('Gene Table'!$G$2,'Array Content'!$A$2:$B$3,2,FALSE),"Mutant","WT")),"")</f>
        <v>WT</v>
      </c>
      <c r="DX33" s="4" t="str">
        <f>IF(ISNUMBER(DJ33), IF($AR33&gt;VLOOKUP('Gene Table'!$G$2,'Array Content'!$A$2:$B$3,2,FALSE),IF(DJ33&lt;-$AR33,"mutant","WT"),IF(DJ33&lt;-VLOOKUP('Gene Table'!$G$2,'Array Content'!$A$2:$B$3,2,FALSE),"Mutant","WT")),"")</f>
        <v/>
      </c>
      <c r="DY33" s="4" t="str">
        <f>IF(ISNUMBER(DK33), IF($AR33&gt;VLOOKUP('Gene Table'!$G$2,'Array Content'!$A$2:$B$3,2,FALSE),IF(DK33&lt;-$AR33,"mutant","WT"),IF(DK33&lt;-VLOOKUP('Gene Table'!$G$2,'Array Content'!$A$2:$B$3,2,FALSE),"Mutant","WT")),"")</f>
        <v/>
      </c>
      <c r="DZ33" s="4" t="str">
        <f>IF(ISNUMBER(DL33), IF($AR33&gt;VLOOKUP('Gene Table'!$G$2,'Array Content'!$A$2:$B$3,2,FALSE),IF(DL33&lt;-$AR33,"mutant","WT"),IF(DL33&lt;-VLOOKUP('Gene Table'!$G$2,'Array Content'!$A$2:$B$3,2,FALSE),"Mutant","WT")),"")</f>
        <v/>
      </c>
      <c r="EA33" s="4" t="str">
        <f>IF(ISNUMBER(DM33), IF($AR33&gt;VLOOKUP('Gene Table'!$G$2,'Array Content'!$A$2:$B$3,2,FALSE),IF(DM33&lt;-$AR33,"mutant","WT"),IF(DM33&lt;-VLOOKUP('Gene Table'!$G$2,'Array Content'!$A$2:$B$3,2,FALSE),"Mutant","WT")),"")</f>
        <v/>
      </c>
      <c r="EC33" s="4" t="s">
        <v>143</v>
      </c>
      <c r="ED33" s="4" t="str">
        <f>IF('Gene Table'!$D33="copy number",D33,"")</f>
        <v/>
      </c>
      <c r="EE33" s="4" t="str">
        <f>IF('Gene Table'!$D33="copy number",E33,"")</f>
        <v/>
      </c>
      <c r="EF33" s="4" t="str">
        <f>IF('Gene Table'!$D33="copy number",F33,"")</f>
        <v/>
      </c>
      <c r="EG33" s="4" t="str">
        <f>IF('Gene Table'!$D33="copy number",G33,"")</f>
        <v/>
      </c>
      <c r="EH33" s="4" t="str">
        <f>IF('Gene Table'!$D33="copy number",H33,"")</f>
        <v/>
      </c>
      <c r="EI33" s="4" t="str">
        <f>IF('Gene Table'!$D33="copy number",I33,"")</f>
        <v/>
      </c>
      <c r="EJ33" s="4" t="str">
        <f>IF('Gene Table'!$D33="copy number",J33,"")</f>
        <v/>
      </c>
      <c r="EK33" s="4" t="str">
        <f>IF('Gene Table'!$D33="copy number",K33,"")</f>
        <v/>
      </c>
      <c r="EL33" s="4" t="str">
        <f>IF('Gene Table'!$D33="copy number",L33,"")</f>
        <v/>
      </c>
      <c r="EM33" s="4" t="str">
        <f>IF('Gene Table'!$D33="copy number",M33,"")</f>
        <v/>
      </c>
      <c r="EN33" s="4" t="str">
        <f>IF('Gene Table'!$D33="copy number",N33,"")</f>
        <v/>
      </c>
      <c r="EO33" s="4" t="str">
        <f>IF('Gene Table'!$D33="copy number",O33,"")</f>
        <v/>
      </c>
      <c r="EQ33" s="4" t="s">
        <v>143</v>
      </c>
      <c r="ER33" s="4" t="str">
        <f>IF('Gene Table'!$D33="copy number",R33,"")</f>
        <v/>
      </c>
      <c r="ES33" s="4" t="str">
        <f>IF('Gene Table'!$D33="copy number",S33,"")</f>
        <v/>
      </c>
      <c r="ET33" s="4" t="str">
        <f>IF('Gene Table'!$D33="copy number",T33,"")</f>
        <v/>
      </c>
      <c r="EU33" s="4" t="str">
        <f>IF('Gene Table'!$D33="copy number",U33,"")</f>
        <v/>
      </c>
      <c r="EV33" s="4" t="str">
        <f>IF('Gene Table'!$D33="copy number",V33,"")</f>
        <v/>
      </c>
      <c r="EW33" s="4" t="str">
        <f>IF('Gene Table'!$D33="copy number",W33,"")</f>
        <v/>
      </c>
      <c r="EX33" s="4" t="str">
        <f>IF('Gene Table'!$D33="copy number",X33,"")</f>
        <v/>
      </c>
      <c r="EY33" s="4" t="str">
        <f>IF('Gene Table'!$D33="copy number",Y33,"")</f>
        <v/>
      </c>
      <c r="EZ33" s="4" t="str">
        <f>IF('Gene Table'!$D33="copy number",Z33,"")</f>
        <v/>
      </c>
      <c r="FA33" s="4" t="str">
        <f>IF('Gene Table'!$D33="copy number",AA33,"")</f>
        <v/>
      </c>
      <c r="FB33" s="4" t="str">
        <f>IF('Gene Table'!$D33="copy number",AB33,"")</f>
        <v/>
      </c>
      <c r="FC33" s="4" t="str">
        <f>IF('Gene Table'!$D33="copy number",AC33,"")</f>
        <v/>
      </c>
      <c r="FE33" s="4" t="s">
        <v>143</v>
      </c>
      <c r="FF33" s="4" t="str">
        <f>IF('Gene Table'!$C33="SMPC",D33,"")</f>
        <v/>
      </c>
      <c r="FG33" s="4" t="str">
        <f>IF('Gene Table'!$C33="SMPC",E33,"")</f>
        <v/>
      </c>
      <c r="FH33" s="4" t="str">
        <f>IF('Gene Table'!$C33="SMPC",F33,"")</f>
        <v/>
      </c>
      <c r="FI33" s="4" t="str">
        <f>IF('Gene Table'!$C33="SMPC",G33,"")</f>
        <v/>
      </c>
      <c r="FJ33" s="4" t="str">
        <f>IF('Gene Table'!$C33="SMPC",H33,"")</f>
        <v/>
      </c>
      <c r="FK33" s="4" t="str">
        <f>IF('Gene Table'!$C33="SMPC",I33,"")</f>
        <v/>
      </c>
      <c r="FL33" s="4" t="str">
        <f>IF('Gene Table'!$C33="SMPC",J33,"")</f>
        <v/>
      </c>
      <c r="FM33" s="4" t="str">
        <f>IF('Gene Table'!$C33="SMPC",K33,"")</f>
        <v/>
      </c>
      <c r="FN33" s="4" t="str">
        <f>IF('Gene Table'!$C33="SMPC",L33,"")</f>
        <v/>
      </c>
      <c r="FO33" s="4" t="str">
        <f>IF('Gene Table'!$C33="SMPC",M33,"")</f>
        <v/>
      </c>
      <c r="FP33" s="4" t="str">
        <f>IF('Gene Table'!$C33="SMPC",N33,"")</f>
        <v/>
      </c>
      <c r="FQ33" s="4" t="str">
        <f>IF('Gene Table'!$C33="SMPC",O33,"")</f>
        <v/>
      </c>
      <c r="FS33" s="4" t="s">
        <v>143</v>
      </c>
      <c r="FT33" s="4" t="str">
        <f>IF('Gene Table'!$C33="SMPC",R33,"")</f>
        <v/>
      </c>
      <c r="FU33" s="4" t="str">
        <f>IF('Gene Table'!$C33="SMPC",S33,"")</f>
        <v/>
      </c>
      <c r="FV33" s="4" t="str">
        <f>IF('Gene Table'!$C33="SMPC",T33,"")</f>
        <v/>
      </c>
      <c r="FW33" s="4" t="str">
        <f>IF('Gene Table'!$C33="SMPC",U33,"")</f>
        <v/>
      </c>
      <c r="FX33" s="4" t="str">
        <f>IF('Gene Table'!$C33="SMPC",V33,"")</f>
        <v/>
      </c>
      <c r="FY33" s="4" t="str">
        <f>IF('Gene Table'!$C33="SMPC",W33,"")</f>
        <v/>
      </c>
      <c r="FZ33" s="4" t="str">
        <f>IF('Gene Table'!$C33="SMPC",X33,"")</f>
        <v/>
      </c>
      <c r="GA33" s="4" t="str">
        <f>IF('Gene Table'!$C33="SMPC",Y33,"")</f>
        <v/>
      </c>
      <c r="GB33" s="4" t="str">
        <f>IF('Gene Table'!$C33="SMPC",Z33,"")</f>
        <v/>
      </c>
      <c r="GC33" s="4" t="str">
        <f>IF('Gene Table'!$C33="SMPC",AA33,"")</f>
        <v/>
      </c>
      <c r="GD33" s="4" t="str">
        <f>IF('Gene Table'!$C33="SMPC",AB33,"")</f>
        <v/>
      </c>
      <c r="GE33" s="4" t="str">
        <f>IF('Gene Table'!$C33="SMPC",AC33,"")</f>
        <v/>
      </c>
    </row>
    <row r="34" spans="1:187" ht="15" customHeight="1" x14ac:dyDescent="0.25">
      <c r="A34" s="4" t="str">
        <f>'Gene Table'!C34&amp;":"&amp;'Gene Table'!D34</f>
        <v>KRAS:c.183A&gt;T</v>
      </c>
      <c r="B34" s="4">
        <f>IF('Gene Table'!$G$5="NO",IF(ISNUMBER(MATCH('Gene Table'!E34,'Array Content'!$M$2:$M$941,0)),VLOOKUP('Gene Table'!E34,'Array Content'!$M$2:$O$941,2,FALSE),35),IF('Gene Table'!$G$5="YES",IF(ISNUMBER(MATCH('Gene Table'!E34,'Array Content'!$M$2:$M$941,0)),VLOOKUP('Gene Table'!E34,'Array Content'!$M$2:$O$941,3,FALSE),35),"OOPS"))</f>
        <v>35</v>
      </c>
      <c r="C34" s="4" t="s">
        <v>146</v>
      </c>
      <c r="D34" s="4">
        <f>IF('Control Sample Data'!D33="","",IF(SUM('Control Sample Data'!D$2:D$97)&gt;10,IF(AND(ISNUMBER('Control Sample Data'!D33),'Control Sample Data'!D33&lt;$B34, 'Control Sample Data'!D33&gt;0),'Control Sample Data'!D33,$B34),""))</f>
        <v>34.25</v>
      </c>
      <c r="E34" s="4">
        <f>IF('Control Sample Data'!E33="","",IF(SUM('Control Sample Data'!E$2:E$97)&gt;10,IF(AND(ISNUMBER('Control Sample Data'!E33),'Control Sample Data'!E33&lt;$B34, 'Control Sample Data'!E33&gt;0),'Control Sample Data'!E33,$B34),""))</f>
        <v>34.520000000000003</v>
      </c>
      <c r="F34" s="4" t="str">
        <f>IF('Control Sample Data'!F33="","",IF(SUM('Control Sample Data'!F$2:F$97)&gt;10,IF(AND(ISNUMBER('Control Sample Data'!F33),'Control Sample Data'!F33&lt;$B34, 'Control Sample Data'!F33&gt;0),'Control Sample Data'!F33,$B34),""))</f>
        <v/>
      </c>
      <c r="G34" s="4" t="str">
        <f>IF('Control Sample Data'!G33="","",IF(SUM('Control Sample Data'!G$2:G$97)&gt;10,IF(AND(ISNUMBER('Control Sample Data'!G33),'Control Sample Data'!G33&lt;$B34, 'Control Sample Data'!G33&gt;0),'Control Sample Data'!G33,$B34),""))</f>
        <v/>
      </c>
      <c r="H34" s="4" t="str">
        <f>IF('Control Sample Data'!H33="","",IF(SUM('Control Sample Data'!H$2:H$97)&gt;10,IF(AND(ISNUMBER('Control Sample Data'!H33),'Control Sample Data'!H33&lt;$B34, 'Control Sample Data'!H33&gt;0),'Control Sample Data'!H33,$B34),""))</f>
        <v/>
      </c>
      <c r="I34" s="4" t="str">
        <f>IF('Control Sample Data'!I33="","",IF(SUM('Control Sample Data'!I$2:I$97)&gt;10,IF(AND(ISNUMBER('Control Sample Data'!I33),'Control Sample Data'!I33&lt;$B34, 'Control Sample Data'!I33&gt;0),'Control Sample Data'!I33,$B34),""))</f>
        <v/>
      </c>
      <c r="J34" s="4" t="str">
        <f>IF('Control Sample Data'!J33="","",IF(SUM('Control Sample Data'!J$2:J$97)&gt;10,IF(AND(ISNUMBER('Control Sample Data'!J33),'Control Sample Data'!J33&lt;$B34, 'Control Sample Data'!J33&gt;0),'Control Sample Data'!J33,$B34),""))</f>
        <v/>
      </c>
      <c r="K34" s="4" t="str">
        <f>IF('Control Sample Data'!K33="","",IF(SUM('Control Sample Data'!K$2:K$97)&gt;10,IF(AND(ISNUMBER('Control Sample Data'!K33),'Control Sample Data'!K33&lt;$B34, 'Control Sample Data'!K33&gt;0),'Control Sample Data'!K33,$B34),""))</f>
        <v/>
      </c>
      <c r="L34" s="4" t="str">
        <f>IF('Control Sample Data'!L33="","",IF(SUM('Control Sample Data'!L$2:L$97)&gt;10,IF(AND(ISNUMBER('Control Sample Data'!L33),'Control Sample Data'!L33&lt;$B34, 'Control Sample Data'!L33&gt;0),'Control Sample Data'!L33,$B34),""))</f>
        <v/>
      </c>
      <c r="M34" s="4" t="str">
        <f>IF('Control Sample Data'!M33="","",IF(SUM('Control Sample Data'!M$2:M$97)&gt;10,IF(AND(ISNUMBER('Control Sample Data'!M33),'Control Sample Data'!M33&lt;$B34, 'Control Sample Data'!M33&gt;0),'Control Sample Data'!M33,$B34),""))</f>
        <v/>
      </c>
      <c r="N34" s="4" t="str">
        <f>IF('Control Sample Data'!N33="","",IF(SUM('Control Sample Data'!N$2:N$97)&gt;10,IF(AND(ISNUMBER('Control Sample Data'!N33),'Control Sample Data'!N33&lt;$B34, 'Control Sample Data'!N33&gt;0),'Control Sample Data'!N33,$B34),""))</f>
        <v/>
      </c>
      <c r="O34" s="4" t="str">
        <f>IF('Control Sample Data'!O33="","",IF(SUM('Control Sample Data'!O$2:O$97)&gt;10,IF(AND(ISNUMBER('Control Sample Data'!O33),'Control Sample Data'!O33&lt;$B34, 'Control Sample Data'!O33&gt;0),'Control Sample Data'!O33,$B34),""))</f>
        <v/>
      </c>
      <c r="Q34" s="4" t="s">
        <v>146</v>
      </c>
      <c r="R34" s="4">
        <f>IF('Test Sample Data'!D33="","",IF(SUM('Test Sample Data'!D$2:D$97)&gt;10,IF(AND(ISNUMBER('Test Sample Data'!D33),'Test Sample Data'!D33&lt;$B34, 'Test Sample Data'!D33&gt;0),'Test Sample Data'!D33,$B34),""))</f>
        <v>35</v>
      </c>
      <c r="S34" s="4">
        <f>IF('Test Sample Data'!E33="","",IF(SUM('Test Sample Data'!E$2:E$97)&gt;10,IF(AND(ISNUMBER('Test Sample Data'!E33),'Test Sample Data'!E33&lt;$B34, 'Test Sample Data'!E33&gt;0),'Test Sample Data'!E33,$B34),""))</f>
        <v>35</v>
      </c>
      <c r="T34" s="4">
        <f>IF('Test Sample Data'!F33="","",IF(SUM('Test Sample Data'!F$2:F$97)&gt;10,IF(AND(ISNUMBER('Test Sample Data'!F33),'Test Sample Data'!F33&lt;$B34, 'Test Sample Data'!F33&gt;0),'Test Sample Data'!F33,$B34),""))</f>
        <v>35</v>
      </c>
      <c r="U34" s="4">
        <f>IF('Test Sample Data'!G33="","",IF(SUM('Test Sample Data'!G$2:G$97)&gt;10,IF(AND(ISNUMBER('Test Sample Data'!G33),'Test Sample Data'!G33&lt;$B34, 'Test Sample Data'!G33&gt;0),'Test Sample Data'!G33,$B34),""))</f>
        <v>35</v>
      </c>
      <c r="V34" s="4">
        <f>IF('Test Sample Data'!H33="","",IF(SUM('Test Sample Data'!H$2:H$97)&gt;10,IF(AND(ISNUMBER('Test Sample Data'!H33),'Test Sample Data'!H33&lt;$B34, 'Test Sample Data'!H33&gt;0),'Test Sample Data'!H33,$B34),""))</f>
        <v>35</v>
      </c>
      <c r="W34" s="4">
        <f>IF('Test Sample Data'!I33="","",IF(SUM('Test Sample Data'!I$2:I$97)&gt;10,IF(AND(ISNUMBER('Test Sample Data'!I33),'Test Sample Data'!I33&lt;$B34, 'Test Sample Data'!I33&gt;0),'Test Sample Data'!I33,$B34),""))</f>
        <v>35</v>
      </c>
      <c r="X34" s="4">
        <f>IF('Test Sample Data'!J33="","",IF(SUM('Test Sample Data'!J$2:J$97)&gt;10,IF(AND(ISNUMBER('Test Sample Data'!J33),'Test Sample Data'!J33&lt;$B34, 'Test Sample Data'!J33&gt;0),'Test Sample Data'!J33,$B34),""))</f>
        <v>35</v>
      </c>
      <c r="Y34" s="4">
        <f>IF('Test Sample Data'!K33="","",IF(SUM('Test Sample Data'!K$2:K$97)&gt;10,IF(AND(ISNUMBER('Test Sample Data'!K33),'Test Sample Data'!K33&lt;$B34, 'Test Sample Data'!K33&gt;0),'Test Sample Data'!K33,$B34),""))</f>
        <v>35</v>
      </c>
      <c r="Z34" s="4" t="str">
        <f>IF('Test Sample Data'!L33="","",IF(SUM('Test Sample Data'!L$2:L$97)&gt;10,IF(AND(ISNUMBER('Test Sample Data'!L33),'Test Sample Data'!L33&lt;$B34, 'Test Sample Data'!L33&gt;0),'Test Sample Data'!L33,$B34),""))</f>
        <v/>
      </c>
      <c r="AA34" s="4" t="str">
        <f>IF('Test Sample Data'!M33="","",IF(SUM('Test Sample Data'!M$2:M$97)&gt;10,IF(AND(ISNUMBER('Test Sample Data'!M33),'Test Sample Data'!M33&lt;$B34, 'Test Sample Data'!M33&gt;0),'Test Sample Data'!M33,$B34),""))</f>
        <v/>
      </c>
      <c r="AB34" s="4" t="str">
        <f>IF('Test Sample Data'!N33="","",IF(SUM('Test Sample Data'!N$2:N$97)&gt;10,IF(AND(ISNUMBER('Test Sample Data'!N33),'Test Sample Data'!N33&lt;$B34, 'Test Sample Data'!N33&gt;0),'Test Sample Data'!N33,$B34),""))</f>
        <v/>
      </c>
      <c r="AC34" s="4" t="str">
        <f>IF('Test Sample Data'!O33="","",IF(SUM('Test Sample Data'!O$2:O$97)&gt;10,IF(AND(ISNUMBER('Test Sample Data'!O33),'Test Sample Data'!O33&lt;$B34, 'Test Sample Data'!O33&gt;0),'Test Sample Data'!O33,$B34),""))</f>
        <v/>
      </c>
      <c r="AE34" s="4" t="s">
        <v>146</v>
      </c>
      <c r="AF34" s="4">
        <f>IF(ISNUMBER(D34),IF(MID('Gene Table'!$D$1,5,1)="8",D34-ED$100,D34-VLOOKUP(LEFT($A34,FIND(":",$A34,1))&amp;"copy number",$A$3:$AC$98,4,FALSE)),"")</f>
        <v>7.9899999999999984</v>
      </c>
      <c r="AG34" s="4">
        <f>IF(ISNUMBER(E34),IF(MID('Gene Table'!$D$1,5,1)="8",E34-EE$100,E34-VLOOKUP(LEFT($A34,FIND(":",$A34,1))&amp;"copy number",$A$3:$AC$98,5,FALSE)),"")</f>
        <v>7.9100000000000037</v>
      </c>
      <c r="AH34" s="4" t="str">
        <f>IF(ISNUMBER(F34),IF(MID('Gene Table'!$D$1,5,1)="8",F34-EF$100,F34-VLOOKUP(LEFT($A34,FIND(":",$A34,1))&amp;"copy number",$A$3:$AC$98,6,FALSE)),"")</f>
        <v/>
      </c>
      <c r="AI34" s="4" t="str">
        <f>IF(ISNUMBER(G34),IF(MID('Gene Table'!$D$1,5,1)="8",G34-EG$100,G34-VLOOKUP(LEFT($A34,FIND(":",$A34,1))&amp;"copy number",$A$3:$AC$98,7,FALSE)),"")</f>
        <v/>
      </c>
      <c r="AJ34" s="4" t="str">
        <f>IF(ISNUMBER(H34),IF(MID('Gene Table'!$D$1,5,1)="8",H34-EH$100,H34-VLOOKUP(LEFT($A34,FIND(":",$A34,1))&amp;"copy number",$A$3:$AC$98,8,FALSE)),"")</f>
        <v/>
      </c>
      <c r="AK34" s="4" t="str">
        <f>IF(ISNUMBER(I34),IF(MID('Gene Table'!$D$1,5,1)="8",I34-EI$100,I34-VLOOKUP(LEFT($A34,FIND(":",$A34,1))&amp;"copy number",$A$3:$AC$98,9,FALSE)),"")</f>
        <v/>
      </c>
      <c r="AL34" s="4" t="str">
        <f>IF(ISNUMBER(J34),IF(MID('Gene Table'!$D$1,5,1)="8",J34-EJ$100,J34-VLOOKUP(LEFT($A34,FIND(":",$A34,1))&amp;"copy number",$A$3:$AC$98,10,FALSE)),"")</f>
        <v/>
      </c>
      <c r="AM34" s="4" t="str">
        <f>IF(ISNUMBER(K34),IF(MID('Gene Table'!$D$1,5,1)="8",K34-EK$100,K34-VLOOKUP(LEFT($A34,FIND(":",$A34,1))&amp;"copy number",$A$3:$AC$98,11,FALSE)),"")</f>
        <v/>
      </c>
      <c r="AN34" s="4" t="str">
        <f>IF(ISNUMBER(L34),IF(MID('Gene Table'!$D$1,5,1)="8",L34-EL$100,L34-VLOOKUP(LEFT($A34,FIND(":",$A34,1))&amp;"copy number",$A$3:$AC$98,12,FALSE)),"")</f>
        <v/>
      </c>
      <c r="AO34" s="4" t="str">
        <f>IF(ISNUMBER(M34),IF(MID('Gene Table'!$D$1,5,1)="8",M34-EM$100,M34-VLOOKUP(LEFT($A34,FIND(":",$A34,1))&amp;"copy number",$A$3:$AC$98,13,FALSE)),"")</f>
        <v/>
      </c>
      <c r="AP34" s="4" t="str">
        <f>IF(ISNUMBER(N34),IF(MID('Gene Table'!$D$1,5,1)="8",N34-EN$100,N34-VLOOKUP(LEFT($A34,FIND(":",$A34,1))&amp;"copy number",$A$3:$AC$98,14,FALSE)),"")</f>
        <v/>
      </c>
      <c r="AQ34" s="4" t="str">
        <f>IF(ISNUMBER(O34),IF(MID('Gene Table'!$D$1,5,1)="8",O34-EO$100,O34-VLOOKUP(LEFT($A34,FIND(":",$A34,1))&amp;"copy number",$A$3:$AC$98,15,FALSE)),"")</f>
        <v/>
      </c>
      <c r="AR34" s="4">
        <f t="shared" si="3"/>
        <v>0.17</v>
      </c>
      <c r="AS34" s="4">
        <f t="shared" si="4"/>
        <v>7.95</v>
      </c>
      <c r="AU34" s="4" t="s">
        <v>146</v>
      </c>
      <c r="AV34" s="4">
        <f>IF(ISNUMBER(R34),IF(MID('Gene Table'!$D$1,5,1)="8",D34-ER$100,R34-VLOOKUP(LEFT($A34,FIND(":",$A34,1))&amp;"copy number",$A$3:$AC$98,18,FALSE)),"")</f>
        <v>8.68</v>
      </c>
      <c r="AW34" s="4">
        <f>IF(ISNUMBER(S34),IF(MID('Gene Table'!$D$1,5,1)="8",E34-ES$100,S34-VLOOKUP(LEFT($A34,FIND(":",$A34,1))&amp;"copy number",$A$3:$AC$98,19,FALSE)),"")</f>
        <v>8.4699999999999989</v>
      </c>
      <c r="AX34" s="4">
        <f>IF(ISNUMBER(T34),IF(MID('Gene Table'!$D$1,5,1)="8",F34-ET$100,T34-VLOOKUP(LEFT($A34,FIND(":",$A34,1))&amp;"copy number",$A$3:$AC$98,20,FALSE)),"")</f>
        <v>8.48</v>
      </c>
      <c r="AY34" s="4">
        <f>IF(ISNUMBER(U34),IF(MID('Gene Table'!$D$1,5,1)="8",G34-EU$100,U34-VLOOKUP(LEFT($A34,FIND(":",$A34,1))&amp;"copy number",$A$3:$AC$98,21,FALSE)),"")</f>
        <v>9</v>
      </c>
      <c r="AZ34" s="4">
        <f>IF(ISNUMBER(V34),IF(MID('Gene Table'!$D$1,5,1)="8",H34-EV$100,V34-VLOOKUP(LEFT($A34,FIND(":",$A34,1))&amp;"copy number",$A$3:$AC$98,22,FALSE)),"")</f>
        <v>9</v>
      </c>
      <c r="BA34" s="4">
        <f>IF(ISNUMBER(W34),IF(MID('Gene Table'!$D$1,5,1)="8",I34-EW$100,W34-VLOOKUP(LEFT($A34,FIND(":",$A34,1))&amp;"copy number",$A$3:$AC$98,23,FALSE)),"")</f>
        <v>9</v>
      </c>
      <c r="BB34" s="4">
        <f>IF(ISNUMBER(X34),IF(MID('Gene Table'!$D$1,5,1)="8",J34-EX$100,X34-VLOOKUP(LEFT($A34,FIND(":",$A34,1))&amp;"copy number",$A$3:$AC$98,24,FALSE)),"")</f>
        <v>9</v>
      </c>
      <c r="BC34" s="4">
        <f>IF(ISNUMBER(Y34),IF(MID('Gene Table'!$D$1,5,1)="8",K34-EY$100,Y34-VLOOKUP(LEFT($A34,FIND(":",$A34,1))&amp;"copy number",$A$3:$AC$98,25,FALSE)),"")</f>
        <v>9</v>
      </c>
      <c r="BD34" s="4" t="str">
        <f>IF(ISNUMBER(Z34),IF(MID('Gene Table'!$D$1,5,1)="8",L34-EZ$100,Z34-VLOOKUP(LEFT($A34,FIND(":",$A34,1))&amp;"copy number",$A$3:$AC$98,26,FALSE)),"")</f>
        <v/>
      </c>
      <c r="BE34" s="4" t="str">
        <f>IF(ISNUMBER(AA34),IF(MID('Gene Table'!$D$1,5,1)="8",M34-FA$100,AA34-VLOOKUP(LEFT($A34,FIND(":",$A34,1))&amp;"copy number",$A$3:$AC$98,27,FALSE)),"")</f>
        <v/>
      </c>
      <c r="BF34" s="4" t="str">
        <f>IF(ISNUMBER(AB34),IF(MID('Gene Table'!$D$1,5,1)="8",N34-FB$100,AB34-VLOOKUP(LEFT($A34,FIND(":",$A34,1))&amp;"copy number",$A$3:$AC$98,28,FALSE)),"")</f>
        <v/>
      </c>
      <c r="BG34" s="4" t="str">
        <f>IF(ISNUMBER(AC34),IF(MID('Gene Table'!$D$1,5,1)="8",O34-FC$100,AC34-VLOOKUP(LEFT($A34,FIND(":",$A34,1))&amp;"copy number",$A$3:$AC$98,29,FALSE)),"")</f>
        <v/>
      </c>
      <c r="BI34" s="4" t="s">
        <v>146</v>
      </c>
      <c r="BJ34" s="4">
        <f t="shared" si="5"/>
        <v>8.68</v>
      </c>
      <c r="BK34" s="4">
        <f t="shared" si="6"/>
        <v>8.4699999999999989</v>
      </c>
      <c r="BL34" s="4">
        <f t="shared" si="7"/>
        <v>8.48</v>
      </c>
      <c r="BM34" s="4">
        <f t="shared" si="8"/>
        <v>9</v>
      </c>
      <c r="BN34" s="4">
        <f t="shared" si="9"/>
        <v>9</v>
      </c>
      <c r="BO34" s="4">
        <f t="shared" si="10"/>
        <v>9</v>
      </c>
      <c r="BP34" s="4">
        <f t="shared" si="11"/>
        <v>9</v>
      </c>
      <c r="BQ34" s="4">
        <f t="shared" si="12"/>
        <v>9</v>
      </c>
      <c r="BR34" s="4" t="str">
        <f t="shared" si="13"/>
        <v/>
      </c>
      <c r="BS34" s="4" t="str">
        <f t="shared" si="14"/>
        <v/>
      </c>
      <c r="BT34" s="4" t="str">
        <f t="shared" si="15"/>
        <v/>
      </c>
      <c r="BU34" s="4" t="str">
        <f t="shared" si="16"/>
        <v/>
      </c>
      <c r="BV34" s="4">
        <f t="shared" si="17"/>
        <v>0.73</v>
      </c>
      <c r="BW34" s="4">
        <f t="shared" si="18"/>
        <v>8.83</v>
      </c>
      <c r="BY34" s="4" t="s">
        <v>146</v>
      </c>
      <c r="BZ34" s="4">
        <f t="shared" si="19"/>
        <v>-0.15000000000000036</v>
      </c>
      <c r="CA34" s="4">
        <f t="shared" si="20"/>
        <v>-0.36000000000000121</v>
      </c>
      <c r="CB34" s="4">
        <f t="shared" si="21"/>
        <v>-0.34999999999999964</v>
      </c>
      <c r="CC34" s="4">
        <f t="shared" si="22"/>
        <v>0.16999999999999993</v>
      </c>
      <c r="CD34" s="4">
        <f t="shared" si="23"/>
        <v>0.16999999999999993</v>
      </c>
      <c r="CE34" s="4">
        <f t="shared" si="24"/>
        <v>0.16999999999999993</v>
      </c>
      <c r="CF34" s="4">
        <f t="shared" si="25"/>
        <v>0.16999999999999993</v>
      </c>
      <c r="CG34" s="4">
        <f t="shared" si="26"/>
        <v>0.16999999999999993</v>
      </c>
      <c r="CH34" s="4" t="str">
        <f t="shared" si="27"/>
        <v/>
      </c>
      <c r="CI34" s="4" t="str">
        <f t="shared" si="28"/>
        <v/>
      </c>
      <c r="CJ34" s="4" t="str">
        <f t="shared" si="29"/>
        <v/>
      </c>
      <c r="CK34" s="4" t="str">
        <f t="shared" si="30"/>
        <v/>
      </c>
      <c r="CM34" s="4" t="s">
        <v>146</v>
      </c>
      <c r="CN34" s="4" t="str">
        <f>IF(ISNUMBER(BZ34), IF($BV34&gt;VLOOKUP('Gene Table'!$G$2,'Array Content'!$A$2:$B$3,2,FALSE),IF(BZ34&lt;-$BV34,"mutant","WT"),IF(BZ34&lt;-VLOOKUP('Gene Table'!$G$2,'Array Content'!$A$2:$B$3,2,FALSE),"Mutant","WT")),"")</f>
        <v>WT</v>
      </c>
      <c r="CO34" s="4" t="str">
        <f>IF(ISNUMBER(CA34), IF($BV34&gt;VLOOKUP('Gene Table'!$G$2,'Array Content'!$A$2:$B$3,2,FALSE),IF(CA34&lt;-$BV34,"mutant","WT"),IF(CA34&lt;-VLOOKUP('Gene Table'!$G$2,'Array Content'!$A$2:$B$3,2,FALSE),"Mutant","WT")),"")</f>
        <v>WT</v>
      </c>
      <c r="CP34" s="4" t="str">
        <f>IF(ISNUMBER(CB34), IF($BV34&gt;VLOOKUP('Gene Table'!$G$2,'Array Content'!$A$2:$B$3,2,FALSE),IF(CB34&lt;-$BV34,"mutant","WT"),IF(CB34&lt;-VLOOKUP('Gene Table'!$G$2,'Array Content'!$A$2:$B$3,2,FALSE),"Mutant","WT")),"")</f>
        <v>WT</v>
      </c>
      <c r="CQ34" s="4" t="str">
        <f>IF(ISNUMBER(CC34), IF($BV34&gt;VLOOKUP('Gene Table'!$G$2,'Array Content'!$A$2:$B$3,2,FALSE),IF(CC34&lt;-$BV34,"mutant","WT"),IF(CC34&lt;-VLOOKUP('Gene Table'!$G$2,'Array Content'!$A$2:$B$3,2,FALSE),"Mutant","WT")),"")</f>
        <v>WT</v>
      </c>
      <c r="CR34" s="4" t="str">
        <f>IF(ISNUMBER(CD34), IF($BV34&gt;VLOOKUP('Gene Table'!$G$2,'Array Content'!$A$2:$B$3,2,FALSE),IF(CD34&lt;-$BV34,"mutant","WT"),IF(CD34&lt;-VLOOKUP('Gene Table'!$G$2,'Array Content'!$A$2:$B$3,2,FALSE),"Mutant","WT")),"")</f>
        <v>WT</v>
      </c>
      <c r="CS34" s="4" t="str">
        <f>IF(ISNUMBER(CE34), IF($BV34&gt;VLOOKUP('Gene Table'!$G$2,'Array Content'!$A$2:$B$3,2,FALSE),IF(CE34&lt;-$BV34,"mutant","WT"),IF(CE34&lt;-VLOOKUP('Gene Table'!$G$2,'Array Content'!$A$2:$B$3,2,FALSE),"Mutant","WT")),"")</f>
        <v>WT</v>
      </c>
      <c r="CT34" s="4" t="str">
        <f>IF(ISNUMBER(CF34), IF($BV34&gt;VLOOKUP('Gene Table'!$G$2,'Array Content'!$A$2:$B$3,2,FALSE),IF(CF34&lt;-$BV34,"mutant","WT"),IF(CF34&lt;-VLOOKUP('Gene Table'!$G$2,'Array Content'!$A$2:$B$3,2,FALSE),"Mutant","WT")),"")</f>
        <v>WT</v>
      </c>
      <c r="CU34" s="4" t="str">
        <f>IF(ISNUMBER(CG34), IF($BV34&gt;VLOOKUP('Gene Table'!$G$2,'Array Content'!$A$2:$B$3,2,FALSE),IF(CG34&lt;-$BV34,"mutant","WT"),IF(CG34&lt;-VLOOKUP('Gene Table'!$G$2,'Array Content'!$A$2:$B$3,2,FALSE),"Mutant","WT")),"")</f>
        <v>WT</v>
      </c>
      <c r="CV34" s="4" t="str">
        <f>IF(ISNUMBER(CH34), IF($BV34&gt;VLOOKUP('Gene Table'!$G$2,'Array Content'!$A$2:$B$3,2,FALSE),IF(CH34&lt;-$BV34,"mutant","WT"),IF(CH34&lt;-VLOOKUP('Gene Table'!$G$2,'Array Content'!$A$2:$B$3,2,FALSE),"Mutant","WT")),"")</f>
        <v/>
      </c>
      <c r="CW34" s="4" t="str">
        <f>IF(ISNUMBER(CI34), IF($BV34&gt;VLOOKUP('Gene Table'!$G$2,'Array Content'!$A$2:$B$3,2,FALSE),IF(CI34&lt;-$BV34,"mutant","WT"),IF(CI34&lt;-VLOOKUP('Gene Table'!$G$2,'Array Content'!$A$2:$B$3,2,FALSE),"Mutant","WT")),"")</f>
        <v/>
      </c>
      <c r="CX34" s="4" t="str">
        <f>IF(ISNUMBER(CJ34), IF($BV34&gt;VLOOKUP('Gene Table'!$G$2,'Array Content'!$A$2:$B$3,2,FALSE),IF(CJ34&lt;-$BV34,"mutant","WT"),IF(CJ34&lt;-VLOOKUP('Gene Table'!$G$2,'Array Content'!$A$2:$B$3,2,FALSE),"Mutant","WT")),"")</f>
        <v/>
      </c>
      <c r="CY34" s="4" t="str">
        <f>IF(ISNUMBER(CK34), IF($BV34&gt;VLOOKUP('Gene Table'!$G$2,'Array Content'!$A$2:$B$3,2,FALSE),IF(CK34&lt;-$BV34,"mutant","WT"),IF(CK34&lt;-VLOOKUP('Gene Table'!$G$2,'Array Content'!$A$2:$B$3,2,FALSE),"Mutant","WT")),"")</f>
        <v/>
      </c>
      <c r="DA34" s="4" t="s">
        <v>146</v>
      </c>
      <c r="DB34" s="4">
        <f t="shared" si="31"/>
        <v>0.72999999999999954</v>
      </c>
      <c r="DC34" s="4">
        <f t="shared" si="32"/>
        <v>0.51999999999999869</v>
      </c>
      <c r="DD34" s="4">
        <f t="shared" si="33"/>
        <v>0.53000000000000025</v>
      </c>
      <c r="DE34" s="4">
        <f t="shared" si="34"/>
        <v>1.0499999999999998</v>
      </c>
      <c r="DF34" s="4">
        <f t="shared" si="35"/>
        <v>1.0499999999999998</v>
      </c>
      <c r="DG34" s="4">
        <f t="shared" si="36"/>
        <v>1.0499999999999998</v>
      </c>
      <c r="DH34" s="4">
        <f t="shared" si="37"/>
        <v>1.0499999999999998</v>
      </c>
      <c r="DI34" s="4">
        <f t="shared" si="38"/>
        <v>1.0499999999999998</v>
      </c>
      <c r="DJ34" s="4" t="str">
        <f t="shared" si="39"/>
        <v/>
      </c>
      <c r="DK34" s="4" t="str">
        <f t="shared" si="40"/>
        <v/>
      </c>
      <c r="DL34" s="4" t="str">
        <f t="shared" si="41"/>
        <v/>
      </c>
      <c r="DM34" s="4" t="str">
        <f t="shared" si="42"/>
        <v/>
      </c>
      <c r="DO34" s="4" t="s">
        <v>146</v>
      </c>
      <c r="DP34" s="4" t="str">
        <f>IF(ISNUMBER(DB34), IF($AR34&gt;VLOOKUP('Gene Table'!$G$2,'Array Content'!$A$2:$B$3,2,FALSE),IF(DB34&lt;-$AR34,"mutant","WT"),IF(DB34&lt;-VLOOKUP('Gene Table'!$G$2,'Array Content'!$A$2:$B$3,2,FALSE),"Mutant","WT")),"")</f>
        <v>WT</v>
      </c>
      <c r="DQ34" s="4" t="str">
        <f>IF(ISNUMBER(DC34), IF($AR34&gt;VLOOKUP('Gene Table'!$G$2,'Array Content'!$A$2:$B$3,2,FALSE),IF(DC34&lt;-$AR34,"mutant","WT"),IF(DC34&lt;-VLOOKUP('Gene Table'!$G$2,'Array Content'!$A$2:$B$3,2,FALSE),"Mutant","WT")),"")</f>
        <v>WT</v>
      </c>
      <c r="DR34" s="4" t="str">
        <f>IF(ISNUMBER(DD34), IF($AR34&gt;VLOOKUP('Gene Table'!$G$2,'Array Content'!$A$2:$B$3,2,FALSE),IF(DD34&lt;-$AR34,"mutant","WT"),IF(DD34&lt;-VLOOKUP('Gene Table'!$G$2,'Array Content'!$A$2:$B$3,2,FALSE),"Mutant","WT")),"")</f>
        <v>WT</v>
      </c>
      <c r="DS34" s="4" t="str">
        <f>IF(ISNUMBER(DE34), IF($AR34&gt;VLOOKUP('Gene Table'!$G$2,'Array Content'!$A$2:$B$3,2,FALSE),IF(DE34&lt;-$AR34,"mutant","WT"),IF(DE34&lt;-VLOOKUP('Gene Table'!$G$2,'Array Content'!$A$2:$B$3,2,FALSE),"Mutant","WT")),"")</f>
        <v>WT</v>
      </c>
      <c r="DT34" s="4" t="str">
        <f>IF(ISNUMBER(DF34), IF($AR34&gt;VLOOKUP('Gene Table'!$G$2,'Array Content'!$A$2:$B$3,2,FALSE),IF(DF34&lt;-$AR34,"mutant","WT"),IF(DF34&lt;-VLOOKUP('Gene Table'!$G$2,'Array Content'!$A$2:$B$3,2,FALSE),"Mutant","WT")),"")</f>
        <v>WT</v>
      </c>
      <c r="DU34" s="4" t="str">
        <f>IF(ISNUMBER(DG34), IF($AR34&gt;VLOOKUP('Gene Table'!$G$2,'Array Content'!$A$2:$B$3,2,FALSE),IF(DG34&lt;-$AR34,"mutant","WT"),IF(DG34&lt;-VLOOKUP('Gene Table'!$G$2,'Array Content'!$A$2:$B$3,2,FALSE),"Mutant","WT")),"")</f>
        <v>WT</v>
      </c>
      <c r="DV34" s="4" t="str">
        <f>IF(ISNUMBER(DH34), IF($AR34&gt;VLOOKUP('Gene Table'!$G$2,'Array Content'!$A$2:$B$3,2,FALSE),IF(DH34&lt;-$AR34,"mutant","WT"),IF(DH34&lt;-VLOOKUP('Gene Table'!$G$2,'Array Content'!$A$2:$B$3,2,FALSE),"Mutant","WT")),"")</f>
        <v>WT</v>
      </c>
      <c r="DW34" s="4" t="str">
        <f>IF(ISNUMBER(DI34), IF($AR34&gt;VLOOKUP('Gene Table'!$G$2,'Array Content'!$A$2:$B$3,2,FALSE),IF(DI34&lt;-$AR34,"mutant","WT"),IF(DI34&lt;-VLOOKUP('Gene Table'!$G$2,'Array Content'!$A$2:$B$3,2,FALSE),"Mutant","WT")),"")</f>
        <v>WT</v>
      </c>
      <c r="DX34" s="4" t="str">
        <f>IF(ISNUMBER(DJ34), IF($AR34&gt;VLOOKUP('Gene Table'!$G$2,'Array Content'!$A$2:$B$3,2,FALSE),IF(DJ34&lt;-$AR34,"mutant","WT"),IF(DJ34&lt;-VLOOKUP('Gene Table'!$G$2,'Array Content'!$A$2:$B$3,2,FALSE),"Mutant","WT")),"")</f>
        <v/>
      </c>
      <c r="DY34" s="4" t="str">
        <f>IF(ISNUMBER(DK34), IF($AR34&gt;VLOOKUP('Gene Table'!$G$2,'Array Content'!$A$2:$B$3,2,FALSE),IF(DK34&lt;-$AR34,"mutant","WT"),IF(DK34&lt;-VLOOKUP('Gene Table'!$G$2,'Array Content'!$A$2:$B$3,2,FALSE),"Mutant","WT")),"")</f>
        <v/>
      </c>
      <c r="DZ34" s="4" t="str">
        <f>IF(ISNUMBER(DL34), IF($AR34&gt;VLOOKUP('Gene Table'!$G$2,'Array Content'!$A$2:$B$3,2,FALSE),IF(DL34&lt;-$AR34,"mutant","WT"),IF(DL34&lt;-VLOOKUP('Gene Table'!$G$2,'Array Content'!$A$2:$B$3,2,FALSE),"Mutant","WT")),"")</f>
        <v/>
      </c>
      <c r="EA34" s="4" t="str">
        <f>IF(ISNUMBER(DM34), IF($AR34&gt;VLOOKUP('Gene Table'!$G$2,'Array Content'!$A$2:$B$3,2,FALSE),IF(DM34&lt;-$AR34,"mutant","WT"),IF(DM34&lt;-VLOOKUP('Gene Table'!$G$2,'Array Content'!$A$2:$B$3,2,FALSE),"Mutant","WT")),"")</f>
        <v/>
      </c>
      <c r="EC34" s="4" t="s">
        <v>146</v>
      </c>
      <c r="ED34" s="4" t="str">
        <f>IF('Gene Table'!$D34="copy number",D34,"")</f>
        <v/>
      </c>
      <c r="EE34" s="4" t="str">
        <f>IF('Gene Table'!$D34="copy number",E34,"")</f>
        <v/>
      </c>
      <c r="EF34" s="4" t="str">
        <f>IF('Gene Table'!$D34="copy number",F34,"")</f>
        <v/>
      </c>
      <c r="EG34" s="4" t="str">
        <f>IF('Gene Table'!$D34="copy number",G34,"")</f>
        <v/>
      </c>
      <c r="EH34" s="4" t="str">
        <f>IF('Gene Table'!$D34="copy number",H34,"")</f>
        <v/>
      </c>
      <c r="EI34" s="4" t="str">
        <f>IF('Gene Table'!$D34="copy number",I34,"")</f>
        <v/>
      </c>
      <c r="EJ34" s="4" t="str">
        <f>IF('Gene Table'!$D34="copy number",J34,"")</f>
        <v/>
      </c>
      <c r="EK34" s="4" t="str">
        <f>IF('Gene Table'!$D34="copy number",K34,"")</f>
        <v/>
      </c>
      <c r="EL34" s="4" t="str">
        <f>IF('Gene Table'!$D34="copy number",L34,"")</f>
        <v/>
      </c>
      <c r="EM34" s="4" t="str">
        <f>IF('Gene Table'!$D34="copy number",M34,"")</f>
        <v/>
      </c>
      <c r="EN34" s="4" t="str">
        <f>IF('Gene Table'!$D34="copy number",N34,"")</f>
        <v/>
      </c>
      <c r="EO34" s="4" t="str">
        <f>IF('Gene Table'!$D34="copy number",O34,"")</f>
        <v/>
      </c>
      <c r="EQ34" s="4" t="s">
        <v>146</v>
      </c>
      <c r="ER34" s="4" t="str">
        <f>IF('Gene Table'!$D34="copy number",R34,"")</f>
        <v/>
      </c>
      <c r="ES34" s="4" t="str">
        <f>IF('Gene Table'!$D34="copy number",S34,"")</f>
        <v/>
      </c>
      <c r="ET34" s="4" t="str">
        <f>IF('Gene Table'!$D34="copy number",T34,"")</f>
        <v/>
      </c>
      <c r="EU34" s="4" t="str">
        <f>IF('Gene Table'!$D34="copy number",U34,"")</f>
        <v/>
      </c>
      <c r="EV34" s="4" t="str">
        <f>IF('Gene Table'!$D34="copy number",V34,"")</f>
        <v/>
      </c>
      <c r="EW34" s="4" t="str">
        <f>IF('Gene Table'!$D34="copy number",W34,"")</f>
        <v/>
      </c>
      <c r="EX34" s="4" t="str">
        <f>IF('Gene Table'!$D34="copy number",X34,"")</f>
        <v/>
      </c>
      <c r="EY34" s="4" t="str">
        <f>IF('Gene Table'!$D34="copy number",Y34,"")</f>
        <v/>
      </c>
      <c r="EZ34" s="4" t="str">
        <f>IF('Gene Table'!$D34="copy number",Z34,"")</f>
        <v/>
      </c>
      <c r="FA34" s="4" t="str">
        <f>IF('Gene Table'!$D34="copy number",AA34,"")</f>
        <v/>
      </c>
      <c r="FB34" s="4" t="str">
        <f>IF('Gene Table'!$D34="copy number",AB34,"")</f>
        <v/>
      </c>
      <c r="FC34" s="4" t="str">
        <f>IF('Gene Table'!$D34="copy number",AC34,"")</f>
        <v/>
      </c>
      <c r="FE34" s="4" t="s">
        <v>146</v>
      </c>
      <c r="FF34" s="4" t="str">
        <f>IF('Gene Table'!$C34="SMPC",D34,"")</f>
        <v/>
      </c>
      <c r="FG34" s="4" t="str">
        <f>IF('Gene Table'!$C34="SMPC",E34,"")</f>
        <v/>
      </c>
      <c r="FH34" s="4" t="str">
        <f>IF('Gene Table'!$C34="SMPC",F34,"")</f>
        <v/>
      </c>
      <c r="FI34" s="4" t="str">
        <f>IF('Gene Table'!$C34="SMPC",G34,"")</f>
        <v/>
      </c>
      <c r="FJ34" s="4" t="str">
        <f>IF('Gene Table'!$C34="SMPC",H34,"")</f>
        <v/>
      </c>
      <c r="FK34" s="4" t="str">
        <f>IF('Gene Table'!$C34="SMPC",I34,"")</f>
        <v/>
      </c>
      <c r="FL34" s="4" t="str">
        <f>IF('Gene Table'!$C34="SMPC",J34,"")</f>
        <v/>
      </c>
      <c r="FM34" s="4" t="str">
        <f>IF('Gene Table'!$C34="SMPC",K34,"")</f>
        <v/>
      </c>
      <c r="FN34" s="4" t="str">
        <f>IF('Gene Table'!$C34="SMPC",L34,"")</f>
        <v/>
      </c>
      <c r="FO34" s="4" t="str">
        <f>IF('Gene Table'!$C34="SMPC",M34,"")</f>
        <v/>
      </c>
      <c r="FP34" s="4" t="str">
        <f>IF('Gene Table'!$C34="SMPC",N34,"")</f>
        <v/>
      </c>
      <c r="FQ34" s="4" t="str">
        <f>IF('Gene Table'!$C34="SMPC",O34,"")</f>
        <v/>
      </c>
      <c r="FS34" s="4" t="s">
        <v>146</v>
      </c>
      <c r="FT34" s="4" t="str">
        <f>IF('Gene Table'!$C34="SMPC",R34,"")</f>
        <v/>
      </c>
      <c r="FU34" s="4" t="str">
        <f>IF('Gene Table'!$C34="SMPC",S34,"")</f>
        <v/>
      </c>
      <c r="FV34" s="4" t="str">
        <f>IF('Gene Table'!$C34="SMPC",T34,"")</f>
        <v/>
      </c>
      <c r="FW34" s="4" t="str">
        <f>IF('Gene Table'!$C34="SMPC",U34,"")</f>
        <v/>
      </c>
      <c r="FX34" s="4" t="str">
        <f>IF('Gene Table'!$C34="SMPC",V34,"")</f>
        <v/>
      </c>
      <c r="FY34" s="4" t="str">
        <f>IF('Gene Table'!$C34="SMPC",W34,"")</f>
        <v/>
      </c>
      <c r="FZ34" s="4" t="str">
        <f>IF('Gene Table'!$C34="SMPC",X34,"")</f>
        <v/>
      </c>
      <c r="GA34" s="4" t="str">
        <f>IF('Gene Table'!$C34="SMPC",Y34,"")</f>
        <v/>
      </c>
      <c r="GB34" s="4" t="str">
        <f>IF('Gene Table'!$C34="SMPC",Z34,"")</f>
        <v/>
      </c>
      <c r="GC34" s="4" t="str">
        <f>IF('Gene Table'!$C34="SMPC",AA34,"")</f>
        <v/>
      </c>
      <c r="GD34" s="4" t="str">
        <f>IF('Gene Table'!$C34="SMPC",AB34,"")</f>
        <v/>
      </c>
      <c r="GE34" s="4" t="str">
        <f>IF('Gene Table'!$C34="SMPC",AC34,"")</f>
        <v/>
      </c>
    </row>
    <row r="35" spans="1:187" ht="15" customHeight="1" x14ac:dyDescent="0.25">
      <c r="A35" s="4" t="str">
        <f>'Gene Table'!C35&amp;":"&amp;'Gene Table'!D35</f>
        <v>KRAS:c.34G&gt;A</v>
      </c>
      <c r="B35" s="4">
        <f>IF('Gene Table'!$G$5="NO",IF(ISNUMBER(MATCH('Gene Table'!E35,'Array Content'!$M$2:$M$941,0)),VLOOKUP('Gene Table'!E35,'Array Content'!$M$2:$O$941,2,FALSE),35),IF('Gene Table'!$G$5="YES",IF(ISNUMBER(MATCH('Gene Table'!E35,'Array Content'!$M$2:$M$941,0)),VLOOKUP('Gene Table'!E35,'Array Content'!$M$2:$O$941,3,FALSE),35),"OOPS"))</f>
        <v>36</v>
      </c>
      <c r="C35" s="4" t="s">
        <v>149</v>
      </c>
      <c r="D35" s="4">
        <f>IF('Control Sample Data'!D34="","",IF(SUM('Control Sample Data'!D$2:D$97)&gt;10,IF(AND(ISNUMBER('Control Sample Data'!D34),'Control Sample Data'!D34&lt;$B35, 'Control Sample Data'!D34&gt;0),'Control Sample Data'!D34,$B35),""))</f>
        <v>34.61</v>
      </c>
      <c r="E35" s="4">
        <f>IF('Control Sample Data'!E34="","",IF(SUM('Control Sample Data'!E$2:E$97)&gt;10,IF(AND(ISNUMBER('Control Sample Data'!E34),'Control Sample Data'!E34&lt;$B35, 'Control Sample Data'!E34&gt;0),'Control Sample Data'!E34,$B35),""))</f>
        <v>34.06</v>
      </c>
      <c r="F35" s="4" t="str">
        <f>IF('Control Sample Data'!F34="","",IF(SUM('Control Sample Data'!F$2:F$97)&gt;10,IF(AND(ISNUMBER('Control Sample Data'!F34),'Control Sample Data'!F34&lt;$B35, 'Control Sample Data'!F34&gt;0),'Control Sample Data'!F34,$B35),""))</f>
        <v/>
      </c>
      <c r="G35" s="4" t="str">
        <f>IF('Control Sample Data'!G34="","",IF(SUM('Control Sample Data'!G$2:G$97)&gt;10,IF(AND(ISNUMBER('Control Sample Data'!G34),'Control Sample Data'!G34&lt;$B35, 'Control Sample Data'!G34&gt;0),'Control Sample Data'!G34,$B35),""))</f>
        <v/>
      </c>
      <c r="H35" s="4" t="str">
        <f>IF('Control Sample Data'!H34="","",IF(SUM('Control Sample Data'!H$2:H$97)&gt;10,IF(AND(ISNUMBER('Control Sample Data'!H34),'Control Sample Data'!H34&lt;$B35, 'Control Sample Data'!H34&gt;0),'Control Sample Data'!H34,$B35),""))</f>
        <v/>
      </c>
      <c r="I35" s="4" t="str">
        <f>IF('Control Sample Data'!I34="","",IF(SUM('Control Sample Data'!I$2:I$97)&gt;10,IF(AND(ISNUMBER('Control Sample Data'!I34),'Control Sample Data'!I34&lt;$B35, 'Control Sample Data'!I34&gt;0),'Control Sample Data'!I34,$B35),""))</f>
        <v/>
      </c>
      <c r="J35" s="4" t="str">
        <f>IF('Control Sample Data'!J34="","",IF(SUM('Control Sample Data'!J$2:J$97)&gt;10,IF(AND(ISNUMBER('Control Sample Data'!J34),'Control Sample Data'!J34&lt;$B35, 'Control Sample Data'!J34&gt;0),'Control Sample Data'!J34,$B35),""))</f>
        <v/>
      </c>
      <c r="K35" s="4" t="str">
        <f>IF('Control Sample Data'!K34="","",IF(SUM('Control Sample Data'!K$2:K$97)&gt;10,IF(AND(ISNUMBER('Control Sample Data'!K34),'Control Sample Data'!K34&lt;$B35, 'Control Sample Data'!K34&gt;0),'Control Sample Data'!K34,$B35),""))</f>
        <v/>
      </c>
      <c r="L35" s="4" t="str">
        <f>IF('Control Sample Data'!L34="","",IF(SUM('Control Sample Data'!L$2:L$97)&gt;10,IF(AND(ISNUMBER('Control Sample Data'!L34),'Control Sample Data'!L34&lt;$B35, 'Control Sample Data'!L34&gt;0),'Control Sample Data'!L34,$B35),""))</f>
        <v/>
      </c>
      <c r="M35" s="4" t="str">
        <f>IF('Control Sample Data'!M34="","",IF(SUM('Control Sample Data'!M$2:M$97)&gt;10,IF(AND(ISNUMBER('Control Sample Data'!M34),'Control Sample Data'!M34&lt;$B35, 'Control Sample Data'!M34&gt;0),'Control Sample Data'!M34,$B35),""))</f>
        <v/>
      </c>
      <c r="N35" s="4" t="str">
        <f>IF('Control Sample Data'!N34="","",IF(SUM('Control Sample Data'!N$2:N$97)&gt;10,IF(AND(ISNUMBER('Control Sample Data'!N34),'Control Sample Data'!N34&lt;$B35, 'Control Sample Data'!N34&gt;0),'Control Sample Data'!N34,$B35),""))</f>
        <v/>
      </c>
      <c r="O35" s="4" t="str">
        <f>IF('Control Sample Data'!O34="","",IF(SUM('Control Sample Data'!O$2:O$97)&gt;10,IF(AND(ISNUMBER('Control Sample Data'!O34),'Control Sample Data'!O34&lt;$B35, 'Control Sample Data'!O34&gt;0),'Control Sample Data'!O34,$B35),""))</f>
        <v/>
      </c>
      <c r="Q35" s="4" t="s">
        <v>149</v>
      </c>
      <c r="R35" s="4">
        <f>IF('Test Sample Data'!D34="","",IF(SUM('Test Sample Data'!D$2:D$97)&gt;10,IF(AND(ISNUMBER('Test Sample Data'!D34),'Test Sample Data'!D34&lt;$B35, 'Test Sample Data'!D34&gt;0),'Test Sample Data'!D34,$B35),""))</f>
        <v>29.189999999999998</v>
      </c>
      <c r="S35" s="4">
        <f>IF('Test Sample Data'!E34="","",IF(SUM('Test Sample Data'!E$2:E$97)&gt;10,IF(AND(ISNUMBER('Test Sample Data'!E34),'Test Sample Data'!E34&lt;$B35, 'Test Sample Data'!E34&gt;0),'Test Sample Data'!E34,$B35),""))</f>
        <v>29.96</v>
      </c>
      <c r="T35" s="4">
        <f>IF('Test Sample Data'!F34="","",IF(SUM('Test Sample Data'!F$2:F$97)&gt;10,IF(AND(ISNUMBER('Test Sample Data'!F34),'Test Sample Data'!F34&lt;$B35, 'Test Sample Data'!F34&gt;0),'Test Sample Data'!F34,$B35),""))</f>
        <v>30.54</v>
      </c>
      <c r="U35" s="4">
        <f>IF('Test Sample Data'!G34="","",IF(SUM('Test Sample Data'!G$2:G$97)&gt;10,IF(AND(ISNUMBER('Test Sample Data'!G34),'Test Sample Data'!G34&lt;$B35, 'Test Sample Data'!G34&gt;0),'Test Sample Data'!G34,$B35),""))</f>
        <v>35</v>
      </c>
      <c r="V35" s="4">
        <f>IF('Test Sample Data'!H34="","",IF(SUM('Test Sample Data'!H$2:H$97)&gt;10,IF(AND(ISNUMBER('Test Sample Data'!H34),'Test Sample Data'!H34&lt;$B35, 'Test Sample Data'!H34&gt;0),'Test Sample Data'!H34,$B35),""))</f>
        <v>35</v>
      </c>
      <c r="W35" s="4">
        <f>IF('Test Sample Data'!I34="","",IF(SUM('Test Sample Data'!I$2:I$97)&gt;10,IF(AND(ISNUMBER('Test Sample Data'!I34),'Test Sample Data'!I34&lt;$B35, 'Test Sample Data'!I34&gt;0),'Test Sample Data'!I34,$B35),""))</f>
        <v>35</v>
      </c>
      <c r="X35" s="4">
        <f>IF('Test Sample Data'!J34="","",IF(SUM('Test Sample Data'!J$2:J$97)&gt;10,IF(AND(ISNUMBER('Test Sample Data'!J34),'Test Sample Data'!J34&lt;$B35, 'Test Sample Data'!J34&gt;0),'Test Sample Data'!J34,$B35),""))</f>
        <v>35</v>
      </c>
      <c r="Y35" s="4">
        <f>IF('Test Sample Data'!K34="","",IF(SUM('Test Sample Data'!K$2:K$97)&gt;10,IF(AND(ISNUMBER('Test Sample Data'!K34),'Test Sample Data'!K34&lt;$B35, 'Test Sample Data'!K34&gt;0),'Test Sample Data'!K34,$B35),""))</f>
        <v>35</v>
      </c>
      <c r="Z35" s="4" t="str">
        <f>IF('Test Sample Data'!L34="","",IF(SUM('Test Sample Data'!L$2:L$97)&gt;10,IF(AND(ISNUMBER('Test Sample Data'!L34),'Test Sample Data'!L34&lt;$B35, 'Test Sample Data'!L34&gt;0),'Test Sample Data'!L34,$B35),""))</f>
        <v/>
      </c>
      <c r="AA35" s="4" t="str">
        <f>IF('Test Sample Data'!M34="","",IF(SUM('Test Sample Data'!M$2:M$97)&gt;10,IF(AND(ISNUMBER('Test Sample Data'!M34),'Test Sample Data'!M34&lt;$B35, 'Test Sample Data'!M34&gt;0),'Test Sample Data'!M34,$B35),""))</f>
        <v/>
      </c>
      <c r="AB35" s="4" t="str">
        <f>IF('Test Sample Data'!N34="","",IF(SUM('Test Sample Data'!N$2:N$97)&gt;10,IF(AND(ISNUMBER('Test Sample Data'!N34),'Test Sample Data'!N34&lt;$B35, 'Test Sample Data'!N34&gt;0),'Test Sample Data'!N34,$B35),""))</f>
        <v/>
      </c>
      <c r="AC35" s="4" t="str">
        <f>IF('Test Sample Data'!O34="","",IF(SUM('Test Sample Data'!O$2:O$97)&gt;10,IF(AND(ISNUMBER('Test Sample Data'!O34),'Test Sample Data'!O34&lt;$B35, 'Test Sample Data'!O34&gt;0),'Test Sample Data'!O34,$B35),""))</f>
        <v/>
      </c>
      <c r="AE35" s="4" t="s">
        <v>149</v>
      </c>
      <c r="AF35" s="4">
        <f>IF(ISNUMBER(D35),IF(MID('Gene Table'!$D$1,5,1)="8",D35-ED$100,D35-VLOOKUP(LEFT($A35,FIND(":",$A35,1))&amp;"copy number",$A$3:$AC$98,4,FALSE)),"")</f>
        <v>8.3499999999999979</v>
      </c>
      <c r="AG35" s="4">
        <f>IF(ISNUMBER(E35),IF(MID('Gene Table'!$D$1,5,1)="8",E35-EE$100,E35-VLOOKUP(LEFT($A35,FIND(":",$A35,1))&amp;"copy number",$A$3:$AC$98,5,FALSE)),"")</f>
        <v>7.4500000000000028</v>
      </c>
      <c r="AH35" s="4" t="str">
        <f>IF(ISNUMBER(F35),IF(MID('Gene Table'!$D$1,5,1)="8",F35-EF$100,F35-VLOOKUP(LEFT($A35,FIND(":",$A35,1))&amp;"copy number",$A$3:$AC$98,6,FALSE)),"")</f>
        <v/>
      </c>
      <c r="AI35" s="4" t="str">
        <f>IF(ISNUMBER(G35),IF(MID('Gene Table'!$D$1,5,1)="8",G35-EG$100,G35-VLOOKUP(LEFT($A35,FIND(":",$A35,1))&amp;"copy number",$A$3:$AC$98,7,FALSE)),"")</f>
        <v/>
      </c>
      <c r="AJ35" s="4" t="str">
        <f>IF(ISNUMBER(H35),IF(MID('Gene Table'!$D$1,5,1)="8",H35-EH$100,H35-VLOOKUP(LEFT($A35,FIND(":",$A35,1))&amp;"copy number",$A$3:$AC$98,8,FALSE)),"")</f>
        <v/>
      </c>
      <c r="AK35" s="4" t="str">
        <f>IF(ISNUMBER(I35),IF(MID('Gene Table'!$D$1,5,1)="8",I35-EI$100,I35-VLOOKUP(LEFT($A35,FIND(":",$A35,1))&amp;"copy number",$A$3:$AC$98,9,FALSE)),"")</f>
        <v/>
      </c>
      <c r="AL35" s="4" t="str">
        <f>IF(ISNUMBER(J35),IF(MID('Gene Table'!$D$1,5,1)="8",J35-EJ$100,J35-VLOOKUP(LEFT($A35,FIND(":",$A35,1))&amp;"copy number",$A$3:$AC$98,10,FALSE)),"")</f>
        <v/>
      </c>
      <c r="AM35" s="4" t="str">
        <f>IF(ISNUMBER(K35),IF(MID('Gene Table'!$D$1,5,1)="8",K35-EK$100,K35-VLOOKUP(LEFT($A35,FIND(":",$A35,1))&amp;"copy number",$A$3:$AC$98,11,FALSE)),"")</f>
        <v/>
      </c>
      <c r="AN35" s="4" t="str">
        <f>IF(ISNUMBER(L35),IF(MID('Gene Table'!$D$1,5,1)="8",L35-EL$100,L35-VLOOKUP(LEFT($A35,FIND(":",$A35,1))&amp;"copy number",$A$3:$AC$98,12,FALSE)),"")</f>
        <v/>
      </c>
      <c r="AO35" s="4" t="str">
        <f>IF(ISNUMBER(M35),IF(MID('Gene Table'!$D$1,5,1)="8",M35-EM$100,M35-VLOOKUP(LEFT($A35,FIND(":",$A35,1))&amp;"copy number",$A$3:$AC$98,13,FALSE)),"")</f>
        <v/>
      </c>
      <c r="AP35" s="4" t="str">
        <f>IF(ISNUMBER(N35),IF(MID('Gene Table'!$D$1,5,1)="8",N35-EN$100,N35-VLOOKUP(LEFT($A35,FIND(":",$A35,1))&amp;"copy number",$A$3:$AC$98,14,FALSE)),"")</f>
        <v/>
      </c>
      <c r="AQ35" s="4" t="str">
        <f>IF(ISNUMBER(O35),IF(MID('Gene Table'!$D$1,5,1)="8",O35-EO$100,O35-VLOOKUP(LEFT($A35,FIND(":",$A35,1))&amp;"copy number",$A$3:$AC$98,15,FALSE)),"")</f>
        <v/>
      </c>
      <c r="AR35" s="4">
        <f t="shared" si="3"/>
        <v>1.91</v>
      </c>
      <c r="AS35" s="4">
        <f t="shared" si="4"/>
        <v>7.9</v>
      </c>
      <c r="AU35" s="4" t="s">
        <v>149</v>
      </c>
      <c r="AV35" s="4">
        <f>IF(ISNUMBER(R35),IF(MID('Gene Table'!$D$1,5,1)="8",D35-ER$100,R35-VLOOKUP(LEFT($A35,FIND(":",$A35,1))&amp;"copy number",$A$3:$AC$98,18,FALSE)),"")</f>
        <v>2.8699999999999974</v>
      </c>
      <c r="AW35" s="4">
        <f>IF(ISNUMBER(S35),IF(MID('Gene Table'!$D$1,5,1)="8",E35-ES$100,S35-VLOOKUP(LEFT($A35,FIND(":",$A35,1))&amp;"copy number",$A$3:$AC$98,19,FALSE)),"")</f>
        <v>3.4299999999999997</v>
      </c>
      <c r="AX35" s="4">
        <f>IF(ISNUMBER(T35),IF(MID('Gene Table'!$D$1,5,1)="8",F35-ET$100,T35-VLOOKUP(LEFT($A35,FIND(":",$A35,1))&amp;"copy number",$A$3:$AC$98,20,FALSE)),"")</f>
        <v>4.0199999999999996</v>
      </c>
      <c r="AY35" s="4">
        <f>IF(ISNUMBER(U35),IF(MID('Gene Table'!$D$1,5,1)="8",G35-EU$100,U35-VLOOKUP(LEFT($A35,FIND(":",$A35,1))&amp;"copy number",$A$3:$AC$98,21,FALSE)),"")</f>
        <v>9</v>
      </c>
      <c r="AZ35" s="4">
        <f>IF(ISNUMBER(V35),IF(MID('Gene Table'!$D$1,5,1)="8",H35-EV$100,V35-VLOOKUP(LEFT($A35,FIND(":",$A35,1))&amp;"copy number",$A$3:$AC$98,22,FALSE)),"")</f>
        <v>9</v>
      </c>
      <c r="BA35" s="4">
        <f>IF(ISNUMBER(W35),IF(MID('Gene Table'!$D$1,5,1)="8",I35-EW$100,W35-VLOOKUP(LEFT($A35,FIND(":",$A35,1))&amp;"copy number",$A$3:$AC$98,23,FALSE)),"")</f>
        <v>9</v>
      </c>
      <c r="BB35" s="4">
        <f>IF(ISNUMBER(X35),IF(MID('Gene Table'!$D$1,5,1)="8",J35-EX$100,X35-VLOOKUP(LEFT($A35,FIND(":",$A35,1))&amp;"copy number",$A$3:$AC$98,24,FALSE)),"")</f>
        <v>9</v>
      </c>
      <c r="BC35" s="4">
        <f>IF(ISNUMBER(Y35),IF(MID('Gene Table'!$D$1,5,1)="8",K35-EY$100,Y35-VLOOKUP(LEFT($A35,FIND(":",$A35,1))&amp;"copy number",$A$3:$AC$98,25,FALSE)),"")</f>
        <v>9</v>
      </c>
      <c r="BD35" s="4" t="str">
        <f>IF(ISNUMBER(Z35),IF(MID('Gene Table'!$D$1,5,1)="8",L35-EZ$100,Z35-VLOOKUP(LEFT($A35,FIND(":",$A35,1))&amp;"copy number",$A$3:$AC$98,26,FALSE)),"")</f>
        <v/>
      </c>
      <c r="BE35" s="4" t="str">
        <f>IF(ISNUMBER(AA35),IF(MID('Gene Table'!$D$1,5,1)="8",M35-FA$100,AA35-VLOOKUP(LEFT($A35,FIND(":",$A35,1))&amp;"copy number",$A$3:$AC$98,27,FALSE)),"")</f>
        <v/>
      </c>
      <c r="BF35" s="4" t="str">
        <f>IF(ISNUMBER(AB35),IF(MID('Gene Table'!$D$1,5,1)="8",N35-FB$100,AB35-VLOOKUP(LEFT($A35,FIND(":",$A35,1))&amp;"copy number",$A$3:$AC$98,28,FALSE)),"")</f>
        <v/>
      </c>
      <c r="BG35" s="4" t="str">
        <f>IF(ISNUMBER(AC35),IF(MID('Gene Table'!$D$1,5,1)="8",O35-FC$100,AC35-VLOOKUP(LEFT($A35,FIND(":",$A35,1))&amp;"copy number",$A$3:$AC$98,29,FALSE)),"")</f>
        <v/>
      </c>
      <c r="BI35" s="4" t="s">
        <v>149</v>
      </c>
      <c r="BJ35" s="4" t="str">
        <f t="shared" si="5"/>
        <v/>
      </c>
      <c r="BK35" s="4" t="str">
        <f t="shared" si="6"/>
        <v/>
      </c>
      <c r="BL35" s="4" t="str">
        <f t="shared" si="7"/>
        <v/>
      </c>
      <c r="BM35" s="4">
        <f t="shared" si="8"/>
        <v>9</v>
      </c>
      <c r="BN35" s="4">
        <f t="shared" si="9"/>
        <v>9</v>
      </c>
      <c r="BO35" s="4">
        <f t="shared" si="10"/>
        <v>9</v>
      </c>
      <c r="BP35" s="4">
        <f t="shared" si="11"/>
        <v>9</v>
      </c>
      <c r="BQ35" s="4">
        <f t="shared" si="12"/>
        <v>9</v>
      </c>
      <c r="BR35" s="4" t="str">
        <f t="shared" si="13"/>
        <v/>
      </c>
      <c r="BS35" s="4" t="str">
        <f t="shared" si="14"/>
        <v/>
      </c>
      <c r="BT35" s="4" t="str">
        <f t="shared" si="15"/>
        <v/>
      </c>
      <c r="BU35" s="4" t="str">
        <f t="shared" si="16"/>
        <v/>
      </c>
      <c r="BV35" s="4">
        <f t="shared" si="17"/>
        <v>0</v>
      </c>
      <c r="BW35" s="4">
        <f t="shared" si="18"/>
        <v>9</v>
      </c>
      <c r="BY35" s="4" t="s">
        <v>149</v>
      </c>
      <c r="BZ35" s="4">
        <f t="shared" si="19"/>
        <v>-6.1300000000000026</v>
      </c>
      <c r="CA35" s="4">
        <f t="shared" si="20"/>
        <v>-5.57</v>
      </c>
      <c r="CB35" s="4">
        <f t="shared" si="21"/>
        <v>-4.9800000000000004</v>
      </c>
      <c r="CC35" s="4">
        <f t="shared" si="22"/>
        <v>0</v>
      </c>
      <c r="CD35" s="4">
        <f t="shared" si="23"/>
        <v>0</v>
      </c>
      <c r="CE35" s="4">
        <f t="shared" si="24"/>
        <v>0</v>
      </c>
      <c r="CF35" s="4">
        <f t="shared" si="25"/>
        <v>0</v>
      </c>
      <c r="CG35" s="4">
        <f t="shared" si="26"/>
        <v>0</v>
      </c>
      <c r="CH35" s="4" t="str">
        <f t="shared" si="27"/>
        <v/>
      </c>
      <c r="CI35" s="4" t="str">
        <f t="shared" si="28"/>
        <v/>
      </c>
      <c r="CJ35" s="4" t="str">
        <f t="shared" si="29"/>
        <v/>
      </c>
      <c r="CK35" s="4" t="str">
        <f t="shared" si="30"/>
        <v/>
      </c>
      <c r="CM35" s="4" t="s">
        <v>149</v>
      </c>
      <c r="CN35" s="4" t="str">
        <f>IF(ISNUMBER(BZ35), IF($BV35&gt;VLOOKUP('Gene Table'!$G$2,'Array Content'!$A$2:$B$3,2,FALSE),IF(BZ35&lt;-$BV35,"mutant","WT"),IF(BZ35&lt;-VLOOKUP('Gene Table'!$G$2,'Array Content'!$A$2:$B$3,2,FALSE),"Mutant","WT")),"")</f>
        <v>Mutant</v>
      </c>
      <c r="CO35" s="4" t="str">
        <f>IF(ISNUMBER(CA35), IF($BV35&gt;VLOOKUP('Gene Table'!$G$2,'Array Content'!$A$2:$B$3,2,FALSE),IF(CA35&lt;-$BV35,"mutant","WT"),IF(CA35&lt;-VLOOKUP('Gene Table'!$G$2,'Array Content'!$A$2:$B$3,2,FALSE),"Mutant","WT")),"")</f>
        <v>Mutant</v>
      </c>
      <c r="CP35" s="4" t="str">
        <f>IF(ISNUMBER(CB35), IF($BV35&gt;VLOOKUP('Gene Table'!$G$2,'Array Content'!$A$2:$B$3,2,FALSE),IF(CB35&lt;-$BV35,"mutant","WT"),IF(CB35&lt;-VLOOKUP('Gene Table'!$G$2,'Array Content'!$A$2:$B$3,2,FALSE),"Mutant","WT")),"")</f>
        <v>Mutant</v>
      </c>
      <c r="CQ35" s="4" t="str">
        <f>IF(ISNUMBER(CC35), IF($BV35&gt;VLOOKUP('Gene Table'!$G$2,'Array Content'!$A$2:$B$3,2,FALSE),IF(CC35&lt;-$BV35,"mutant","WT"),IF(CC35&lt;-VLOOKUP('Gene Table'!$G$2,'Array Content'!$A$2:$B$3,2,FALSE),"Mutant","WT")),"")</f>
        <v>WT</v>
      </c>
      <c r="CR35" s="4" t="str">
        <f>IF(ISNUMBER(CD35), IF($BV35&gt;VLOOKUP('Gene Table'!$G$2,'Array Content'!$A$2:$B$3,2,FALSE),IF(CD35&lt;-$BV35,"mutant","WT"),IF(CD35&lt;-VLOOKUP('Gene Table'!$G$2,'Array Content'!$A$2:$B$3,2,FALSE),"Mutant","WT")),"")</f>
        <v>WT</v>
      </c>
      <c r="CS35" s="4" t="str">
        <f>IF(ISNUMBER(CE35), IF($BV35&gt;VLOOKUP('Gene Table'!$G$2,'Array Content'!$A$2:$B$3,2,FALSE),IF(CE35&lt;-$BV35,"mutant","WT"),IF(CE35&lt;-VLOOKUP('Gene Table'!$G$2,'Array Content'!$A$2:$B$3,2,FALSE),"Mutant","WT")),"")</f>
        <v>WT</v>
      </c>
      <c r="CT35" s="4" t="str">
        <f>IF(ISNUMBER(CF35), IF($BV35&gt;VLOOKUP('Gene Table'!$G$2,'Array Content'!$A$2:$B$3,2,FALSE),IF(CF35&lt;-$BV35,"mutant","WT"),IF(CF35&lt;-VLOOKUP('Gene Table'!$G$2,'Array Content'!$A$2:$B$3,2,FALSE),"Mutant","WT")),"")</f>
        <v>WT</v>
      </c>
      <c r="CU35" s="4" t="str">
        <f>IF(ISNUMBER(CG35), IF($BV35&gt;VLOOKUP('Gene Table'!$G$2,'Array Content'!$A$2:$B$3,2,FALSE),IF(CG35&lt;-$BV35,"mutant","WT"),IF(CG35&lt;-VLOOKUP('Gene Table'!$G$2,'Array Content'!$A$2:$B$3,2,FALSE),"Mutant","WT")),"")</f>
        <v>WT</v>
      </c>
      <c r="CV35" s="4" t="str">
        <f>IF(ISNUMBER(CH35), IF($BV35&gt;VLOOKUP('Gene Table'!$G$2,'Array Content'!$A$2:$B$3,2,FALSE),IF(CH35&lt;-$BV35,"mutant","WT"),IF(CH35&lt;-VLOOKUP('Gene Table'!$G$2,'Array Content'!$A$2:$B$3,2,FALSE),"Mutant","WT")),"")</f>
        <v/>
      </c>
      <c r="CW35" s="4" t="str">
        <f>IF(ISNUMBER(CI35), IF($BV35&gt;VLOOKUP('Gene Table'!$G$2,'Array Content'!$A$2:$B$3,2,FALSE),IF(CI35&lt;-$BV35,"mutant","WT"),IF(CI35&lt;-VLOOKUP('Gene Table'!$G$2,'Array Content'!$A$2:$B$3,2,FALSE),"Mutant","WT")),"")</f>
        <v/>
      </c>
      <c r="CX35" s="4" t="str">
        <f>IF(ISNUMBER(CJ35), IF($BV35&gt;VLOOKUP('Gene Table'!$G$2,'Array Content'!$A$2:$B$3,2,FALSE),IF(CJ35&lt;-$BV35,"mutant","WT"),IF(CJ35&lt;-VLOOKUP('Gene Table'!$G$2,'Array Content'!$A$2:$B$3,2,FALSE),"Mutant","WT")),"")</f>
        <v/>
      </c>
      <c r="CY35" s="4" t="str">
        <f>IF(ISNUMBER(CK35), IF($BV35&gt;VLOOKUP('Gene Table'!$G$2,'Array Content'!$A$2:$B$3,2,FALSE),IF(CK35&lt;-$BV35,"mutant","WT"),IF(CK35&lt;-VLOOKUP('Gene Table'!$G$2,'Array Content'!$A$2:$B$3,2,FALSE),"Mutant","WT")),"")</f>
        <v/>
      </c>
      <c r="DA35" s="4" t="s">
        <v>149</v>
      </c>
      <c r="DB35" s="4">
        <f t="shared" si="31"/>
        <v>-5.0300000000000029</v>
      </c>
      <c r="DC35" s="4">
        <f t="shared" si="32"/>
        <v>-4.4700000000000006</v>
      </c>
      <c r="DD35" s="4">
        <f t="shared" si="33"/>
        <v>-3.8800000000000008</v>
      </c>
      <c r="DE35" s="4">
        <f t="shared" si="34"/>
        <v>1.0999999999999996</v>
      </c>
      <c r="DF35" s="4">
        <f t="shared" si="35"/>
        <v>1.0999999999999996</v>
      </c>
      <c r="DG35" s="4">
        <f t="shared" si="36"/>
        <v>1.0999999999999996</v>
      </c>
      <c r="DH35" s="4">
        <f t="shared" si="37"/>
        <v>1.0999999999999996</v>
      </c>
      <c r="DI35" s="4">
        <f t="shared" si="38"/>
        <v>1.0999999999999996</v>
      </c>
      <c r="DJ35" s="4" t="str">
        <f t="shared" si="39"/>
        <v/>
      </c>
      <c r="DK35" s="4" t="str">
        <f t="shared" si="40"/>
        <v/>
      </c>
      <c r="DL35" s="4" t="str">
        <f t="shared" si="41"/>
        <v/>
      </c>
      <c r="DM35" s="4" t="str">
        <f t="shared" si="42"/>
        <v/>
      </c>
      <c r="DO35" s="4" t="s">
        <v>149</v>
      </c>
      <c r="DP35" s="4" t="str">
        <f>IF(ISNUMBER(DB35), IF($AR35&gt;VLOOKUP('Gene Table'!$G$2,'Array Content'!$A$2:$B$3,2,FALSE),IF(DB35&lt;-$AR35,"mutant","WT"),IF(DB35&lt;-VLOOKUP('Gene Table'!$G$2,'Array Content'!$A$2:$B$3,2,FALSE),"Mutant","WT")),"")</f>
        <v>Mutant</v>
      </c>
      <c r="DQ35" s="4" t="str">
        <f>IF(ISNUMBER(DC35), IF($AR35&gt;VLOOKUP('Gene Table'!$G$2,'Array Content'!$A$2:$B$3,2,FALSE),IF(DC35&lt;-$AR35,"mutant","WT"),IF(DC35&lt;-VLOOKUP('Gene Table'!$G$2,'Array Content'!$A$2:$B$3,2,FALSE),"Mutant","WT")),"")</f>
        <v>Mutant</v>
      </c>
      <c r="DR35" s="4" t="str">
        <f>IF(ISNUMBER(DD35), IF($AR35&gt;VLOOKUP('Gene Table'!$G$2,'Array Content'!$A$2:$B$3,2,FALSE),IF(DD35&lt;-$AR35,"mutant","WT"),IF(DD35&lt;-VLOOKUP('Gene Table'!$G$2,'Array Content'!$A$2:$B$3,2,FALSE),"Mutant","WT")),"")</f>
        <v>Mutant</v>
      </c>
      <c r="DS35" s="4" t="str">
        <f>IF(ISNUMBER(DE35), IF($AR35&gt;VLOOKUP('Gene Table'!$G$2,'Array Content'!$A$2:$B$3,2,FALSE),IF(DE35&lt;-$AR35,"mutant","WT"),IF(DE35&lt;-VLOOKUP('Gene Table'!$G$2,'Array Content'!$A$2:$B$3,2,FALSE),"Mutant","WT")),"")</f>
        <v>WT</v>
      </c>
      <c r="DT35" s="4" t="str">
        <f>IF(ISNUMBER(DF35), IF($AR35&gt;VLOOKUP('Gene Table'!$G$2,'Array Content'!$A$2:$B$3,2,FALSE),IF(DF35&lt;-$AR35,"mutant","WT"),IF(DF35&lt;-VLOOKUP('Gene Table'!$G$2,'Array Content'!$A$2:$B$3,2,FALSE),"Mutant","WT")),"")</f>
        <v>WT</v>
      </c>
      <c r="DU35" s="4" t="str">
        <f>IF(ISNUMBER(DG35), IF($AR35&gt;VLOOKUP('Gene Table'!$G$2,'Array Content'!$A$2:$B$3,2,FALSE),IF(DG35&lt;-$AR35,"mutant","WT"),IF(DG35&lt;-VLOOKUP('Gene Table'!$G$2,'Array Content'!$A$2:$B$3,2,FALSE),"Mutant","WT")),"")</f>
        <v>WT</v>
      </c>
      <c r="DV35" s="4" t="str">
        <f>IF(ISNUMBER(DH35), IF($AR35&gt;VLOOKUP('Gene Table'!$G$2,'Array Content'!$A$2:$B$3,2,FALSE),IF(DH35&lt;-$AR35,"mutant","WT"),IF(DH35&lt;-VLOOKUP('Gene Table'!$G$2,'Array Content'!$A$2:$B$3,2,FALSE),"Mutant","WT")),"")</f>
        <v>WT</v>
      </c>
      <c r="DW35" s="4" t="str">
        <f>IF(ISNUMBER(DI35), IF($AR35&gt;VLOOKUP('Gene Table'!$G$2,'Array Content'!$A$2:$B$3,2,FALSE),IF(DI35&lt;-$AR35,"mutant","WT"),IF(DI35&lt;-VLOOKUP('Gene Table'!$G$2,'Array Content'!$A$2:$B$3,2,FALSE),"Mutant","WT")),"")</f>
        <v>WT</v>
      </c>
      <c r="DX35" s="4" t="str">
        <f>IF(ISNUMBER(DJ35), IF($AR35&gt;VLOOKUP('Gene Table'!$G$2,'Array Content'!$A$2:$B$3,2,FALSE),IF(DJ35&lt;-$AR35,"mutant","WT"),IF(DJ35&lt;-VLOOKUP('Gene Table'!$G$2,'Array Content'!$A$2:$B$3,2,FALSE),"Mutant","WT")),"")</f>
        <v/>
      </c>
      <c r="DY35" s="4" t="str">
        <f>IF(ISNUMBER(DK35), IF($AR35&gt;VLOOKUP('Gene Table'!$G$2,'Array Content'!$A$2:$B$3,2,FALSE),IF(DK35&lt;-$AR35,"mutant","WT"),IF(DK35&lt;-VLOOKUP('Gene Table'!$G$2,'Array Content'!$A$2:$B$3,2,FALSE),"Mutant","WT")),"")</f>
        <v/>
      </c>
      <c r="DZ35" s="4" t="str">
        <f>IF(ISNUMBER(DL35), IF($AR35&gt;VLOOKUP('Gene Table'!$G$2,'Array Content'!$A$2:$B$3,2,FALSE),IF(DL35&lt;-$AR35,"mutant","WT"),IF(DL35&lt;-VLOOKUP('Gene Table'!$G$2,'Array Content'!$A$2:$B$3,2,FALSE),"Mutant","WT")),"")</f>
        <v/>
      </c>
      <c r="EA35" s="4" t="str">
        <f>IF(ISNUMBER(DM35), IF($AR35&gt;VLOOKUP('Gene Table'!$G$2,'Array Content'!$A$2:$B$3,2,FALSE),IF(DM35&lt;-$AR35,"mutant","WT"),IF(DM35&lt;-VLOOKUP('Gene Table'!$G$2,'Array Content'!$A$2:$B$3,2,FALSE),"Mutant","WT")),"")</f>
        <v/>
      </c>
      <c r="EC35" s="4" t="s">
        <v>149</v>
      </c>
      <c r="ED35" s="4" t="str">
        <f>IF('Gene Table'!$D35="copy number",D35,"")</f>
        <v/>
      </c>
      <c r="EE35" s="4" t="str">
        <f>IF('Gene Table'!$D35="copy number",E35,"")</f>
        <v/>
      </c>
      <c r="EF35" s="4" t="str">
        <f>IF('Gene Table'!$D35="copy number",F35,"")</f>
        <v/>
      </c>
      <c r="EG35" s="4" t="str">
        <f>IF('Gene Table'!$D35="copy number",G35,"")</f>
        <v/>
      </c>
      <c r="EH35" s="4" t="str">
        <f>IF('Gene Table'!$D35="copy number",H35,"")</f>
        <v/>
      </c>
      <c r="EI35" s="4" t="str">
        <f>IF('Gene Table'!$D35="copy number",I35,"")</f>
        <v/>
      </c>
      <c r="EJ35" s="4" t="str">
        <f>IF('Gene Table'!$D35="copy number",J35,"")</f>
        <v/>
      </c>
      <c r="EK35" s="4" t="str">
        <f>IF('Gene Table'!$D35="copy number",K35,"")</f>
        <v/>
      </c>
      <c r="EL35" s="4" t="str">
        <f>IF('Gene Table'!$D35="copy number",L35,"")</f>
        <v/>
      </c>
      <c r="EM35" s="4" t="str">
        <f>IF('Gene Table'!$D35="copy number",M35,"")</f>
        <v/>
      </c>
      <c r="EN35" s="4" t="str">
        <f>IF('Gene Table'!$D35="copy number",N35,"")</f>
        <v/>
      </c>
      <c r="EO35" s="4" t="str">
        <f>IF('Gene Table'!$D35="copy number",O35,"")</f>
        <v/>
      </c>
      <c r="EQ35" s="4" t="s">
        <v>149</v>
      </c>
      <c r="ER35" s="4" t="str">
        <f>IF('Gene Table'!$D35="copy number",R35,"")</f>
        <v/>
      </c>
      <c r="ES35" s="4" t="str">
        <f>IF('Gene Table'!$D35="copy number",S35,"")</f>
        <v/>
      </c>
      <c r="ET35" s="4" t="str">
        <f>IF('Gene Table'!$D35="copy number",T35,"")</f>
        <v/>
      </c>
      <c r="EU35" s="4" t="str">
        <f>IF('Gene Table'!$D35="copy number",U35,"")</f>
        <v/>
      </c>
      <c r="EV35" s="4" t="str">
        <f>IF('Gene Table'!$D35="copy number",V35,"")</f>
        <v/>
      </c>
      <c r="EW35" s="4" t="str">
        <f>IF('Gene Table'!$D35="copy number",W35,"")</f>
        <v/>
      </c>
      <c r="EX35" s="4" t="str">
        <f>IF('Gene Table'!$D35="copy number",X35,"")</f>
        <v/>
      </c>
      <c r="EY35" s="4" t="str">
        <f>IF('Gene Table'!$D35="copy number",Y35,"")</f>
        <v/>
      </c>
      <c r="EZ35" s="4" t="str">
        <f>IF('Gene Table'!$D35="copy number",Z35,"")</f>
        <v/>
      </c>
      <c r="FA35" s="4" t="str">
        <f>IF('Gene Table'!$D35="copy number",AA35,"")</f>
        <v/>
      </c>
      <c r="FB35" s="4" t="str">
        <f>IF('Gene Table'!$D35="copy number",AB35,"")</f>
        <v/>
      </c>
      <c r="FC35" s="4" t="str">
        <f>IF('Gene Table'!$D35="copy number",AC35,"")</f>
        <v/>
      </c>
      <c r="FE35" s="4" t="s">
        <v>149</v>
      </c>
      <c r="FF35" s="4" t="str">
        <f>IF('Gene Table'!$C35="SMPC",D35,"")</f>
        <v/>
      </c>
      <c r="FG35" s="4" t="str">
        <f>IF('Gene Table'!$C35="SMPC",E35,"")</f>
        <v/>
      </c>
      <c r="FH35" s="4" t="str">
        <f>IF('Gene Table'!$C35="SMPC",F35,"")</f>
        <v/>
      </c>
      <c r="FI35" s="4" t="str">
        <f>IF('Gene Table'!$C35="SMPC",G35,"")</f>
        <v/>
      </c>
      <c r="FJ35" s="4" t="str">
        <f>IF('Gene Table'!$C35="SMPC",H35,"")</f>
        <v/>
      </c>
      <c r="FK35" s="4" t="str">
        <f>IF('Gene Table'!$C35="SMPC",I35,"")</f>
        <v/>
      </c>
      <c r="FL35" s="4" t="str">
        <f>IF('Gene Table'!$C35="SMPC",J35,"")</f>
        <v/>
      </c>
      <c r="FM35" s="4" t="str">
        <f>IF('Gene Table'!$C35="SMPC",K35,"")</f>
        <v/>
      </c>
      <c r="FN35" s="4" t="str">
        <f>IF('Gene Table'!$C35="SMPC",L35,"")</f>
        <v/>
      </c>
      <c r="FO35" s="4" t="str">
        <f>IF('Gene Table'!$C35="SMPC",M35,"")</f>
        <v/>
      </c>
      <c r="FP35" s="4" t="str">
        <f>IF('Gene Table'!$C35="SMPC",N35,"")</f>
        <v/>
      </c>
      <c r="FQ35" s="4" t="str">
        <f>IF('Gene Table'!$C35="SMPC",O35,"")</f>
        <v/>
      </c>
      <c r="FS35" s="4" t="s">
        <v>149</v>
      </c>
      <c r="FT35" s="4" t="str">
        <f>IF('Gene Table'!$C35="SMPC",R35,"")</f>
        <v/>
      </c>
      <c r="FU35" s="4" t="str">
        <f>IF('Gene Table'!$C35="SMPC",S35,"")</f>
        <v/>
      </c>
      <c r="FV35" s="4" t="str">
        <f>IF('Gene Table'!$C35="SMPC",T35,"")</f>
        <v/>
      </c>
      <c r="FW35" s="4" t="str">
        <f>IF('Gene Table'!$C35="SMPC",U35,"")</f>
        <v/>
      </c>
      <c r="FX35" s="4" t="str">
        <f>IF('Gene Table'!$C35="SMPC",V35,"")</f>
        <v/>
      </c>
      <c r="FY35" s="4" t="str">
        <f>IF('Gene Table'!$C35="SMPC",W35,"")</f>
        <v/>
      </c>
      <c r="FZ35" s="4" t="str">
        <f>IF('Gene Table'!$C35="SMPC",X35,"")</f>
        <v/>
      </c>
      <c r="GA35" s="4" t="str">
        <f>IF('Gene Table'!$C35="SMPC",Y35,"")</f>
        <v/>
      </c>
      <c r="GB35" s="4" t="str">
        <f>IF('Gene Table'!$C35="SMPC",Z35,"")</f>
        <v/>
      </c>
      <c r="GC35" s="4" t="str">
        <f>IF('Gene Table'!$C35="SMPC",AA35,"")</f>
        <v/>
      </c>
      <c r="GD35" s="4" t="str">
        <f>IF('Gene Table'!$C35="SMPC",AB35,"")</f>
        <v/>
      </c>
      <c r="GE35" s="4" t="str">
        <f>IF('Gene Table'!$C35="SMPC",AC35,"")</f>
        <v/>
      </c>
    </row>
    <row r="36" spans="1:187" ht="15" customHeight="1" x14ac:dyDescent="0.25">
      <c r="A36" s="4" t="str">
        <f>'Gene Table'!C36&amp;":"&amp;'Gene Table'!D36</f>
        <v>KRAS:c.34G&gt;C</v>
      </c>
      <c r="B36" s="4">
        <f>IF('Gene Table'!$G$5="NO",IF(ISNUMBER(MATCH('Gene Table'!E36,'Array Content'!$M$2:$M$941,0)),VLOOKUP('Gene Table'!E36,'Array Content'!$M$2:$O$941,2,FALSE),35),IF('Gene Table'!$G$5="YES",IF(ISNUMBER(MATCH('Gene Table'!E36,'Array Content'!$M$2:$M$941,0)),VLOOKUP('Gene Table'!E36,'Array Content'!$M$2:$O$941,3,FALSE),35),"OOPS"))</f>
        <v>35</v>
      </c>
      <c r="C36" s="4" t="s">
        <v>152</v>
      </c>
      <c r="D36" s="4">
        <f>IF('Control Sample Data'!D35="","",IF(SUM('Control Sample Data'!D$2:D$97)&gt;10,IF(AND(ISNUMBER('Control Sample Data'!D35),'Control Sample Data'!D35&lt;$B36, 'Control Sample Data'!D35&gt;0),'Control Sample Data'!D35,$B36),""))</f>
        <v>34.78</v>
      </c>
      <c r="E36" s="4">
        <f>IF('Control Sample Data'!E35="","",IF(SUM('Control Sample Data'!E$2:E$97)&gt;10,IF(AND(ISNUMBER('Control Sample Data'!E35),'Control Sample Data'!E35&lt;$B36, 'Control Sample Data'!E35&gt;0),'Control Sample Data'!E35,$B36),""))</f>
        <v>34.299999999999997</v>
      </c>
      <c r="F36" s="4" t="str">
        <f>IF('Control Sample Data'!F35="","",IF(SUM('Control Sample Data'!F$2:F$97)&gt;10,IF(AND(ISNUMBER('Control Sample Data'!F35),'Control Sample Data'!F35&lt;$B36, 'Control Sample Data'!F35&gt;0),'Control Sample Data'!F35,$B36),""))</f>
        <v/>
      </c>
      <c r="G36" s="4" t="str">
        <f>IF('Control Sample Data'!G35="","",IF(SUM('Control Sample Data'!G$2:G$97)&gt;10,IF(AND(ISNUMBER('Control Sample Data'!G35),'Control Sample Data'!G35&lt;$B36, 'Control Sample Data'!G35&gt;0),'Control Sample Data'!G35,$B36),""))</f>
        <v/>
      </c>
      <c r="H36" s="4" t="str">
        <f>IF('Control Sample Data'!H35="","",IF(SUM('Control Sample Data'!H$2:H$97)&gt;10,IF(AND(ISNUMBER('Control Sample Data'!H35),'Control Sample Data'!H35&lt;$B36, 'Control Sample Data'!H35&gt;0),'Control Sample Data'!H35,$B36),""))</f>
        <v/>
      </c>
      <c r="I36" s="4" t="str">
        <f>IF('Control Sample Data'!I35="","",IF(SUM('Control Sample Data'!I$2:I$97)&gt;10,IF(AND(ISNUMBER('Control Sample Data'!I35),'Control Sample Data'!I35&lt;$B36, 'Control Sample Data'!I35&gt;0),'Control Sample Data'!I35,$B36),""))</f>
        <v/>
      </c>
      <c r="J36" s="4" t="str">
        <f>IF('Control Sample Data'!J35="","",IF(SUM('Control Sample Data'!J$2:J$97)&gt;10,IF(AND(ISNUMBER('Control Sample Data'!J35),'Control Sample Data'!J35&lt;$B36, 'Control Sample Data'!J35&gt;0),'Control Sample Data'!J35,$B36),""))</f>
        <v/>
      </c>
      <c r="K36" s="4" t="str">
        <f>IF('Control Sample Data'!K35="","",IF(SUM('Control Sample Data'!K$2:K$97)&gt;10,IF(AND(ISNUMBER('Control Sample Data'!K35),'Control Sample Data'!K35&lt;$B36, 'Control Sample Data'!K35&gt;0),'Control Sample Data'!K35,$B36),""))</f>
        <v/>
      </c>
      <c r="L36" s="4" t="str">
        <f>IF('Control Sample Data'!L35="","",IF(SUM('Control Sample Data'!L$2:L$97)&gt;10,IF(AND(ISNUMBER('Control Sample Data'!L35),'Control Sample Data'!L35&lt;$B36, 'Control Sample Data'!L35&gt;0),'Control Sample Data'!L35,$B36),""))</f>
        <v/>
      </c>
      <c r="M36" s="4" t="str">
        <f>IF('Control Sample Data'!M35="","",IF(SUM('Control Sample Data'!M$2:M$97)&gt;10,IF(AND(ISNUMBER('Control Sample Data'!M35),'Control Sample Data'!M35&lt;$B36, 'Control Sample Data'!M35&gt;0),'Control Sample Data'!M35,$B36),""))</f>
        <v/>
      </c>
      <c r="N36" s="4" t="str">
        <f>IF('Control Sample Data'!N35="","",IF(SUM('Control Sample Data'!N$2:N$97)&gt;10,IF(AND(ISNUMBER('Control Sample Data'!N35),'Control Sample Data'!N35&lt;$B36, 'Control Sample Data'!N35&gt;0),'Control Sample Data'!N35,$B36),""))</f>
        <v/>
      </c>
      <c r="O36" s="4" t="str">
        <f>IF('Control Sample Data'!O35="","",IF(SUM('Control Sample Data'!O$2:O$97)&gt;10,IF(AND(ISNUMBER('Control Sample Data'!O35),'Control Sample Data'!O35&lt;$B36, 'Control Sample Data'!O35&gt;0),'Control Sample Data'!O35,$B36),""))</f>
        <v/>
      </c>
      <c r="Q36" s="4" t="s">
        <v>152</v>
      </c>
      <c r="R36" s="4">
        <f>IF('Test Sample Data'!D35="","",IF(SUM('Test Sample Data'!D$2:D$97)&gt;10,IF(AND(ISNUMBER('Test Sample Data'!D35),'Test Sample Data'!D35&lt;$B36, 'Test Sample Data'!D35&gt;0),'Test Sample Data'!D35,$B36),""))</f>
        <v>33.25</v>
      </c>
      <c r="S36" s="4">
        <f>IF('Test Sample Data'!E35="","",IF(SUM('Test Sample Data'!E$2:E$97)&gt;10,IF(AND(ISNUMBER('Test Sample Data'!E35),'Test Sample Data'!E35&lt;$B36, 'Test Sample Data'!E35&gt;0),'Test Sample Data'!E35,$B36),""))</f>
        <v>35</v>
      </c>
      <c r="T36" s="4">
        <f>IF('Test Sample Data'!F35="","",IF(SUM('Test Sample Data'!F$2:F$97)&gt;10,IF(AND(ISNUMBER('Test Sample Data'!F35),'Test Sample Data'!F35&lt;$B36, 'Test Sample Data'!F35&gt;0),'Test Sample Data'!F35,$B36),""))</f>
        <v>35</v>
      </c>
      <c r="U36" s="4">
        <f>IF('Test Sample Data'!G35="","",IF(SUM('Test Sample Data'!G$2:G$97)&gt;10,IF(AND(ISNUMBER('Test Sample Data'!G35),'Test Sample Data'!G35&lt;$B36, 'Test Sample Data'!G35&gt;0),'Test Sample Data'!G35,$B36),""))</f>
        <v>35</v>
      </c>
      <c r="V36" s="4">
        <f>IF('Test Sample Data'!H35="","",IF(SUM('Test Sample Data'!H$2:H$97)&gt;10,IF(AND(ISNUMBER('Test Sample Data'!H35),'Test Sample Data'!H35&lt;$B36, 'Test Sample Data'!H35&gt;0),'Test Sample Data'!H35,$B36),""))</f>
        <v>35</v>
      </c>
      <c r="W36" s="4">
        <f>IF('Test Sample Data'!I35="","",IF(SUM('Test Sample Data'!I$2:I$97)&gt;10,IF(AND(ISNUMBER('Test Sample Data'!I35),'Test Sample Data'!I35&lt;$B36, 'Test Sample Data'!I35&gt;0),'Test Sample Data'!I35,$B36),""))</f>
        <v>35</v>
      </c>
      <c r="X36" s="4">
        <f>IF('Test Sample Data'!J35="","",IF(SUM('Test Sample Data'!J$2:J$97)&gt;10,IF(AND(ISNUMBER('Test Sample Data'!J35),'Test Sample Data'!J35&lt;$B36, 'Test Sample Data'!J35&gt;0),'Test Sample Data'!J35,$B36),""))</f>
        <v>35</v>
      </c>
      <c r="Y36" s="4">
        <f>IF('Test Sample Data'!K35="","",IF(SUM('Test Sample Data'!K$2:K$97)&gt;10,IF(AND(ISNUMBER('Test Sample Data'!K35),'Test Sample Data'!K35&lt;$B36, 'Test Sample Data'!K35&gt;0),'Test Sample Data'!K35,$B36),""))</f>
        <v>35</v>
      </c>
      <c r="Z36" s="4" t="str">
        <f>IF('Test Sample Data'!L35="","",IF(SUM('Test Sample Data'!L$2:L$97)&gt;10,IF(AND(ISNUMBER('Test Sample Data'!L35),'Test Sample Data'!L35&lt;$B36, 'Test Sample Data'!L35&gt;0),'Test Sample Data'!L35,$B36),""))</f>
        <v/>
      </c>
      <c r="AA36" s="4" t="str">
        <f>IF('Test Sample Data'!M35="","",IF(SUM('Test Sample Data'!M$2:M$97)&gt;10,IF(AND(ISNUMBER('Test Sample Data'!M35),'Test Sample Data'!M35&lt;$B36, 'Test Sample Data'!M35&gt;0),'Test Sample Data'!M35,$B36),""))</f>
        <v/>
      </c>
      <c r="AB36" s="4" t="str">
        <f>IF('Test Sample Data'!N35="","",IF(SUM('Test Sample Data'!N$2:N$97)&gt;10,IF(AND(ISNUMBER('Test Sample Data'!N35),'Test Sample Data'!N35&lt;$B36, 'Test Sample Data'!N35&gt;0),'Test Sample Data'!N35,$B36),""))</f>
        <v/>
      </c>
      <c r="AC36" s="4" t="str">
        <f>IF('Test Sample Data'!O35="","",IF(SUM('Test Sample Data'!O$2:O$97)&gt;10,IF(AND(ISNUMBER('Test Sample Data'!O35),'Test Sample Data'!O35&lt;$B36, 'Test Sample Data'!O35&gt;0),'Test Sample Data'!O35,$B36),""))</f>
        <v/>
      </c>
      <c r="AE36" s="4" t="s">
        <v>152</v>
      </c>
      <c r="AF36" s="4">
        <f>IF(ISNUMBER(D36),IF(MID('Gene Table'!$D$1,5,1)="8",D36-ED$100,D36-VLOOKUP(LEFT($A36,FIND(":",$A36,1))&amp;"copy number",$A$3:$AC$98,4,FALSE)),"")</f>
        <v>8.52</v>
      </c>
      <c r="AG36" s="4">
        <f>IF(ISNUMBER(E36),IF(MID('Gene Table'!$D$1,5,1)="8",E36-EE$100,E36-VLOOKUP(LEFT($A36,FIND(":",$A36,1))&amp;"copy number",$A$3:$AC$98,5,FALSE)),"")</f>
        <v>7.6899999999999977</v>
      </c>
      <c r="AH36" s="4" t="str">
        <f>IF(ISNUMBER(F36),IF(MID('Gene Table'!$D$1,5,1)="8",F36-EF$100,F36-VLOOKUP(LEFT($A36,FIND(":",$A36,1))&amp;"copy number",$A$3:$AC$98,6,FALSE)),"")</f>
        <v/>
      </c>
      <c r="AI36" s="4" t="str">
        <f>IF(ISNUMBER(G36),IF(MID('Gene Table'!$D$1,5,1)="8",G36-EG$100,G36-VLOOKUP(LEFT($A36,FIND(":",$A36,1))&amp;"copy number",$A$3:$AC$98,7,FALSE)),"")</f>
        <v/>
      </c>
      <c r="AJ36" s="4" t="str">
        <f>IF(ISNUMBER(H36),IF(MID('Gene Table'!$D$1,5,1)="8",H36-EH$100,H36-VLOOKUP(LEFT($A36,FIND(":",$A36,1))&amp;"copy number",$A$3:$AC$98,8,FALSE)),"")</f>
        <v/>
      </c>
      <c r="AK36" s="4" t="str">
        <f>IF(ISNUMBER(I36),IF(MID('Gene Table'!$D$1,5,1)="8",I36-EI$100,I36-VLOOKUP(LEFT($A36,FIND(":",$A36,1))&amp;"copy number",$A$3:$AC$98,9,FALSE)),"")</f>
        <v/>
      </c>
      <c r="AL36" s="4" t="str">
        <f>IF(ISNUMBER(J36),IF(MID('Gene Table'!$D$1,5,1)="8",J36-EJ$100,J36-VLOOKUP(LEFT($A36,FIND(":",$A36,1))&amp;"copy number",$A$3:$AC$98,10,FALSE)),"")</f>
        <v/>
      </c>
      <c r="AM36" s="4" t="str">
        <f>IF(ISNUMBER(K36),IF(MID('Gene Table'!$D$1,5,1)="8",K36-EK$100,K36-VLOOKUP(LEFT($A36,FIND(":",$A36,1))&amp;"copy number",$A$3:$AC$98,11,FALSE)),"")</f>
        <v/>
      </c>
      <c r="AN36" s="4" t="str">
        <f>IF(ISNUMBER(L36),IF(MID('Gene Table'!$D$1,5,1)="8",L36-EL$100,L36-VLOOKUP(LEFT($A36,FIND(":",$A36,1))&amp;"copy number",$A$3:$AC$98,12,FALSE)),"")</f>
        <v/>
      </c>
      <c r="AO36" s="4" t="str">
        <f>IF(ISNUMBER(M36),IF(MID('Gene Table'!$D$1,5,1)="8",M36-EM$100,M36-VLOOKUP(LEFT($A36,FIND(":",$A36,1))&amp;"copy number",$A$3:$AC$98,13,FALSE)),"")</f>
        <v/>
      </c>
      <c r="AP36" s="4" t="str">
        <f>IF(ISNUMBER(N36),IF(MID('Gene Table'!$D$1,5,1)="8",N36-EN$100,N36-VLOOKUP(LEFT($A36,FIND(":",$A36,1))&amp;"copy number",$A$3:$AC$98,14,FALSE)),"")</f>
        <v/>
      </c>
      <c r="AQ36" s="4" t="str">
        <f>IF(ISNUMBER(O36),IF(MID('Gene Table'!$D$1,5,1)="8",O36-EO$100,O36-VLOOKUP(LEFT($A36,FIND(":",$A36,1))&amp;"copy number",$A$3:$AC$98,15,FALSE)),"")</f>
        <v/>
      </c>
      <c r="AR36" s="4">
        <f t="shared" si="3"/>
        <v>1.76</v>
      </c>
      <c r="AS36" s="4">
        <f t="shared" si="4"/>
        <v>8.11</v>
      </c>
      <c r="AU36" s="4" t="s">
        <v>152</v>
      </c>
      <c r="AV36" s="4">
        <f>IF(ISNUMBER(R36),IF(MID('Gene Table'!$D$1,5,1)="8",D36-ER$100,R36-VLOOKUP(LEFT($A36,FIND(":",$A36,1))&amp;"copy number",$A$3:$AC$98,18,FALSE)),"")</f>
        <v>6.93</v>
      </c>
      <c r="AW36" s="4">
        <f>IF(ISNUMBER(S36),IF(MID('Gene Table'!$D$1,5,1)="8",E36-ES$100,S36-VLOOKUP(LEFT($A36,FIND(":",$A36,1))&amp;"copy number",$A$3:$AC$98,19,FALSE)),"")</f>
        <v>8.4699999999999989</v>
      </c>
      <c r="AX36" s="4">
        <f>IF(ISNUMBER(T36),IF(MID('Gene Table'!$D$1,5,1)="8",F36-ET$100,T36-VLOOKUP(LEFT($A36,FIND(":",$A36,1))&amp;"copy number",$A$3:$AC$98,20,FALSE)),"")</f>
        <v>8.48</v>
      </c>
      <c r="AY36" s="4">
        <f>IF(ISNUMBER(U36),IF(MID('Gene Table'!$D$1,5,1)="8",G36-EU$100,U36-VLOOKUP(LEFT($A36,FIND(":",$A36,1))&amp;"copy number",$A$3:$AC$98,21,FALSE)),"")</f>
        <v>9</v>
      </c>
      <c r="AZ36" s="4">
        <f>IF(ISNUMBER(V36),IF(MID('Gene Table'!$D$1,5,1)="8",H36-EV$100,V36-VLOOKUP(LEFT($A36,FIND(":",$A36,1))&amp;"copy number",$A$3:$AC$98,22,FALSE)),"")</f>
        <v>9</v>
      </c>
      <c r="BA36" s="4">
        <f>IF(ISNUMBER(W36),IF(MID('Gene Table'!$D$1,5,1)="8",I36-EW$100,W36-VLOOKUP(LEFT($A36,FIND(":",$A36,1))&amp;"copy number",$A$3:$AC$98,23,FALSE)),"")</f>
        <v>9</v>
      </c>
      <c r="BB36" s="4">
        <f>IF(ISNUMBER(X36),IF(MID('Gene Table'!$D$1,5,1)="8",J36-EX$100,X36-VLOOKUP(LEFT($A36,FIND(":",$A36,1))&amp;"copy number",$A$3:$AC$98,24,FALSE)),"")</f>
        <v>9</v>
      </c>
      <c r="BC36" s="4">
        <f>IF(ISNUMBER(Y36),IF(MID('Gene Table'!$D$1,5,1)="8",K36-EY$100,Y36-VLOOKUP(LEFT($A36,FIND(":",$A36,1))&amp;"copy number",$A$3:$AC$98,25,FALSE)),"")</f>
        <v>9</v>
      </c>
      <c r="BD36" s="4" t="str">
        <f>IF(ISNUMBER(Z36),IF(MID('Gene Table'!$D$1,5,1)="8",L36-EZ$100,Z36-VLOOKUP(LEFT($A36,FIND(":",$A36,1))&amp;"copy number",$A$3:$AC$98,26,FALSE)),"")</f>
        <v/>
      </c>
      <c r="BE36" s="4" t="str">
        <f>IF(ISNUMBER(AA36),IF(MID('Gene Table'!$D$1,5,1)="8",M36-FA$100,AA36-VLOOKUP(LEFT($A36,FIND(":",$A36,1))&amp;"copy number",$A$3:$AC$98,27,FALSE)),"")</f>
        <v/>
      </c>
      <c r="BF36" s="4" t="str">
        <f>IF(ISNUMBER(AB36),IF(MID('Gene Table'!$D$1,5,1)="8",N36-FB$100,AB36-VLOOKUP(LEFT($A36,FIND(":",$A36,1))&amp;"copy number",$A$3:$AC$98,28,FALSE)),"")</f>
        <v/>
      </c>
      <c r="BG36" s="4" t="str">
        <f>IF(ISNUMBER(AC36),IF(MID('Gene Table'!$D$1,5,1)="8",O36-FC$100,AC36-VLOOKUP(LEFT($A36,FIND(":",$A36,1))&amp;"copy number",$A$3:$AC$98,29,FALSE)),"")</f>
        <v/>
      </c>
      <c r="BI36" s="4" t="s">
        <v>152</v>
      </c>
      <c r="BJ36" s="4" t="str">
        <f t="shared" si="5"/>
        <v/>
      </c>
      <c r="BK36" s="4">
        <f t="shared" si="6"/>
        <v>8.4699999999999989</v>
      </c>
      <c r="BL36" s="4">
        <f t="shared" si="7"/>
        <v>8.48</v>
      </c>
      <c r="BM36" s="4">
        <f t="shared" si="8"/>
        <v>9</v>
      </c>
      <c r="BN36" s="4">
        <f t="shared" si="9"/>
        <v>9</v>
      </c>
      <c r="BO36" s="4">
        <f t="shared" si="10"/>
        <v>9</v>
      </c>
      <c r="BP36" s="4">
        <f t="shared" si="11"/>
        <v>9</v>
      </c>
      <c r="BQ36" s="4">
        <f t="shared" si="12"/>
        <v>9</v>
      </c>
      <c r="BR36" s="4" t="str">
        <f t="shared" si="13"/>
        <v/>
      </c>
      <c r="BS36" s="4" t="str">
        <f t="shared" si="14"/>
        <v/>
      </c>
      <c r="BT36" s="4" t="str">
        <f t="shared" si="15"/>
        <v/>
      </c>
      <c r="BU36" s="4" t="str">
        <f t="shared" si="16"/>
        <v/>
      </c>
      <c r="BV36" s="4">
        <f t="shared" si="17"/>
        <v>0.77</v>
      </c>
      <c r="BW36" s="4">
        <f t="shared" si="18"/>
        <v>8.85</v>
      </c>
      <c r="BY36" s="4" t="s">
        <v>152</v>
      </c>
      <c r="BZ36" s="4">
        <f t="shared" si="19"/>
        <v>-1.92</v>
      </c>
      <c r="CA36" s="4">
        <f t="shared" si="20"/>
        <v>-0.38000000000000078</v>
      </c>
      <c r="CB36" s="4">
        <f t="shared" si="21"/>
        <v>-0.36999999999999922</v>
      </c>
      <c r="CC36" s="4">
        <f t="shared" si="22"/>
        <v>0.15000000000000036</v>
      </c>
      <c r="CD36" s="4">
        <f t="shared" si="23"/>
        <v>0.15000000000000036</v>
      </c>
      <c r="CE36" s="4">
        <f t="shared" si="24"/>
        <v>0.15000000000000036</v>
      </c>
      <c r="CF36" s="4">
        <f t="shared" si="25"/>
        <v>0.15000000000000036</v>
      </c>
      <c r="CG36" s="4">
        <f t="shared" si="26"/>
        <v>0.15000000000000036</v>
      </c>
      <c r="CH36" s="4" t="str">
        <f t="shared" si="27"/>
        <v/>
      </c>
      <c r="CI36" s="4" t="str">
        <f t="shared" si="28"/>
        <v/>
      </c>
      <c r="CJ36" s="4" t="str">
        <f t="shared" si="29"/>
        <v/>
      </c>
      <c r="CK36" s="4" t="str">
        <f t="shared" si="30"/>
        <v/>
      </c>
      <c r="CM36" s="4" t="s">
        <v>152</v>
      </c>
      <c r="CN36" s="4" t="str">
        <f>IF(ISNUMBER(BZ36), IF($BV36&gt;VLOOKUP('Gene Table'!$G$2,'Array Content'!$A$2:$B$3,2,FALSE),IF(BZ36&lt;-$BV36,"mutant","WT"),IF(BZ36&lt;-VLOOKUP('Gene Table'!$G$2,'Array Content'!$A$2:$B$3,2,FALSE),"Mutant","WT")),"")</f>
        <v>WT</v>
      </c>
      <c r="CO36" s="4" t="str">
        <f>IF(ISNUMBER(CA36), IF($BV36&gt;VLOOKUP('Gene Table'!$G$2,'Array Content'!$A$2:$B$3,2,FALSE),IF(CA36&lt;-$BV36,"mutant","WT"),IF(CA36&lt;-VLOOKUP('Gene Table'!$G$2,'Array Content'!$A$2:$B$3,2,FALSE),"Mutant","WT")),"")</f>
        <v>WT</v>
      </c>
      <c r="CP36" s="4" t="str">
        <f>IF(ISNUMBER(CB36), IF($BV36&gt;VLOOKUP('Gene Table'!$G$2,'Array Content'!$A$2:$B$3,2,FALSE),IF(CB36&lt;-$BV36,"mutant","WT"),IF(CB36&lt;-VLOOKUP('Gene Table'!$G$2,'Array Content'!$A$2:$B$3,2,FALSE),"Mutant","WT")),"")</f>
        <v>WT</v>
      </c>
      <c r="CQ36" s="4" t="str">
        <f>IF(ISNUMBER(CC36), IF($BV36&gt;VLOOKUP('Gene Table'!$G$2,'Array Content'!$A$2:$B$3,2,FALSE),IF(CC36&lt;-$BV36,"mutant","WT"),IF(CC36&lt;-VLOOKUP('Gene Table'!$G$2,'Array Content'!$A$2:$B$3,2,FALSE),"Mutant","WT")),"")</f>
        <v>WT</v>
      </c>
      <c r="CR36" s="4" t="str">
        <f>IF(ISNUMBER(CD36), IF($BV36&gt;VLOOKUP('Gene Table'!$G$2,'Array Content'!$A$2:$B$3,2,FALSE),IF(CD36&lt;-$BV36,"mutant","WT"),IF(CD36&lt;-VLOOKUP('Gene Table'!$G$2,'Array Content'!$A$2:$B$3,2,FALSE),"Mutant","WT")),"")</f>
        <v>WT</v>
      </c>
      <c r="CS36" s="4" t="str">
        <f>IF(ISNUMBER(CE36), IF($BV36&gt;VLOOKUP('Gene Table'!$G$2,'Array Content'!$A$2:$B$3,2,FALSE),IF(CE36&lt;-$BV36,"mutant","WT"),IF(CE36&lt;-VLOOKUP('Gene Table'!$G$2,'Array Content'!$A$2:$B$3,2,FALSE),"Mutant","WT")),"")</f>
        <v>WT</v>
      </c>
      <c r="CT36" s="4" t="str">
        <f>IF(ISNUMBER(CF36), IF($BV36&gt;VLOOKUP('Gene Table'!$G$2,'Array Content'!$A$2:$B$3,2,FALSE),IF(CF36&lt;-$BV36,"mutant","WT"),IF(CF36&lt;-VLOOKUP('Gene Table'!$G$2,'Array Content'!$A$2:$B$3,2,FALSE),"Mutant","WT")),"")</f>
        <v>WT</v>
      </c>
      <c r="CU36" s="4" t="str">
        <f>IF(ISNUMBER(CG36), IF($BV36&gt;VLOOKUP('Gene Table'!$G$2,'Array Content'!$A$2:$B$3,2,FALSE),IF(CG36&lt;-$BV36,"mutant","WT"),IF(CG36&lt;-VLOOKUP('Gene Table'!$G$2,'Array Content'!$A$2:$B$3,2,FALSE),"Mutant","WT")),"")</f>
        <v>WT</v>
      </c>
      <c r="CV36" s="4" t="str">
        <f>IF(ISNUMBER(CH36), IF($BV36&gt;VLOOKUP('Gene Table'!$G$2,'Array Content'!$A$2:$B$3,2,FALSE),IF(CH36&lt;-$BV36,"mutant","WT"),IF(CH36&lt;-VLOOKUP('Gene Table'!$G$2,'Array Content'!$A$2:$B$3,2,FALSE),"Mutant","WT")),"")</f>
        <v/>
      </c>
      <c r="CW36" s="4" t="str">
        <f>IF(ISNUMBER(CI36), IF($BV36&gt;VLOOKUP('Gene Table'!$G$2,'Array Content'!$A$2:$B$3,2,FALSE),IF(CI36&lt;-$BV36,"mutant","WT"),IF(CI36&lt;-VLOOKUP('Gene Table'!$G$2,'Array Content'!$A$2:$B$3,2,FALSE),"Mutant","WT")),"")</f>
        <v/>
      </c>
      <c r="CX36" s="4" t="str">
        <f>IF(ISNUMBER(CJ36), IF($BV36&gt;VLOOKUP('Gene Table'!$G$2,'Array Content'!$A$2:$B$3,2,FALSE),IF(CJ36&lt;-$BV36,"mutant","WT"),IF(CJ36&lt;-VLOOKUP('Gene Table'!$G$2,'Array Content'!$A$2:$B$3,2,FALSE),"Mutant","WT")),"")</f>
        <v/>
      </c>
      <c r="CY36" s="4" t="str">
        <f>IF(ISNUMBER(CK36), IF($BV36&gt;VLOOKUP('Gene Table'!$G$2,'Array Content'!$A$2:$B$3,2,FALSE),IF(CK36&lt;-$BV36,"mutant","WT"),IF(CK36&lt;-VLOOKUP('Gene Table'!$G$2,'Array Content'!$A$2:$B$3,2,FALSE),"Mutant","WT")),"")</f>
        <v/>
      </c>
      <c r="DA36" s="4" t="s">
        <v>152</v>
      </c>
      <c r="DB36" s="4">
        <f t="shared" si="31"/>
        <v>-1.1799999999999997</v>
      </c>
      <c r="DC36" s="4">
        <f t="shared" si="32"/>
        <v>0.35999999999999943</v>
      </c>
      <c r="DD36" s="4">
        <f t="shared" si="33"/>
        <v>0.37000000000000099</v>
      </c>
      <c r="DE36" s="4">
        <f t="shared" si="34"/>
        <v>0.89000000000000057</v>
      </c>
      <c r="DF36" s="4">
        <f t="shared" si="35"/>
        <v>0.89000000000000057</v>
      </c>
      <c r="DG36" s="4">
        <f t="shared" si="36"/>
        <v>0.89000000000000057</v>
      </c>
      <c r="DH36" s="4">
        <f t="shared" si="37"/>
        <v>0.89000000000000057</v>
      </c>
      <c r="DI36" s="4">
        <f t="shared" si="38"/>
        <v>0.89000000000000057</v>
      </c>
      <c r="DJ36" s="4" t="str">
        <f t="shared" si="39"/>
        <v/>
      </c>
      <c r="DK36" s="4" t="str">
        <f t="shared" si="40"/>
        <v/>
      </c>
      <c r="DL36" s="4" t="str">
        <f t="shared" si="41"/>
        <v/>
      </c>
      <c r="DM36" s="4" t="str">
        <f t="shared" si="42"/>
        <v/>
      </c>
      <c r="DO36" s="4" t="s">
        <v>152</v>
      </c>
      <c r="DP36" s="4" t="str">
        <f>IF(ISNUMBER(DB36), IF($AR36&gt;VLOOKUP('Gene Table'!$G$2,'Array Content'!$A$2:$B$3,2,FALSE),IF(DB36&lt;-$AR36,"mutant","WT"),IF(DB36&lt;-VLOOKUP('Gene Table'!$G$2,'Array Content'!$A$2:$B$3,2,FALSE),"Mutant","WT")),"")</f>
        <v>WT</v>
      </c>
      <c r="DQ36" s="4" t="str">
        <f>IF(ISNUMBER(DC36), IF($AR36&gt;VLOOKUP('Gene Table'!$G$2,'Array Content'!$A$2:$B$3,2,FALSE),IF(DC36&lt;-$AR36,"mutant","WT"),IF(DC36&lt;-VLOOKUP('Gene Table'!$G$2,'Array Content'!$A$2:$B$3,2,FALSE),"Mutant","WT")),"")</f>
        <v>WT</v>
      </c>
      <c r="DR36" s="4" t="str">
        <f>IF(ISNUMBER(DD36), IF($AR36&gt;VLOOKUP('Gene Table'!$G$2,'Array Content'!$A$2:$B$3,2,FALSE),IF(DD36&lt;-$AR36,"mutant","WT"),IF(DD36&lt;-VLOOKUP('Gene Table'!$G$2,'Array Content'!$A$2:$B$3,2,FALSE),"Mutant","WT")),"")</f>
        <v>WT</v>
      </c>
      <c r="DS36" s="4" t="str">
        <f>IF(ISNUMBER(DE36), IF($AR36&gt;VLOOKUP('Gene Table'!$G$2,'Array Content'!$A$2:$B$3,2,FALSE),IF(DE36&lt;-$AR36,"mutant","WT"),IF(DE36&lt;-VLOOKUP('Gene Table'!$G$2,'Array Content'!$A$2:$B$3,2,FALSE),"Mutant","WT")),"")</f>
        <v>WT</v>
      </c>
      <c r="DT36" s="4" t="str">
        <f>IF(ISNUMBER(DF36), IF($AR36&gt;VLOOKUP('Gene Table'!$G$2,'Array Content'!$A$2:$B$3,2,FALSE),IF(DF36&lt;-$AR36,"mutant","WT"),IF(DF36&lt;-VLOOKUP('Gene Table'!$G$2,'Array Content'!$A$2:$B$3,2,FALSE),"Mutant","WT")),"")</f>
        <v>WT</v>
      </c>
      <c r="DU36" s="4" t="str">
        <f>IF(ISNUMBER(DG36), IF($AR36&gt;VLOOKUP('Gene Table'!$G$2,'Array Content'!$A$2:$B$3,2,FALSE),IF(DG36&lt;-$AR36,"mutant","WT"),IF(DG36&lt;-VLOOKUP('Gene Table'!$G$2,'Array Content'!$A$2:$B$3,2,FALSE),"Mutant","WT")),"")</f>
        <v>WT</v>
      </c>
      <c r="DV36" s="4" t="str">
        <f>IF(ISNUMBER(DH36), IF($AR36&gt;VLOOKUP('Gene Table'!$G$2,'Array Content'!$A$2:$B$3,2,FALSE),IF(DH36&lt;-$AR36,"mutant","WT"),IF(DH36&lt;-VLOOKUP('Gene Table'!$G$2,'Array Content'!$A$2:$B$3,2,FALSE),"Mutant","WT")),"")</f>
        <v>WT</v>
      </c>
      <c r="DW36" s="4" t="str">
        <f>IF(ISNUMBER(DI36), IF($AR36&gt;VLOOKUP('Gene Table'!$G$2,'Array Content'!$A$2:$B$3,2,FALSE),IF(DI36&lt;-$AR36,"mutant","WT"),IF(DI36&lt;-VLOOKUP('Gene Table'!$G$2,'Array Content'!$A$2:$B$3,2,FALSE),"Mutant","WT")),"")</f>
        <v>WT</v>
      </c>
      <c r="DX36" s="4" t="str">
        <f>IF(ISNUMBER(DJ36), IF($AR36&gt;VLOOKUP('Gene Table'!$G$2,'Array Content'!$A$2:$B$3,2,FALSE),IF(DJ36&lt;-$AR36,"mutant","WT"),IF(DJ36&lt;-VLOOKUP('Gene Table'!$G$2,'Array Content'!$A$2:$B$3,2,FALSE),"Mutant","WT")),"")</f>
        <v/>
      </c>
      <c r="DY36" s="4" t="str">
        <f>IF(ISNUMBER(DK36), IF($AR36&gt;VLOOKUP('Gene Table'!$G$2,'Array Content'!$A$2:$B$3,2,FALSE),IF(DK36&lt;-$AR36,"mutant","WT"),IF(DK36&lt;-VLOOKUP('Gene Table'!$G$2,'Array Content'!$A$2:$B$3,2,FALSE),"Mutant","WT")),"")</f>
        <v/>
      </c>
      <c r="DZ36" s="4" t="str">
        <f>IF(ISNUMBER(DL36), IF($AR36&gt;VLOOKUP('Gene Table'!$G$2,'Array Content'!$A$2:$B$3,2,FALSE),IF(DL36&lt;-$AR36,"mutant","WT"),IF(DL36&lt;-VLOOKUP('Gene Table'!$G$2,'Array Content'!$A$2:$B$3,2,FALSE),"Mutant","WT")),"")</f>
        <v/>
      </c>
      <c r="EA36" s="4" t="str">
        <f>IF(ISNUMBER(DM36), IF($AR36&gt;VLOOKUP('Gene Table'!$G$2,'Array Content'!$A$2:$B$3,2,FALSE),IF(DM36&lt;-$AR36,"mutant","WT"),IF(DM36&lt;-VLOOKUP('Gene Table'!$G$2,'Array Content'!$A$2:$B$3,2,FALSE),"Mutant","WT")),"")</f>
        <v/>
      </c>
      <c r="EC36" s="4" t="s">
        <v>152</v>
      </c>
      <c r="ED36" s="4" t="str">
        <f>IF('Gene Table'!$D36="copy number",D36,"")</f>
        <v/>
      </c>
      <c r="EE36" s="4" t="str">
        <f>IF('Gene Table'!$D36="copy number",E36,"")</f>
        <v/>
      </c>
      <c r="EF36" s="4" t="str">
        <f>IF('Gene Table'!$D36="copy number",F36,"")</f>
        <v/>
      </c>
      <c r="EG36" s="4" t="str">
        <f>IF('Gene Table'!$D36="copy number",G36,"")</f>
        <v/>
      </c>
      <c r="EH36" s="4" t="str">
        <f>IF('Gene Table'!$D36="copy number",H36,"")</f>
        <v/>
      </c>
      <c r="EI36" s="4" t="str">
        <f>IF('Gene Table'!$D36="copy number",I36,"")</f>
        <v/>
      </c>
      <c r="EJ36" s="4" t="str">
        <f>IF('Gene Table'!$D36="copy number",J36,"")</f>
        <v/>
      </c>
      <c r="EK36" s="4" t="str">
        <f>IF('Gene Table'!$D36="copy number",K36,"")</f>
        <v/>
      </c>
      <c r="EL36" s="4" t="str">
        <f>IF('Gene Table'!$D36="copy number",L36,"")</f>
        <v/>
      </c>
      <c r="EM36" s="4" t="str">
        <f>IF('Gene Table'!$D36="copy number",M36,"")</f>
        <v/>
      </c>
      <c r="EN36" s="4" t="str">
        <f>IF('Gene Table'!$D36="copy number",N36,"")</f>
        <v/>
      </c>
      <c r="EO36" s="4" t="str">
        <f>IF('Gene Table'!$D36="copy number",O36,"")</f>
        <v/>
      </c>
      <c r="EQ36" s="4" t="s">
        <v>152</v>
      </c>
      <c r="ER36" s="4" t="str">
        <f>IF('Gene Table'!$D36="copy number",R36,"")</f>
        <v/>
      </c>
      <c r="ES36" s="4" t="str">
        <f>IF('Gene Table'!$D36="copy number",S36,"")</f>
        <v/>
      </c>
      <c r="ET36" s="4" t="str">
        <f>IF('Gene Table'!$D36="copy number",T36,"")</f>
        <v/>
      </c>
      <c r="EU36" s="4" t="str">
        <f>IF('Gene Table'!$D36="copy number",U36,"")</f>
        <v/>
      </c>
      <c r="EV36" s="4" t="str">
        <f>IF('Gene Table'!$D36="copy number",V36,"")</f>
        <v/>
      </c>
      <c r="EW36" s="4" t="str">
        <f>IF('Gene Table'!$D36="copy number",W36,"")</f>
        <v/>
      </c>
      <c r="EX36" s="4" t="str">
        <f>IF('Gene Table'!$D36="copy number",X36,"")</f>
        <v/>
      </c>
      <c r="EY36" s="4" t="str">
        <f>IF('Gene Table'!$D36="copy number",Y36,"")</f>
        <v/>
      </c>
      <c r="EZ36" s="4" t="str">
        <f>IF('Gene Table'!$D36="copy number",Z36,"")</f>
        <v/>
      </c>
      <c r="FA36" s="4" t="str">
        <f>IF('Gene Table'!$D36="copy number",AA36,"")</f>
        <v/>
      </c>
      <c r="FB36" s="4" t="str">
        <f>IF('Gene Table'!$D36="copy number",AB36,"")</f>
        <v/>
      </c>
      <c r="FC36" s="4" t="str">
        <f>IF('Gene Table'!$D36="copy number",AC36,"")</f>
        <v/>
      </c>
      <c r="FE36" s="4" t="s">
        <v>152</v>
      </c>
      <c r="FF36" s="4" t="str">
        <f>IF('Gene Table'!$C36="SMPC",D36,"")</f>
        <v/>
      </c>
      <c r="FG36" s="4" t="str">
        <f>IF('Gene Table'!$C36="SMPC",E36,"")</f>
        <v/>
      </c>
      <c r="FH36" s="4" t="str">
        <f>IF('Gene Table'!$C36="SMPC",F36,"")</f>
        <v/>
      </c>
      <c r="FI36" s="4" t="str">
        <f>IF('Gene Table'!$C36="SMPC",G36,"")</f>
        <v/>
      </c>
      <c r="FJ36" s="4" t="str">
        <f>IF('Gene Table'!$C36="SMPC",H36,"")</f>
        <v/>
      </c>
      <c r="FK36" s="4" t="str">
        <f>IF('Gene Table'!$C36="SMPC",I36,"")</f>
        <v/>
      </c>
      <c r="FL36" s="4" t="str">
        <f>IF('Gene Table'!$C36="SMPC",J36,"")</f>
        <v/>
      </c>
      <c r="FM36" s="4" t="str">
        <f>IF('Gene Table'!$C36="SMPC",K36,"")</f>
        <v/>
      </c>
      <c r="FN36" s="4" t="str">
        <f>IF('Gene Table'!$C36="SMPC",L36,"")</f>
        <v/>
      </c>
      <c r="FO36" s="4" t="str">
        <f>IF('Gene Table'!$C36="SMPC",M36,"")</f>
        <v/>
      </c>
      <c r="FP36" s="4" t="str">
        <f>IF('Gene Table'!$C36="SMPC",N36,"")</f>
        <v/>
      </c>
      <c r="FQ36" s="4" t="str">
        <f>IF('Gene Table'!$C36="SMPC",O36,"")</f>
        <v/>
      </c>
      <c r="FS36" s="4" t="s">
        <v>152</v>
      </c>
      <c r="FT36" s="4" t="str">
        <f>IF('Gene Table'!$C36="SMPC",R36,"")</f>
        <v/>
      </c>
      <c r="FU36" s="4" t="str">
        <f>IF('Gene Table'!$C36="SMPC",S36,"")</f>
        <v/>
      </c>
      <c r="FV36" s="4" t="str">
        <f>IF('Gene Table'!$C36="SMPC",T36,"")</f>
        <v/>
      </c>
      <c r="FW36" s="4" t="str">
        <f>IF('Gene Table'!$C36="SMPC",U36,"")</f>
        <v/>
      </c>
      <c r="FX36" s="4" t="str">
        <f>IF('Gene Table'!$C36="SMPC",V36,"")</f>
        <v/>
      </c>
      <c r="FY36" s="4" t="str">
        <f>IF('Gene Table'!$C36="SMPC",W36,"")</f>
        <v/>
      </c>
      <c r="FZ36" s="4" t="str">
        <f>IF('Gene Table'!$C36="SMPC",X36,"")</f>
        <v/>
      </c>
      <c r="GA36" s="4" t="str">
        <f>IF('Gene Table'!$C36="SMPC",Y36,"")</f>
        <v/>
      </c>
      <c r="GB36" s="4" t="str">
        <f>IF('Gene Table'!$C36="SMPC",Z36,"")</f>
        <v/>
      </c>
      <c r="GC36" s="4" t="str">
        <f>IF('Gene Table'!$C36="SMPC",AA36,"")</f>
        <v/>
      </c>
      <c r="GD36" s="4" t="str">
        <f>IF('Gene Table'!$C36="SMPC",AB36,"")</f>
        <v/>
      </c>
      <c r="GE36" s="4" t="str">
        <f>IF('Gene Table'!$C36="SMPC",AC36,"")</f>
        <v/>
      </c>
    </row>
    <row r="37" spans="1:187" ht="15" customHeight="1" x14ac:dyDescent="0.25">
      <c r="A37" s="4" t="str">
        <f>'Gene Table'!C37&amp;":"&amp;'Gene Table'!D37</f>
        <v>KRAS:c.34G&gt;T</v>
      </c>
      <c r="B37" s="4">
        <f>IF('Gene Table'!$G$5="NO",IF(ISNUMBER(MATCH('Gene Table'!E37,'Array Content'!$M$2:$M$941,0)),VLOOKUP('Gene Table'!E37,'Array Content'!$M$2:$O$941,2,FALSE),35),IF('Gene Table'!$G$5="YES",IF(ISNUMBER(MATCH('Gene Table'!E37,'Array Content'!$M$2:$M$941,0)),VLOOKUP('Gene Table'!E37,'Array Content'!$M$2:$O$941,3,FALSE),35),"OOPS"))</f>
        <v>35</v>
      </c>
      <c r="C37" s="4" t="s">
        <v>155</v>
      </c>
      <c r="D37" s="4">
        <f>IF('Control Sample Data'!D36="","",IF(SUM('Control Sample Data'!D$2:D$97)&gt;10,IF(AND(ISNUMBER('Control Sample Data'!D36),'Control Sample Data'!D36&lt;$B37, 'Control Sample Data'!D36&gt;0),'Control Sample Data'!D36,$B37),""))</f>
        <v>34.130000000000003</v>
      </c>
      <c r="E37" s="4">
        <f>IF('Control Sample Data'!E36="","",IF(SUM('Control Sample Data'!E$2:E$97)&gt;10,IF(AND(ISNUMBER('Control Sample Data'!E36),'Control Sample Data'!E36&lt;$B37, 'Control Sample Data'!E36&gt;0),'Control Sample Data'!E36,$B37),""))</f>
        <v>34.99</v>
      </c>
      <c r="F37" s="4" t="str">
        <f>IF('Control Sample Data'!F36="","",IF(SUM('Control Sample Data'!F$2:F$97)&gt;10,IF(AND(ISNUMBER('Control Sample Data'!F36),'Control Sample Data'!F36&lt;$B37, 'Control Sample Data'!F36&gt;0),'Control Sample Data'!F36,$B37),""))</f>
        <v/>
      </c>
      <c r="G37" s="4" t="str">
        <f>IF('Control Sample Data'!G36="","",IF(SUM('Control Sample Data'!G$2:G$97)&gt;10,IF(AND(ISNUMBER('Control Sample Data'!G36),'Control Sample Data'!G36&lt;$B37, 'Control Sample Data'!G36&gt;0),'Control Sample Data'!G36,$B37),""))</f>
        <v/>
      </c>
      <c r="H37" s="4" t="str">
        <f>IF('Control Sample Data'!H36="","",IF(SUM('Control Sample Data'!H$2:H$97)&gt;10,IF(AND(ISNUMBER('Control Sample Data'!H36),'Control Sample Data'!H36&lt;$B37, 'Control Sample Data'!H36&gt;0),'Control Sample Data'!H36,$B37),""))</f>
        <v/>
      </c>
      <c r="I37" s="4" t="str">
        <f>IF('Control Sample Data'!I36="","",IF(SUM('Control Sample Data'!I$2:I$97)&gt;10,IF(AND(ISNUMBER('Control Sample Data'!I36),'Control Sample Data'!I36&lt;$B37, 'Control Sample Data'!I36&gt;0),'Control Sample Data'!I36,$B37),""))</f>
        <v/>
      </c>
      <c r="J37" s="4" t="str">
        <f>IF('Control Sample Data'!J36="","",IF(SUM('Control Sample Data'!J$2:J$97)&gt;10,IF(AND(ISNUMBER('Control Sample Data'!J36),'Control Sample Data'!J36&lt;$B37, 'Control Sample Data'!J36&gt;0),'Control Sample Data'!J36,$B37),""))</f>
        <v/>
      </c>
      <c r="K37" s="4" t="str">
        <f>IF('Control Sample Data'!K36="","",IF(SUM('Control Sample Data'!K$2:K$97)&gt;10,IF(AND(ISNUMBER('Control Sample Data'!K36),'Control Sample Data'!K36&lt;$B37, 'Control Sample Data'!K36&gt;0),'Control Sample Data'!K36,$B37),""))</f>
        <v/>
      </c>
      <c r="L37" s="4" t="str">
        <f>IF('Control Sample Data'!L36="","",IF(SUM('Control Sample Data'!L$2:L$97)&gt;10,IF(AND(ISNUMBER('Control Sample Data'!L36),'Control Sample Data'!L36&lt;$B37, 'Control Sample Data'!L36&gt;0),'Control Sample Data'!L36,$B37),""))</f>
        <v/>
      </c>
      <c r="M37" s="4" t="str">
        <f>IF('Control Sample Data'!M36="","",IF(SUM('Control Sample Data'!M$2:M$97)&gt;10,IF(AND(ISNUMBER('Control Sample Data'!M36),'Control Sample Data'!M36&lt;$B37, 'Control Sample Data'!M36&gt;0),'Control Sample Data'!M36,$B37),""))</f>
        <v/>
      </c>
      <c r="N37" s="4" t="str">
        <f>IF('Control Sample Data'!N36="","",IF(SUM('Control Sample Data'!N$2:N$97)&gt;10,IF(AND(ISNUMBER('Control Sample Data'!N36),'Control Sample Data'!N36&lt;$B37, 'Control Sample Data'!N36&gt;0),'Control Sample Data'!N36,$B37),""))</f>
        <v/>
      </c>
      <c r="O37" s="4" t="str">
        <f>IF('Control Sample Data'!O36="","",IF(SUM('Control Sample Data'!O$2:O$97)&gt;10,IF(AND(ISNUMBER('Control Sample Data'!O36),'Control Sample Data'!O36&lt;$B37, 'Control Sample Data'!O36&gt;0),'Control Sample Data'!O36,$B37),""))</f>
        <v/>
      </c>
      <c r="Q37" s="4" t="s">
        <v>155</v>
      </c>
      <c r="R37" s="4">
        <f>IF('Test Sample Data'!D36="","",IF(SUM('Test Sample Data'!D$2:D$97)&gt;10,IF(AND(ISNUMBER('Test Sample Data'!D36),'Test Sample Data'!D36&lt;$B37, 'Test Sample Data'!D36&gt;0),'Test Sample Data'!D36,$B37),""))</f>
        <v>35</v>
      </c>
      <c r="S37" s="4">
        <f>IF('Test Sample Data'!E36="","",IF(SUM('Test Sample Data'!E$2:E$97)&gt;10,IF(AND(ISNUMBER('Test Sample Data'!E36),'Test Sample Data'!E36&lt;$B37, 'Test Sample Data'!E36&gt;0),'Test Sample Data'!E36,$B37),""))</f>
        <v>35</v>
      </c>
      <c r="T37" s="4">
        <f>IF('Test Sample Data'!F36="","",IF(SUM('Test Sample Data'!F$2:F$97)&gt;10,IF(AND(ISNUMBER('Test Sample Data'!F36),'Test Sample Data'!F36&lt;$B37, 'Test Sample Data'!F36&gt;0),'Test Sample Data'!F36,$B37),""))</f>
        <v>35</v>
      </c>
      <c r="U37" s="4">
        <f>IF('Test Sample Data'!G36="","",IF(SUM('Test Sample Data'!G$2:G$97)&gt;10,IF(AND(ISNUMBER('Test Sample Data'!G36),'Test Sample Data'!G36&lt;$B37, 'Test Sample Data'!G36&gt;0),'Test Sample Data'!G36,$B37),""))</f>
        <v>35</v>
      </c>
      <c r="V37" s="4">
        <f>IF('Test Sample Data'!H36="","",IF(SUM('Test Sample Data'!H$2:H$97)&gt;10,IF(AND(ISNUMBER('Test Sample Data'!H36),'Test Sample Data'!H36&lt;$B37, 'Test Sample Data'!H36&gt;0),'Test Sample Data'!H36,$B37),""))</f>
        <v>35</v>
      </c>
      <c r="W37" s="4">
        <f>IF('Test Sample Data'!I36="","",IF(SUM('Test Sample Data'!I$2:I$97)&gt;10,IF(AND(ISNUMBER('Test Sample Data'!I36),'Test Sample Data'!I36&lt;$B37, 'Test Sample Data'!I36&gt;0),'Test Sample Data'!I36,$B37),""))</f>
        <v>35</v>
      </c>
      <c r="X37" s="4">
        <f>IF('Test Sample Data'!J36="","",IF(SUM('Test Sample Data'!J$2:J$97)&gt;10,IF(AND(ISNUMBER('Test Sample Data'!J36),'Test Sample Data'!J36&lt;$B37, 'Test Sample Data'!J36&gt;0),'Test Sample Data'!J36,$B37),""))</f>
        <v>35</v>
      </c>
      <c r="Y37" s="4">
        <f>IF('Test Sample Data'!K36="","",IF(SUM('Test Sample Data'!K$2:K$97)&gt;10,IF(AND(ISNUMBER('Test Sample Data'!K36),'Test Sample Data'!K36&lt;$B37, 'Test Sample Data'!K36&gt;0),'Test Sample Data'!K36,$B37),""))</f>
        <v>35</v>
      </c>
      <c r="Z37" s="4" t="str">
        <f>IF('Test Sample Data'!L36="","",IF(SUM('Test Sample Data'!L$2:L$97)&gt;10,IF(AND(ISNUMBER('Test Sample Data'!L36),'Test Sample Data'!L36&lt;$B37, 'Test Sample Data'!L36&gt;0),'Test Sample Data'!L36,$B37),""))</f>
        <v/>
      </c>
      <c r="AA37" s="4" t="str">
        <f>IF('Test Sample Data'!M36="","",IF(SUM('Test Sample Data'!M$2:M$97)&gt;10,IF(AND(ISNUMBER('Test Sample Data'!M36),'Test Sample Data'!M36&lt;$B37, 'Test Sample Data'!M36&gt;0),'Test Sample Data'!M36,$B37),""))</f>
        <v/>
      </c>
      <c r="AB37" s="4" t="str">
        <f>IF('Test Sample Data'!N36="","",IF(SUM('Test Sample Data'!N$2:N$97)&gt;10,IF(AND(ISNUMBER('Test Sample Data'!N36),'Test Sample Data'!N36&lt;$B37, 'Test Sample Data'!N36&gt;0),'Test Sample Data'!N36,$B37),""))</f>
        <v/>
      </c>
      <c r="AC37" s="4" t="str">
        <f>IF('Test Sample Data'!O36="","",IF(SUM('Test Sample Data'!O$2:O$97)&gt;10,IF(AND(ISNUMBER('Test Sample Data'!O36),'Test Sample Data'!O36&lt;$B37, 'Test Sample Data'!O36&gt;0),'Test Sample Data'!O36,$B37),""))</f>
        <v/>
      </c>
      <c r="AE37" s="4" t="s">
        <v>155</v>
      </c>
      <c r="AF37" s="4">
        <f>IF(ISNUMBER(D37),IF(MID('Gene Table'!$D$1,5,1)="8",D37-ED$100,D37-VLOOKUP(LEFT($A37,FIND(":",$A37,1))&amp;"copy number",$A$3:$AC$98,4,FALSE)),"")</f>
        <v>7.870000000000001</v>
      </c>
      <c r="AG37" s="4">
        <f>IF(ISNUMBER(E37),IF(MID('Gene Table'!$D$1,5,1)="8",E37-EE$100,E37-VLOOKUP(LEFT($A37,FIND(":",$A37,1))&amp;"copy number",$A$3:$AC$98,5,FALSE)),"")</f>
        <v>8.3800000000000026</v>
      </c>
      <c r="AH37" s="4" t="str">
        <f>IF(ISNUMBER(F37),IF(MID('Gene Table'!$D$1,5,1)="8",F37-EF$100,F37-VLOOKUP(LEFT($A37,FIND(":",$A37,1))&amp;"copy number",$A$3:$AC$98,6,FALSE)),"")</f>
        <v/>
      </c>
      <c r="AI37" s="4" t="str">
        <f>IF(ISNUMBER(G37),IF(MID('Gene Table'!$D$1,5,1)="8",G37-EG$100,G37-VLOOKUP(LEFT($A37,FIND(":",$A37,1))&amp;"copy number",$A$3:$AC$98,7,FALSE)),"")</f>
        <v/>
      </c>
      <c r="AJ37" s="4" t="str">
        <f>IF(ISNUMBER(H37),IF(MID('Gene Table'!$D$1,5,1)="8",H37-EH$100,H37-VLOOKUP(LEFT($A37,FIND(":",$A37,1))&amp;"copy number",$A$3:$AC$98,8,FALSE)),"")</f>
        <v/>
      </c>
      <c r="AK37" s="4" t="str">
        <f>IF(ISNUMBER(I37),IF(MID('Gene Table'!$D$1,5,1)="8",I37-EI$100,I37-VLOOKUP(LEFT($A37,FIND(":",$A37,1))&amp;"copy number",$A$3:$AC$98,9,FALSE)),"")</f>
        <v/>
      </c>
      <c r="AL37" s="4" t="str">
        <f>IF(ISNUMBER(J37),IF(MID('Gene Table'!$D$1,5,1)="8",J37-EJ$100,J37-VLOOKUP(LEFT($A37,FIND(":",$A37,1))&amp;"copy number",$A$3:$AC$98,10,FALSE)),"")</f>
        <v/>
      </c>
      <c r="AM37" s="4" t="str">
        <f>IF(ISNUMBER(K37),IF(MID('Gene Table'!$D$1,5,1)="8",K37-EK$100,K37-VLOOKUP(LEFT($A37,FIND(":",$A37,1))&amp;"copy number",$A$3:$AC$98,11,FALSE)),"")</f>
        <v/>
      </c>
      <c r="AN37" s="4" t="str">
        <f>IF(ISNUMBER(L37),IF(MID('Gene Table'!$D$1,5,1)="8",L37-EL$100,L37-VLOOKUP(LEFT($A37,FIND(":",$A37,1))&amp;"copy number",$A$3:$AC$98,12,FALSE)),"")</f>
        <v/>
      </c>
      <c r="AO37" s="4" t="str">
        <f>IF(ISNUMBER(M37),IF(MID('Gene Table'!$D$1,5,1)="8",M37-EM$100,M37-VLOOKUP(LEFT($A37,FIND(":",$A37,1))&amp;"copy number",$A$3:$AC$98,13,FALSE)),"")</f>
        <v/>
      </c>
      <c r="AP37" s="4" t="str">
        <f>IF(ISNUMBER(N37),IF(MID('Gene Table'!$D$1,5,1)="8",N37-EN$100,N37-VLOOKUP(LEFT($A37,FIND(":",$A37,1))&amp;"copy number",$A$3:$AC$98,14,FALSE)),"")</f>
        <v/>
      </c>
      <c r="AQ37" s="4" t="str">
        <f>IF(ISNUMBER(O37),IF(MID('Gene Table'!$D$1,5,1)="8",O37-EO$100,O37-VLOOKUP(LEFT($A37,FIND(":",$A37,1))&amp;"copy number",$A$3:$AC$98,15,FALSE)),"")</f>
        <v/>
      </c>
      <c r="AR37" s="4">
        <f t="shared" si="3"/>
        <v>1.08</v>
      </c>
      <c r="AS37" s="4">
        <f t="shared" si="4"/>
        <v>8.1300000000000008</v>
      </c>
      <c r="AU37" s="4" t="s">
        <v>155</v>
      </c>
      <c r="AV37" s="4">
        <f>IF(ISNUMBER(R37),IF(MID('Gene Table'!$D$1,5,1)="8",D37-ER$100,R37-VLOOKUP(LEFT($A37,FIND(":",$A37,1))&amp;"copy number",$A$3:$AC$98,18,FALSE)),"")</f>
        <v>8.68</v>
      </c>
      <c r="AW37" s="4">
        <f>IF(ISNUMBER(S37),IF(MID('Gene Table'!$D$1,5,1)="8",E37-ES$100,S37-VLOOKUP(LEFT($A37,FIND(":",$A37,1))&amp;"copy number",$A$3:$AC$98,19,FALSE)),"")</f>
        <v>8.4699999999999989</v>
      </c>
      <c r="AX37" s="4">
        <f>IF(ISNUMBER(T37),IF(MID('Gene Table'!$D$1,5,1)="8",F37-ET$100,T37-VLOOKUP(LEFT($A37,FIND(":",$A37,1))&amp;"copy number",$A$3:$AC$98,20,FALSE)),"")</f>
        <v>8.48</v>
      </c>
      <c r="AY37" s="4">
        <f>IF(ISNUMBER(U37),IF(MID('Gene Table'!$D$1,5,1)="8",G37-EU$100,U37-VLOOKUP(LEFT($A37,FIND(":",$A37,1))&amp;"copy number",$A$3:$AC$98,21,FALSE)),"")</f>
        <v>9</v>
      </c>
      <c r="AZ37" s="4">
        <f>IF(ISNUMBER(V37),IF(MID('Gene Table'!$D$1,5,1)="8",H37-EV$100,V37-VLOOKUP(LEFT($A37,FIND(":",$A37,1))&amp;"copy number",$A$3:$AC$98,22,FALSE)),"")</f>
        <v>9</v>
      </c>
      <c r="BA37" s="4">
        <f>IF(ISNUMBER(W37),IF(MID('Gene Table'!$D$1,5,1)="8",I37-EW$100,W37-VLOOKUP(LEFT($A37,FIND(":",$A37,1))&amp;"copy number",$A$3:$AC$98,23,FALSE)),"")</f>
        <v>9</v>
      </c>
      <c r="BB37" s="4">
        <f>IF(ISNUMBER(X37),IF(MID('Gene Table'!$D$1,5,1)="8",J37-EX$100,X37-VLOOKUP(LEFT($A37,FIND(":",$A37,1))&amp;"copy number",$A$3:$AC$98,24,FALSE)),"")</f>
        <v>9</v>
      </c>
      <c r="BC37" s="4">
        <f>IF(ISNUMBER(Y37),IF(MID('Gene Table'!$D$1,5,1)="8",K37-EY$100,Y37-VLOOKUP(LEFT($A37,FIND(":",$A37,1))&amp;"copy number",$A$3:$AC$98,25,FALSE)),"")</f>
        <v>9</v>
      </c>
      <c r="BD37" s="4" t="str">
        <f>IF(ISNUMBER(Z37),IF(MID('Gene Table'!$D$1,5,1)="8",L37-EZ$100,Z37-VLOOKUP(LEFT($A37,FIND(":",$A37,1))&amp;"copy number",$A$3:$AC$98,26,FALSE)),"")</f>
        <v/>
      </c>
      <c r="BE37" s="4" t="str">
        <f>IF(ISNUMBER(AA37),IF(MID('Gene Table'!$D$1,5,1)="8",M37-FA$100,AA37-VLOOKUP(LEFT($A37,FIND(":",$A37,1))&amp;"copy number",$A$3:$AC$98,27,FALSE)),"")</f>
        <v/>
      </c>
      <c r="BF37" s="4" t="str">
        <f>IF(ISNUMBER(AB37),IF(MID('Gene Table'!$D$1,5,1)="8",N37-FB$100,AB37-VLOOKUP(LEFT($A37,FIND(":",$A37,1))&amp;"copy number",$A$3:$AC$98,28,FALSE)),"")</f>
        <v/>
      </c>
      <c r="BG37" s="4" t="str">
        <f>IF(ISNUMBER(AC37),IF(MID('Gene Table'!$D$1,5,1)="8",O37-FC$100,AC37-VLOOKUP(LEFT($A37,FIND(":",$A37,1))&amp;"copy number",$A$3:$AC$98,29,FALSE)),"")</f>
        <v/>
      </c>
      <c r="BI37" s="4" t="s">
        <v>155</v>
      </c>
      <c r="BJ37" s="4">
        <f t="shared" si="5"/>
        <v>8.68</v>
      </c>
      <c r="BK37" s="4">
        <f t="shared" si="6"/>
        <v>8.4699999999999989</v>
      </c>
      <c r="BL37" s="4">
        <f t="shared" si="7"/>
        <v>8.48</v>
      </c>
      <c r="BM37" s="4">
        <f t="shared" si="8"/>
        <v>9</v>
      </c>
      <c r="BN37" s="4">
        <f t="shared" si="9"/>
        <v>9</v>
      </c>
      <c r="BO37" s="4">
        <f t="shared" si="10"/>
        <v>9</v>
      </c>
      <c r="BP37" s="4">
        <f t="shared" si="11"/>
        <v>9</v>
      </c>
      <c r="BQ37" s="4">
        <f t="shared" si="12"/>
        <v>9</v>
      </c>
      <c r="BR37" s="4" t="str">
        <f t="shared" si="13"/>
        <v/>
      </c>
      <c r="BS37" s="4" t="str">
        <f t="shared" si="14"/>
        <v/>
      </c>
      <c r="BT37" s="4" t="str">
        <f t="shared" si="15"/>
        <v/>
      </c>
      <c r="BU37" s="4" t="str">
        <f t="shared" si="16"/>
        <v/>
      </c>
      <c r="BV37" s="4">
        <f t="shared" si="17"/>
        <v>0.73</v>
      </c>
      <c r="BW37" s="4">
        <f t="shared" si="18"/>
        <v>8.83</v>
      </c>
      <c r="BY37" s="4" t="s">
        <v>155</v>
      </c>
      <c r="BZ37" s="4">
        <f t="shared" si="19"/>
        <v>-0.15000000000000036</v>
      </c>
      <c r="CA37" s="4">
        <f t="shared" si="20"/>
        <v>-0.36000000000000121</v>
      </c>
      <c r="CB37" s="4">
        <f t="shared" si="21"/>
        <v>-0.34999999999999964</v>
      </c>
      <c r="CC37" s="4">
        <f t="shared" si="22"/>
        <v>0.16999999999999993</v>
      </c>
      <c r="CD37" s="4">
        <f t="shared" si="23"/>
        <v>0.16999999999999993</v>
      </c>
      <c r="CE37" s="4">
        <f t="shared" si="24"/>
        <v>0.16999999999999993</v>
      </c>
      <c r="CF37" s="4">
        <f t="shared" si="25"/>
        <v>0.16999999999999993</v>
      </c>
      <c r="CG37" s="4">
        <f t="shared" si="26"/>
        <v>0.16999999999999993</v>
      </c>
      <c r="CH37" s="4" t="str">
        <f t="shared" si="27"/>
        <v/>
      </c>
      <c r="CI37" s="4" t="str">
        <f t="shared" si="28"/>
        <v/>
      </c>
      <c r="CJ37" s="4" t="str">
        <f t="shared" si="29"/>
        <v/>
      </c>
      <c r="CK37" s="4" t="str">
        <f t="shared" si="30"/>
        <v/>
      </c>
      <c r="CM37" s="4" t="s">
        <v>155</v>
      </c>
      <c r="CN37" s="4" t="str">
        <f>IF(ISNUMBER(BZ37), IF($BV37&gt;VLOOKUP('Gene Table'!$G$2,'Array Content'!$A$2:$B$3,2,FALSE),IF(BZ37&lt;-$BV37,"mutant","WT"),IF(BZ37&lt;-VLOOKUP('Gene Table'!$G$2,'Array Content'!$A$2:$B$3,2,FALSE),"Mutant","WT")),"")</f>
        <v>WT</v>
      </c>
      <c r="CO37" s="4" t="str">
        <f>IF(ISNUMBER(CA37), IF($BV37&gt;VLOOKUP('Gene Table'!$G$2,'Array Content'!$A$2:$B$3,2,FALSE),IF(CA37&lt;-$BV37,"mutant","WT"),IF(CA37&lt;-VLOOKUP('Gene Table'!$G$2,'Array Content'!$A$2:$B$3,2,FALSE),"Mutant","WT")),"")</f>
        <v>WT</v>
      </c>
      <c r="CP37" s="4" t="str">
        <f>IF(ISNUMBER(CB37), IF($BV37&gt;VLOOKUP('Gene Table'!$G$2,'Array Content'!$A$2:$B$3,2,FALSE),IF(CB37&lt;-$BV37,"mutant","WT"),IF(CB37&lt;-VLOOKUP('Gene Table'!$G$2,'Array Content'!$A$2:$B$3,2,FALSE),"Mutant","WT")),"")</f>
        <v>WT</v>
      </c>
      <c r="CQ37" s="4" t="str">
        <f>IF(ISNUMBER(CC37), IF($BV37&gt;VLOOKUP('Gene Table'!$G$2,'Array Content'!$A$2:$B$3,2,FALSE),IF(CC37&lt;-$BV37,"mutant","WT"),IF(CC37&lt;-VLOOKUP('Gene Table'!$G$2,'Array Content'!$A$2:$B$3,2,FALSE),"Mutant","WT")),"")</f>
        <v>WT</v>
      </c>
      <c r="CR37" s="4" t="str">
        <f>IF(ISNUMBER(CD37), IF($BV37&gt;VLOOKUP('Gene Table'!$G$2,'Array Content'!$A$2:$B$3,2,FALSE),IF(CD37&lt;-$BV37,"mutant","WT"),IF(CD37&lt;-VLOOKUP('Gene Table'!$G$2,'Array Content'!$A$2:$B$3,2,FALSE),"Mutant","WT")),"")</f>
        <v>WT</v>
      </c>
      <c r="CS37" s="4" t="str">
        <f>IF(ISNUMBER(CE37), IF($BV37&gt;VLOOKUP('Gene Table'!$G$2,'Array Content'!$A$2:$B$3,2,FALSE),IF(CE37&lt;-$BV37,"mutant","WT"),IF(CE37&lt;-VLOOKUP('Gene Table'!$G$2,'Array Content'!$A$2:$B$3,2,FALSE),"Mutant","WT")),"")</f>
        <v>WT</v>
      </c>
      <c r="CT37" s="4" t="str">
        <f>IF(ISNUMBER(CF37), IF($BV37&gt;VLOOKUP('Gene Table'!$G$2,'Array Content'!$A$2:$B$3,2,FALSE),IF(CF37&lt;-$BV37,"mutant","WT"),IF(CF37&lt;-VLOOKUP('Gene Table'!$G$2,'Array Content'!$A$2:$B$3,2,FALSE),"Mutant","WT")),"")</f>
        <v>WT</v>
      </c>
      <c r="CU37" s="4" t="str">
        <f>IF(ISNUMBER(CG37), IF($BV37&gt;VLOOKUP('Gene Table'!$G$2,'Array Content'!$A$2:$B$3,2,FALSE),IF(CG37&lt;-$BV37,"mutant","WT"),IF(CG37&lt;-VLOOKUP('Gene Table'!$G$2,'Array Content'!$A$2:$B$3,2,FALSE),"Mutant","WT")),"")</f>
        <v>WT</v>
      </c>
      <c r="CV37" s="4" t="str">
        <f>IF(ISNUMBER(CH37), IF($BV37&gt;VLOOKUP('Gene Table'!$G$2,'Array Content'!$A$2:$B$3,2,FALSE),IF(CH37&lt;-$BV37,"mutant","WT"),IF(CH37&lt;-VLOOKUP('Gene Table'!$G$2,'Array Content'!$A$2:$B$3,2,FALSE),"Mutant","WT")),"")</f>
        <v/>
      </c>
      <c r="CW37" s="4" t="str">
        <f>IF(ISNUMBER(CI37), IF($BV37&gt;VLOOKUP('Gene Table'!$G$2,'Array Content'!$A$2:$B$3,2,FALSE),IF(CI37&lt;-$BV37,"mutant","WT"),IF(CI37&lt;-VLOOKUP('Gene Table'!$G$2,'Array Content'!$A$2:$B$3,2,FALSE),"Mutant","WT")),"")</f>
        <v/>
      </c>
      <c r="CX37" s="4" t="str">
        <f>IF(ISNUMBER(CJ37), IF($BV37&gt;VLOOKUP('Gene Table'!$G$2,'Array Content'!$A$2:$B$3,2,FALSE),IF(CJ37&lt;-$BV37,"mutant","WT"),IF(CJ37&lt;-VLOOKUP('Gene Table'!$G$2,'Array Content'!$A$2:$B$3,2,FALSE),"Mutant","WT")),"")</f>
        <v/>
      </c>
      <c r="CY37" s="4" t="str">
        <f>IF(ISNUMBER(CK37), IF($BV37&gt;VLOOKUP('Gene Table'!$G$2,'Array Content'!$A$2:$B$3,2,FALSE),IF(CK37&lt;-$BV37,"mutant","WT"),IF(CK37&lt;-VLOOKUP('Gene Table'!$G$2,'Array Content'!$A$2:$B$3,2,FALSE),"Mutant","WT")),"")</f>
        <v/>
      </c>
      <c r="DA37" s="4" t="s">
        <v>155</v>
      </c>
      <c r="DB37" s="4">
        <f t="shared" si="31"/>
        <v>0.54999999999999893</v>
      </c>
      <c r="DC37" s="4">
        <f t="shared" si="32"/>
        <v>0.33999999999999808</v>
      </c>
      <c r="DD37" s="4">
        <f t="shared" si="33"/>
        <v>0.34999999999999964</v>
      </c>
      <c r="DE37" s="4">
        <f t="shared" si="34"/>
        <v>0.86999999999999922</v>
      </c>
      <c r="DF37" s="4">
        <f t="shared" si="35"/>
        <v>0.86999999999999922</v>
      </c>
      <c r="DG37" s="4">
        <f t="shared" si="36"/>
        <v>0.86999999999999922</v>
      </c>
      <c r="DH37" s="4">
        <f t="shared" si="37"/>
        <v>0.86999999999999922</v>
      </c>
      <c r="DI37" s="4">
        <f t="shared" si="38"/>
        <v>0.86999999999999922</v>
      </c>
      <c r="DJ37" s="4" t="str">
        <f t="shared" si="39"/>
        <v/>
      </c>
      <c r="DK37" s="4" t="str">
        <f t="shared" si="40"/>
        <v/>
      </c>
      <c r="DL37" s="4" t="str">
        <f t="shared" si="41"/>
        <v/>
      </c>
      <c r="DM37" s="4" t="str">
        <f t="shared" si="42"/>
        <v/>
      </c>
      <c r="DO37" s="4" t="s">
        <v>155</v>
      </c>
      <c r="DP37" s="4" t="str">
        <f>IF(ISNUMBER(DB37), IF($AR37&gt;VLOOKUP('Gene Table'!$G$2,'Array Content'!$A$2:$B$3,2,FALSE),IF(DB37&lt;-$AR37,"mutant","WT"),IF(DB37&lt;-VLOOKUP('Gene Table'!$G$2,'Array Content'!$A$2:$B$3,2,FALSE),"Mutant","WT")),"")</f>
        <v>WT</v>
      </c>
      <c r="DQ37" s="4" t="str">
        <f>IF(ISNUMBER(DC37), IF($AR37&gt;VLOOKUP('Gene Table'!$G$2,'Array Content'!$A$2:$B$3,2,FALSE),IF(DC37&lt;-$AR37,"mutant","WT"),IF(DC37&lt;-VLOOKUP('Gene Table'!$G$2,'Array Content'!$A$2:$B$3,2,FALSE),"Mutant","WT")),"")</f>
        <v>WT</v>
      </c>
      <c r="DR37" s="4" t="str">
        <f>IF(ISNUMBER(DD37), IF($AR37&gt;VLOOKUP('Gene Table'!$G$2,'Array Content'!$A$2:$B$3,2,FALSE),IF(DD37&lt;-$AR37,"mutant","WT"),IF(DD37&lt;-VLOOKUP('Gene Table'!$G$2,'Array Content'!$A$2:$B$3,2,FALSE),"Mutant","WT")),"")</f>
        <v>WT</v>
      </c>
      <c r="DS37" s="4" t="str">
        <f>IF(ISNUMBER(DE37), IF($AR37&gt;VLOOKUP('Gene Table'!$G$2,'Array Content'!$A$2:$B$3,2,FALSE),IF(DE37&lt;-$AR37,"mutant","WT"),IF(DE37&lt;-VLOOKUP('Gene Table'!$G$2,'Array Content'!$A$2:$B$3,2,FALSE),"Mutant","WT")),"")</f>
        <v>WT</v>
      </c>
      <c r="DT37" s="4" t="str">
        <f>IF(ISNUMBER(DF37), IF($AR37&gt;VLOOKUP('Gene Table'!$G$2,'Array Content'!$A$2:$B$3,2,FALSE),IF(DF37&lt;-$AR37,"mutant","WT"),IF(DF37&lt;-VLOOKUP('Gene Table'!$G$2,'Array Content'!$A$2:$B$3,2,FALSE),"Mutant","WT")),"")</f>
        <v>WT</v>
      </c>
      <c r="DU37" s="4" t="str">
        <f>IF(ISNUMBER(DG37), IF($AR37&gt;VLOOKUP('Gene Table'!$G$2,'Array Content'!$A$2:$B$3,2,FALSE),IF(DG37&lt;-$AR37,"mutant","WT"),IF(DG37&lt;-VLOOKUP('Gene Table'!$G$2,'Array Content'!$A$2:$B$3,2,FALSE),"Mutant","WT")),"")</f>
        <v>WT</v>
      </c>
      <c r="DV37" s="4" t="str">
        <f>IF(ISNUMBER(DH37), IF($AR37&gt;VLOOKUP('Gene Table'!$G$2,'Array Content'!$A$2:$B$3,2,FALSE),IF(DH37&lt;-$AR37,"mutant","WT"),IF(DH37&lt;-VLOOKUP('Gene Table'!$G$2,'Array Content'!$A$2:$B$3,2,FALSE),"Mutant","WT")),"")</f>
        <v>WT</v>
      </c>
      <c r="DW37" s="4" t="str">
        <f>IF(ISNUMBER(DI37), IF($AR37&gt;VLOOKUP('Gene Table'!$G$2,'Array Content'!$A$2:$B$3,2,FALSE),IF(DI37&lt;-$AR37,"mutant","WT"),IF(DI37&lt;-VLOOKUP('Gene Table'!$G$2,'Array Content'!$A$2:$B$3,2,FALSE),"Mutant","WT")),"")</f>
        <v>WT</v>
      </c>
      <c r="DX37" s="4" t="str">
        <f>IF(ISNUMBER(DJ37), IF($AR37&gt;VLOOKUP('Gene Table'!$G$2,'Array Content'!$A$2:$B$3,2,FALSE),IF(DJ37&lt;-$AR37,"mutant","WT"),IF(DJ37&lt;-VLOOKUP('Gene Table'!$G$2,'Array Content'!$A$2:$B$3,2,FALSE),"Mutant","WT")),"")</f>
        <v/>
      </c>
      <c r="DY37" s="4" t="str">
        <f>IF(ISNUMBER(DK37), IF($AR37&gt;VLOOKUP('Gene Table'!$G$2,'Array Content'!$A$2:$B$3,2,FALSE),IF(DK37&lt;-$AR37,"mutant","WT"),IF(DK37&lt;-VLOOKUP('Gene Table'!$G$2,'Array Content'!$A$2:$B$3,2,FALSE),"Mutant","WT")),"")</f>
        <v/>
      </c>
      <c r="DZ37" s="4" t="str">
        <f>IF(ISNUMBER(DL37), IF($AR37&gt;VLOOKUP('Gene Table'!$G$2,'Array Content'!$A$2:$B$3,2,FALSE),IF(DL37&lt;-$AR37,"mutant","WT"),IF(DL37&lt;-VLOOKUP('Gene Table'!$G$2,'Array Content'!$A$2:$B$3,2,FALSE),"Mutant","WT")),"")</f>
        <v/>
      </c>
      <c r="EA37" s="4" t="str">
        <f>IF(ISNUMBER(DM37), IF($AR37&gt;VLOOKUP('Gene Table'!$G$2,'Array Content'!$A$2:$B$3,2,FALSE),IF(DM37&lt;-$AR37,"mutant","WT"),IF(DM37&lt;-VLOOKUP('Gene Table'!$G$2,'Array Content'!$A$2:$B$3,2,FALSE),"Mutant","WT")),"")</f>
        <v/>
      </c>
      <c r="EC37" s="4" t="s">
        <v>155</v>
      </c>
      <c r="ED37" s="4" t="str">
        <f>IF('Gene Table'!$D37="copy number",D37,"")</f>
        <v/>
      </c>
      <c r="EE37" s="4" t="str">
        <f>IF('Gene Table'!$D37="copy number",E37,"")</f>
        <v/>
      </c>
      <c r="EF37" s="4" t="str">
        <f>IF('Gene Table'!$D37="copy number",F37,"")</f>
        <v/>
      </c>
      <c r="EG37" s="4" t="str">
        <f>IF('Gene Table'!$D37="copy number",G37,"")</f>
        <v/>
      </c>
      <c r="EH37" s="4" t="str">
        <f>IF('Gene Table'!$D37="copy number",H37,"")</f>
        <v/>
      </c>
      <c r="EI37" s="4" t="str">
        <f>IF('Gene Table'!$D37="copy number",I37,"")</f>
        <v/>
      </c>
      <c r="EJ37" s="4" t="str">
        <f>IF('Gene Table'!$D37="copy number",J37,"")</f>
        <v/>
      </c>
      <c r="EK37" s="4" t="str">
        <f>IF('Gene Table'!$D37="copy number",K37,"")</f>
        <v/>
      </c>
      <c r="EL37" s="4" t="str">
        <f>IF('Gene Table'!$D37="copy number",L37,"")</f>
        <v/>
      </c>
      <c r="EM37" s="4" t="str">
        <f>IF('Gene Table'!$D37="copy number",M37,"")</f>
        <v/>
      </c>
      <c r="EN37" s="4" t="str">
        <f>IF('Gene Table'!$D37="copy number",N37,"")</f>
        <v/>
      </c>
      <c r="EO37" s="4" t="str">
        <f>IF('Gene Table'!$D37="copy number",O37,"")</f>
        <v/>
      </c>
      <c r="EQ37" s="4" t="s">
        <v>155</v>
      </c>
      <c r="ER37" s="4" t="str">
        <f>IF('Gene Table'!$D37="copy number",R37,"")</f>
        <v/>
      </c>
      <c r="ES37" s="4" t="str">
        <f>IF('Gene Table'!$D37="copy number",S37,"")</f>
        <v/>
      </c>
      <c r="ET37" s="4" t="str">
        <f>IF('Gene Table'!$D37="copy number",T37,"")</f>
        <v/>
      </c>
      <c r="EU37" s="4" t="str">
        <f>IF('Gene Table'!$D37="copy number",U37,"")</f>
        <v/>
      </c>
      <c r="EV37" s="4" t="str">
        <f>IF('Gene Table'!$D37="copy number",V37,"")</f>
        <v/>
      </c>
      <c r="EW37" s="4" t="str">
        <f>IF('Gene Table'!$D37="copy number",W37,"")</f>
        <v/>
      </c>
      <c r="EX37" s="4" t="str">
        <f>IF('Gene Table'!$D37="copy number",X37,"")</f>
        <v/>
      </c>
      <c r="EY37" s="4" t="str">
        <f>IF('Gene Table'!$D37="copy number",Y37,"")</f>
        <v/>
      </c>
      <c r="EZ37" s="4" t="str">
        <f>IF('Gene Table'!$D37="copy number",Z37,"")</f>
        <v/>
      </c>
      <c r="FA37" s="4" t="str">
        <f>IF('Gene Table'!$D37="copy number",AA37,"")</f>
        <v/>
      </c>
      <c r="FB37" s="4" t="str">
        <f>IF('Gene Table'!$D37="copy number",AB37,"")</f>
        <v/>
      </c>
      <c r="FC37" s="4" t="str">
        <f>IF('Gene Table'!$D37="copy number",AC37,"")</f>
        <v/>
      </c>
      <c r="FE37" s="4" t="s">
        <v>155</v>
      </c>
      <c r="FF37" s="4" t="str">
        <f>IF('Gene Table'!$C37="SMPC",D37,"")</f>
        <v/>
      </c>
      <c r="FG37" s="4" t="str">
        <f>IF('Gene Table'!$C37="SMPC",E37,"")</f>
        <v/>
      </c>
      <c r="FH37" s="4" t="str">
        <f>IF('Gene Table'!$C37="SMPC",F37,"")</f>
        <v/>
      </c>
      <c r="FI37" s="4" t="str">
        <f>IF('Gene Table'!$C37="SMPC",G37,"")</f>
        <v/>
      </c>
      <c r="FJ37" s="4" t="str">
        <f>IF('Gene Table'!$C37="SMPC",H37,"")</f>
        <v/>
      </c>
      <c r="FK37" s="4" t="str">
        <f>IF('Gene Table'!$C37="SMPC",I37,"")</f>
        <v/>
      </c>
      <c r="FL37" s="4" t="str">
        <f>IF('Gene Table'!$C37="SMPC",J37,"")</f>
        <v/>
      </c>
      <c r="FM37" s="4" t="str">
        <f>IF('Gene Table'!$C37="SMPC",K37,"")</f>
        <v/>
      </c>
      <c r="FN37" s="4" t="str">
        <f>IF('Gene Table'!$C37="SMPC",L37,"")</f>
        <v/>
      </c>
      <c r="FO37" s="4" t="str">
        <f>IF('Gene Table'!$C37="SMPC",M37,"")</f>
        <v/>
      </c>
      <c r="FP37" s="4" t="str">
        <f>IF('Gene Table'!$C37="SMPC",N37,"")</f>
        <v/>
      </c>
      <c r="FQ37" s="4" t="str">
        <f>IF('Gene Table'!$C37="SMPC",O37,"")</f>
        <v/>
      </c>
      <c r="FS37" s="4" t="s">
        <v>155</v>
      </c>
      <c r="FT37" s="4" t="str">
        <f>IF('Gene Table'!$C37="SMPC",R37,"")</f>
        <v/>
      </c>
      <c r="FU37" s="4" t="str">
        <f>IF('Gene Table'!$C37="SMPC",S37,"")</f>
        <v/>
      </c>
      <c r="FV37" s="4" t="str">
        <f>IF('Gene Table'!$C37="SMPC",T37,"")</f>
        <v/>
      </c>
      <c r="FW37" s="4" t="str">
        <f>IF('Gene Table'!$C37="SMPC",U37,"")</f>
        <v/>
      </c>
      <c r="FX37" s="4" t="str">
        <f>IF('Gene Table'!$C37="SMPC",V37,"")</f>
        <v/>
      </c>
      <c r="FY37" s="4" t="str">
        <f>IF('Gene Table'!$C37="SMPC",W37,"")</f>
        <v/>
      </c>
      <c r="FZ37" s="4" t="str">
        <f>IF('Gene Table'!$C37="SMPC",X37,"")</f>
        <v/>
      </c>
      <c r="GA37" s="4" t="str">
        <f>IF('Gene Table'!$C37="SMPC",Y37,"")</f>
        <v/>
      </c>
      <c r="GB37" s="4" t="str">
        <f>IF('Gene Table'!$C37="SMPC",Z37,"")</f>
        <v/>
      </c>
      <c r="GC37" s="4" t="str">
        <f>IF('Gene Table'!$C37="SMPC",AA37,"")</f>
        <v/>
      </c>
      <c r="GD37" s="4" t="str">
        <f>IF('Gene Table'!$C37="SMPC",AB37,"")</f>
        <v/>
      </c>
      <c r="GE37" s="4" t="str">
        <f>IF('Gene Table'!$C37="SMPC",AC37,"")</f>
        <v/>
      </c>
    </row>
    <row r="38" spans="1:187" ht="15" customHeight="1" x14ac:dyDescent="0.25">
      <c r="A38" s="4" t="str">
        <f>'Gene Table'!C38&amp;":"&amp;'Gene Table'!D38</f>
        <v>KRAS:c.35G&gt;A</v>
      </c>
      <c r="B38" s="4">
        <f>IF('Gene Table'!$G$5="NO",IF(ISNUMBER(MATCH('Gene Table'!E38,'Array Content'!$M$2:$M$941,0)),VLOOKUP('Gene Table'!E38,'Array Content'!$M$2:$O$941,2,FALSE),35),IF('Gene Table'!$G$5="YES",IF(ISNUMBER(MATCH('Gene Table'!E38,'Array Content'!$M$2:$M$941,0)),VLOOKUP('Gene Table'!E38,'Array Content'!$M$2:$O$941,3,FALSE),35),"OOPS"))</f>
        <v>36</v>
      </c>
      <c r="C38" s="4" t="s">
        <v>158</v>
      </c>
      <c r="D38" s="4">
        <f>IF('Control Sample Data'!D37="","",IF(SUM('Control Sample Data'!D$2:D$97)&gt;10,IF(AND(ISNUMBER('Control Sample Data'!D37),'Control Sample Data'!D37&lt;$B38, 'Control Sample Data'!D37&gt;0),'Control Sample Data'!D37,$B38),""))</f>
        <v>34.299999999999997</v>
      </c>
      <c r="E38" s="4">
        <f>IF('Control Sample Data'!E37="","",IF(SUM('Control Sample Data'!E$2:E$97)&gt;10,IF(AND(ISNUMBER('Control Sample Data'!E37),'Control Sample Data'!E37&lt;$B38, 'Control Sample Data'!E37&gt;0),'Control Sample Data'!E37,$B38),""))</f>
        <v>34.19</v>
      </c>
      <c r="F38" s="4" t="str">
        <f>IF('Control Sample Data'!F37="","",IF(SUM('Control Sample Data'!F$2:F$97)&gt;10,IF(AND(ISNUMBER('Control Sample Data'!F37),'Control Sample Data'!F37&lt;$B38, 'Control Sample Data'!F37&gt;0),'Control Sample Data'!F37,$B38),""))</f>
        <v/>
      </c>
      <c r="G38" s="4" t="str">
        <f>IF('Control Sample Data'!G37="","",IF(SUM('Control Sample Data'!G$2:G$97)&gt;10,IF(AND(ISNUMBER('Control Sample Data'!G37),'Control Sample Data'!G37&lt;$B38, 'Control Sample Data'!G37&gt;0),'Control Sample Data'!G37,$B38),""))</f>
        <v/>
      </c>
      <c r="H38" s="4" t="str">
        <f>IF('Control Sample Data'!H37="","",IF(SUM('Control Sample Data'!H$2:H$97)&gt;10,IF(AND(ISNUMBER('Control Sample Data'!H37),'Control Sample Data'!H37&lt;$B38, 'Control Sample Data'!H37&gt;0),'Control Sample Data'!H37,$B38),""))</f>
        <v/>
      </c>
      <c r="I38" s="4" t="str">
        <f>IF('Control Sample Data'!I37="","",IF(SUM('Control Sample Data'!I$2:I$97)&gt;10,IF(AND(ISNUMBER('Control Sample Data'!I37),'Control Sample Data'!I37&lt;$B38, 'Control Sample Data'!I37&gt;0),'Control Sample Data'!I37,$B38),""))</f>
        <v/>
      </c>
      <c r="J38" s="4" t="str">
        <f>IF('Control Sample Data'!J37="","",IF(SUM('Control Sample Data'!J$2:J$97)&gt;10,IF(AND(ISNUMBER('Control Sample Data'!J37),'Control Sample Data'!J37&lt;$B38, 'Control Sample Data'!J37&gt;0),'Control Sample Data'!J37,$B38),""))</f>
        <v/>
      </c>
      <c r="K38" s="4" t="str">
        <f>IF('Control Sample Data'!K37="","",IF(SUM('Control Sample Data'!K$2:K$97)&gt;10,IF(AND(ISNUMBER('Control Sample Data'!K37),'Control Sample Data'!K37&lt;$B38, 'Control Sample Data'!K37&gt;0),'Control Sample Data'!K37,$B38),""))</f>
        <v/>
      </c>
      <c r="L38" s="4" t="str">
        <f>IF('Control Sample Data'!L37="","",IF(SUM('Control Sample Data'!L$2:L$97)&gt;10,IF(AND(ISNUMBER('Control Sample Data'!L37),'Control Sample Data'!L37&lt;$B38, 'Control Sample Data'!L37&gt;0),'Control Sample Data'!L37,$B38),""))</f>
        <v/>
      </c>
      <c r="M38" s="4" t="str">
        <f>IF('Control Sample Data'!M37="","",IF(SUM('Control Sample Data'!M$2:M$97)&gt;10,IF(AND(ISNUMBER('Control Sample Data'!M37),'Control Sample Data'!M37&lt;$B38, 'Control Sample Data'!M37&gt;0),'Control Sample Data'!M37,$B38),""))</f>
        <v/>
      </c>
      <c r="N38" s="4" t="str">
        <f>IF('Control Sample Data'!N37="","",IF(SUM('Control Sample Data'!N$2:N$97)&gt;10,IF(AND(ISNUMBER('Control Sample Data'!N37),'Control Sample Data'!N37&lt;$B38, 'Control Sample Data'!N37&gt;0),'Control Sample Data'!N37,$B38),""))</f>
        <v/>
      </c>
      <c r="O38" s="4" t="str">
        <f>IF('Control Sample Data'!O37="","",IF(SUM('Control Sample Data'!O$2:O$97)&gt;10,IF(AND(ISNUMBER('Control Sample Data'!O37),'Control Sample Data'!O37&lt;$B38, 'Control Sample Data'!O37&gt;0),'Control Sample Data'!O37,$B38),""))</f>
        <v/>
      </c>
      <c r="Q38" s="4" t="s">
        <v>158</v>
      </c>
      <c r="R38" s="4">
        <f>IF('Test Sample Data'!D37="","",IF(SUM('Test Sample Data'!D$2:D$97)&gt;10,IF(AND(ISNUMBER('Test Sample Data'!D37),'Test Sample Data'!D37&lt;$B38, 'Test Sample Data'!D37&gt;0),'Test Sample Data'!D37,$B38),""))</f>
        <v>35</v>
      </c>
      <c r="S38" s="4">
        <f>IF('Test Sample Data'!E37="","",IF(SUM('Test Sample Data'!E$2:E$97)&gt;10,IF(AND(ISNUMBER('Test Sample Data'!E37),'Test Sample Data'!E37&lt;$B38, 'Test Sample Data'!E37&gt;0),'Test Sample Data'!E37,$B38),""))</f>
        <v>35</v>
      </c>
      <c r="T38" s="4">
        <f>IF('Test Sample Data'!F37="","",IF(SUM('Test Sample Data'!F$2:F$97)&gt;10,IF(AND(ISNUMBER('Test Sample Data'!F37),'Test Sample Data'!F37&lt;$B38, 'Test Sample Data'!F37&gt;0),'Test Sample Data'!F37,$B38),""))</f>
        <v>35</v>
      </c>
      <c r="U38" s="4">
        <f>IF('Test Sample Data'!G37="","",IF(SUM('Test Sample Data'!G$2:G$97)&gt;10,IF(AND(ISNUMBER('Test Sample Data'!G37),'Test Sample Data'!G37&lt;$B38, 'Test Sample Data'!G37&gt;0),'Test Sample Data'!G37,$B38),""))</f>
        <v>35</v>
      </c>
      <c r="V38" s="4">
        <f>IF('Test Sample Data'!H37="","",IF(SUM('Test Sample Data'!H$2:H$97)&gt;10,IF(AND(ISNUMBER('Test Sample Data'!H37),'Test Sample Data'!H37&lt;$B38, 'Test Sample Data'!H37&gt;0),'Test Sample Data'!H37,$B38),""))</f>
        <v>35</v>
      </c>
      <c r="W38" s="4">
        <f>IF('Test Sample Data'!I37="","",IF(SUM('Test Sample Data'!I$2:I$97)&gt;10,IF(AND(ISNUMBER('Test Sample Data'!I37),'Test Sample Data'!I37&lt;$B38, 'Test Sample Data'!I37&gt;0),'Test Sample Data'!I37,$B38),""))</f>
        <v>35</v>
      </c>
      <c r="X38" s="4">
        <f>IF('Test Sample Data'!J37="","",IF(SUM('Test Sample Data'!J$2:J$97)&gt;10,IF(AND(ISNUMBER('Test Sample Data'!J37),'Test Sample Data'!J37&lt;$B38, 'Test Sample Data'!J37&gt;0),'Test Sample Data'!J37,$B38),""))</f>
        <v>35</v>
      </c>
      <c r="Y38" s="4">
        <f>IF('Test Sample Data'!K37="","",IF(SUM('Test Sample Data'!K$2:K$97)&gt;10,IF(AND(ISNUMBER('Test Sample Data'!K37),'Test Sample Data'!K37&lt;$B38, 'Test Sample Data'!K37&gt;0),'Test Sample Data'!K37,$B38),""))</f>
        <v>35</v>
      </c>
      <c r="Z38" s="4" t="str">
        <f>IF('Test Sample Data'!L37="","",IF(SUM('Test Sample Data'!L$2:L$97)&gt;10,IF(AND(ISNUMBER('Test Sample Data'!L37),'Test Sample Data'!L37&lt;$B38, 'Test Sample Data'!L37&gt;0),'Test Sample Data'!L37,$B38),""))</f>
        <v/>
      </c>
      <c r="AA38" s="4" t="str">
        <f>IF('Test Sample Data'!M37="","",IF(SUM('Test Sample Data'!M$2:M$97)&gt;10,IF(AND(ISNUMBER('Test Sample Data'!M37),'Test Sample Data'!M37&lt;$B38, 'Test Sample Data'!M37&gt;0),'Test Sample Data'!M37,$B38),""))</f>
        <v/>
      </c>
      <c r="AB38" s="4" t="str">
        <f>IF('Test Sample Data'!N37="","",IF(SUM('Test Sample Data'!N$2:N$97)&gt;10,IF(AND(ISNUMBER('Test Sample Data'!N37),'Test Sample Data'!N37&lt;$B38, 'Test Sample Data'!N37&gt;0),'Test Sample Data'!N37,$B38),""))</f>
        <v/>
      </c>
      <c r="AC38" s="4" t="str">
        <f>IF('Test Sample Data'!O37="","",IF(SUM('Test Sample Data'!O$2:O$97)&gt;10,IF(AND(ISNUMBER('Test Sample Data'!O37),'Test Sample Data'!O37&lt;$B38, 'Test Sample Data'!O37&gt;0),'Test Sample Data'!O37,$B38),""))</f>
        <v/>
      </c>
      <c r="AE38" s="4" t="s">
        <v>158</v>
      </c>
      <c r="AF38" s="4">
        <f>IF(ISNUMBER(D38),IF(MID('Gene Table'!$D$1,5,1)="8",D38-ED$100,D38-VLOOKUP(LEFT($A38,FIND(":",$A38,1))&amp;"copy number",$A$3:$AC$98,4,FALSE)),"")</f>
        <v>8.0399999999999956</v>
      </c>
      <c r="AG38" s="4">
        <f>IF(ISNUMBER(E38),IF(MID('Gene Table'!$D$1,5,1)="8",E38-EE$100,E38-VLOOKUP(LEFT($A38,FIND(":",$A38,1))&amp;"copy number",$A$3:$AC$98,5,FALSE)),"")</f>
        <v>7.5799999999999983</v>
      </c>
      <c r="AH38" s="4" t="str">
        <f>IF(ISNUMBER(F38),IF(MID('Gene Table'!$D$1,5,1)="8",F38-EF$100,F38-VLOOKUP(LEFT($A38,FIND(":",$A38,1))&amp;"copy number",$A$3:$AC$98,6,FALSE)),"")</f>
        <v/>
      </c>
      <c r="AI38" s="4" t="str">
        <f>IF(ISNUMBER(G38),IF(MID('Gene Table'!$D$1,5,1)="8",G38-EG$100,G38-VLOOKUP(LEFT($A38,FIND(":",$A38,1))&amp;"copy number",$A$3:$AC$98,7,FALSE)),"")</f>
        <v/>
      </c>
      <c r="AJ38" s="4" t="str">
        <f>IF(ISNUMBER(H38),IF(MID('Gene Table'!$D$1,5,1)="8",H38-EH$100,H38-VLOOKUP(LEFT($A38,FIND(":",$A38,1))&amp;"copy number",$A$3:$AC$98,8,FALSE)),"")</f>
        <v/>
      </c>
      <c r="AK38" s="4" t="str">
        <f>IF(ISNUMBER(I38),IF(MID('Gene Table'!$D$1,5,1)="8",I38-EI$100,I38-VLOOKUP(LEFT($A38,FIND(":",$A38,1))&amp;"copy number",$A$3:$AC$98,9,FALSE)),"")</f>
        <v/>
      </c>
      <c r="AL38" s="4" t="str">
        <f>IF(ISNUMBER(J38),IF(MID('Gene Table'!$D$1,5,1)="8",J38-EJ$100,J38-VLOOKUP(LEFT($A38,FIND(":",$A38,1))&amp;"copy number",$A$3:$AC$98,10,FALSE)),"")</f>
        <v/>
      </c>
      <c r="AM38" s="4" t="str">
        <f>IF(ISNUMBER(K38),IF(MID('Gene Table'!$D$1,5,1)="8",K38-EK$100,K38-VLOOKUP(LEFT($A38,FIND(":",$A38,1))&amp;"copy number",$A$3:$AC$98,11,FALSE)),"")</f>
        <v/>
      </c>
      <c r="AN38" s="4" t="str">
        <f>IF(ISNUMBER(L38),IF(MID('Gene Table'!$D$1,5,1)="8",L38-EL$100,L38-VLOOKUP(LEFT($A38,FIND(":",$A38,1))&amp;"copy number",$A$3:$AC$98,12,FALSE)),"")</f>
        <v/>
      </c>
      <c r="AO38" s="4" t="str">
        <f>IF(ISNUMBER(M38),IF(MID('Gene Table'!$D$1,5,1)="8",M38-EM$100,M38-VLOOKUP(LEFT($A38,FIND(":",$A38,1))&amp;"copy number",$A$3:$AC$98,13,FALSE)),"")</f>
        <v/>
      </c>
      <c r="AP38" s="4" t="str">
        <f>IF(ISNUMBER(N38),IF(MID('Gene Table'!$D$1,5,1)="8",N38-EN$100,N38-VLOOKUP(LEFT($A38,FIND(":",$A38,1))&amp;"copy number",$A$3:$AC$98,14,FALSE)),"")</f>
        <v/>
      </c>
      <c r="AQ38" s="4" t="str">
        <f>IF(ISNUMBER(O38),IF(MID('Gene Table'!$D$1,5,1)="8",O38-EO$100,O38-VLOOKUP(LEFT($A38,FIND(":",$A38,1))&amp;"copy number",$A$3:$AC$98,15,FALSE)),"")</f>
        <v/>
      </c>
      <c r="AR38" s="4">
        <f t="shared" si="3"/>
        <v>0.98</v>
      </c>
      <c r="AS38" s="4">
        <f t="shared" si="4"/>
        <v>7.81</v>
      </c>
      <c r="AU38" s="4" t="s">
        <v>158</v>
      </c>
      <c r="AV38" s="4">
        <f>IF(ISNUMBER(R38),IF(MID('Gene Table'!$D$1,5,1)="8",D38-ER$100,R38-VLOOKUP(LEFT($A38,FIND(":",$A38,1))&amp;"copy number",$A$3:$AC$98,18,FALSE)),"")</f>
        <v>8.68</v>
      </c>
      <c r="AW38" s="4">
        <f>IF(ISNUMBER(S38),IF(MID('Gene Table'!$D$1,5,1)="8",E38-ES$100,S38-VLOOKUP(LEFT($A38,FIND(":",$A38,1))&amp;"copy number",$A$3:$AC$98,19,FALSE)),"")</f>
        <v>8.4699999999999989</v>
      </c>
      <c r="AX38" s="4">
        <f>IF(ISNUMBER(T38),IF(MID('Gene Table'!$D$1,5,1)="8",F38-ET$100,T38-VLOOKUP(LEFT($A38,FIND(":",$A38,1))&amp;"copy number",$A$3:$AC$98,20,FALSE)),"")</f>
        <v>8.48</v>
      </c>
      <c r="AY38" s="4">
        <f>IF(ISNUMBER(U38),IF(MID('Gene Table'!$D$1,5,1)="8",G38-EU$100,U38-VLOOKUP(LEFT($A38,FIND(":",$A38,1))&amp;"copy number",$A$3:$AC$98,21,FALSE)),"")</f>
        <v>9</v>
      </c>
      <c r="AZ38" s="4">
        <f>IF(ISNUMBER(V38),IF(MID('Gene Table'!$D$1,5,1)="8",H38-EV$100,V38-VLOOKUP(LEFT($A38,FIND(":",$A38,1))&amp;"copy number",$A$3:$AC$98,22,FALSE)),"")</f>
        <v>9</v>
      </c>
      <c r="BA38" s="4">
        <f>IF(ISNUMBER(W38),IF(MID('Gene Table'!$D$1,5,1)="8",I38-EW$100,W38-VLOOKUP(LEFT($A38,FIND(":",$A38,1))&amp;"copy number",$A$3:$AC$98,23,FALSE)),"")</f>
        <v>9</v>
      </c>
      <c r="BB38" s="4">
        <f>IF(ISNUMBER(X38),IF(MID('Gene Table'!$D$1,5,1)="8",J38-EX$100,X38-VLOOKUP(LEFT($A38,FIND(":",$A38,1))&amp;"copy number",$A$3:$AC$98,24,FALSE)),"")</f>
        <v>9</v>
      </c>
      <c r="BC38" s="4">
        <f>IF(ISNUMBER(Y38),IF(MID('Gene Table'!$D$1,5,1)="8",K38-EY$100,Y38-VLOOKUP(LEFT($A38,FIND(":",$A38,1))&amp;"copy number",$A$3:$AC$98,25,FALSE)),"")</f>
        <v>9</v>
      </c>
      <c r="BD38" s="4" t="str">
        <f>IF(ISNUMBER(Z38),IF(MID('Gene Table'!$D$1,5,1)="8",L38-EZ$100,Z38-VLOOKUP(LEFT($A38,FIND(":",$A38,1))&amp;"copy number",$A$3:$AC$98,26,FALSE)),"")</f>
        <v/>
      </c>
      <c r="BE38" s="4" t="str">
        <f>IF(ISNUMBER(AA38),IF(MID('Gene Table'!$D$1,5,1)="8",M38-FA$100,AA38-VLOOKUP(LEFT($A38,FIND(":",$A38,1))&amp;"copy number",$A$3:$AC$98,27,FALSE)),"")</f>
        <v/>
      </c>
      <c r="BF38" s="4" t="str">
        <f>IF(ISNUMBER(AB38),IF(MID('Gene Table'!$D$1,5,1)="8",N38-FB$100,AB38-VLOOKUP(LEFT($A38,FIND(":",$A38,1))&amp;"copy number",$A$3:$AC$98,28,FALSE)),"")</f>
        <v/>
      </c>
      <c r="BG38" s="4" t="str">
        <f>IF(ISNUMBER(AC38),IF(MID('Gene Table'!$D$1,5,1)="8",O38-FC$100,AC38-VLOOKUP(LEFT($A38,FIND(":",$A38,1))&amp;"copy number",$A$3:$AC$98,29,FALSE)),"")</f>
        <v/>
      </c>
      <c r="BI38" s="4" t="s">
        <v>158</v>
      </c>
      <c r="BJ38" s="4">
        <f t="shared" si="5"/>
        <v>8.68</v>
      </c>
      <c r="BK38" s="4">
        <f t="shared" si="6"/>
        <v>8.4699999999999989</v>
      </c>
      <c r="BL38" s="4">
        <f t="shared" si="7"/>
        <v>8.48</v>
      </c>
      <c r="BM38" s="4">
        <f t="shared" si="8"/>
        <v>9</v>
      </c>
      <c r="BN38" s="4">
        <f t="shared" si="9"/>
        <v>9</v>
      </c>
      <c r="BO38" s="4">
        <f t="shared" si="10"/>
        <v>9</v>
      </c>
      <c r="BP38" s="4">
        <f t="shared" si="11"/>
        <v>9</v>
      </c>
      <c r="BQ38" s="4">
        <f t="shared" si="12"/>
        <v>9</v>
      </c>
      <c r="BR38" s="4" t="str">
        <f t="shared" si="13"/>
        <v/>
      </c>
      <c r="BS38" s="4" t="str">
        <f t="shared" si="14"/>
        <v/>
      </c>
      <c r="BT38" s="4" t="str">
        <f t="shared" si="15"/>
        <v/>
      </c>
      <c r="BU38" s="4" t="str">
        <f t="shared" si="16"/>
        <v/>
      </c>
      <c r="BV38" s="4">
        <f t="shared" si="17"/>
        <v>0.73</v>
      </c>
      <c r="BW38" s="4">
        <f t="shared" si="18"/>
        <v>8.83</v>
      </c>
      <c r="BY38" s="4" t="s">
        <v>158</v>
      </c>
      <c r="BZ38" s="4">
        <f t="shared" si="19"/>
        <v>-0.15000000000000036</v>
      </c>
      <c r="CA38" s="4">
        <f t="shared" si="20"/>
        <v>-0.36000000000000121</v>
      </c>
      <c r="CB38" s="4">
        <f t="shared" si="21"/>
        <v>-0.34999999999999964</v>
      </c>
      <c r="CC38" s="4">
        <f t="shared" si="22"/>
        <v>0.16999999999999993</v>
      </c>
      <c r="CD38" s="4">
        <f t="shared" si="23"/>
        <v>0.16999999999999993</v>
      </c>
      <c r="CE38" s="4">
        <f t="shared" si="24"/>
        <v>0.16999999999999993</v>
      </c>
      <c r="CF38" s="4">
        <f t="shared" si="25"/>
        <v>0.16999999999999993</v>
      </c>
      <c r="CG38" s="4">
        <f t="shared" si="26"/>
        <v>0.16999999999999993</v>
      </c>
      <c r="CH38" s="4" t="str">
        <f t="shared" si="27"/>
        <v/>
      </c>
      <c r="CI38" s="4" t="str">
        <f t="shared" si="28"/>
        <v/>
      </c>
      <c r="CJ38" s="4" t="str">
        <f t="shared" si="29"/>
        <v/>
      </c>
      <c r="CK38" s="4" t="str">
        <f t="shared" si="30"/>
        <v/>
      </c>
      <c r="CM38" s="4" t="s">
        <v>158</v>
      </c>
      <c r="CN38" s="4" t="str">
        <f>IF(ISNUMBER(BZ38), IF($BV38&gt;VLOOKUP('Gene Table'!$G$2,'Array Content'!$A$2:$B$3,2,FALSE),IF(BZ38&lt;-$BV38,"mutant","WT"),IF(BZ38&lt;-VLOOKUP('Gene Table'!$G$2,'Array Content'!$A$2:$B$3,2,FALSE),"Mutant","WT")),"")</f>
        <v>WT</v>
      </c>
      <c r="CO38" s="4" t="str">
        <f>IF(ISNUMBER(CA38), IF($BV38&gt;VLOOKUP('Gene Table'!$G$2,'Array Content'!$A$2:$B$3,2,FALSE),IF(CA38&lt;-$BV38,"mutant","WT"),IF(CA38&lt;-VLOOKUP('Gene Table'!$G$2,'Array Content'!$A$2:$B$3,2,FALSE),"Mutant","WT")),"")</f>
        <v>WT</v>
      </c>
      <c r="CP38" s="4" t="str">
        <f>IF(ISNUMBER(CB38), IF($BV38&gt;VLOOKUP('Gene Table'!$G$2,'Array Content'!$A$2:$B$3,2,FALSE),IF(CB38&lt;-$BV38,"mutant","WT"),IF(CB38&lt;-VLOOKUP('Gene Table'!$G$2,'Array Content'!$A$2:$B$3,2,FALSE),"Mutant","WT")),"")</f>
        <v>WT</v>
      </c>
      <c r="CQ38" s="4" t="str">
        <f>IF(ISNUMBER(CC38), IF($BV38&gt;VLOOKUP('Gene Table'!$G$2,'Array Content'!$A$2:$B$3,2,FALSE),IF(CC38&lt;-$BV38,"mutant","WT"),IF(CC38&lt;-VLOOKUP('Gene Table'!$G$2,'Array Content'!$A$2:$B$3,2,FALSE),"Mutant","WT")),"")</f>
        <v>WT</v>
      </c>
      <c r="CR38" s="4" t="str">
        <f>IF(ISNUMBER(CD38), IF($BV38&gt;VLOOKUP('Gene Table'!$G$2,'Array Content'!$A$2:$B$3,2,FALSE),IF(CD38&lt;-$BV38,"mutant","WT"),IF(CD38&lt;-VLOOKUP('Gene Table'!$G$2,'Array Content'!$A$2:$B$3,2,FALSE),"Mutant","WT")),"")</f>
        <v>WT</v>
      </c>
      <c r="CS38" s="4" t="str">
        <f>IF(ISNUMBER(CE38), IF($BV38&gt;VLOOKUP('Gene Table'!$G$2,'Array Content'!$A$2:$B$3,2,FALSE),IF(CE38&lt;-$BV38,"mutant","WT"),IF(CE38&lt;-VLOOKUP('Gene Table'!$G$2,'Array Content'!$A$2:$B$3,2,FALSE),"Mutant","WT")),"")</f>
        <v>WT</v>
      </c>
      <c r="CT38" s="4" t="str">
        <f>IF(ISNUMBER(CF38), IF($BV38&gt;VLOOKUP('Gene Table'!$G$2,'Array Content'!$A$2:$B$3,2,FALSE),IF(CF38&lt;-$BV38,"mutant","WT"),IF(CF38&lt;-VLOOKUP('Gene Table'!$G$2,'Array Content'!$A$2:$B$3,2,FALSE),"Mutant","WT")),"")</f>
        <v>WT</v>
      </c>
      <c r="CU38" s="4" t="str">
        <f>IF(ISNUMBER(CG38), IF($BV38&gt;VLOOKUP('Gene Table'!$G$2,'Array Content'!$A$2:$B$3,2,FALSE),IF(CG38&lt;-$BV38,"mutant","WT"),IF(CG38&lt;-VLOOKUP('Gene Table'!$G$2,'Array Content'!$A$2:$B$3,2,FALSE),"Mutant","WT")),"")</f>
        <v>WT</v>
      </c>
      <c r="CV38" s="4" t="str">
        <f>IF(ISNUMBER(CH38), IF($BV38&gt;VLOOKUP('Gene Table'!$G$2,'Array Content'!$A$2:$B$3,2,FALSE),IF(CH38&lt;-$BV38,"mutant","WT"),IF(CH38&lt;-VLOOKUP('Gene Table'!$G$2,'Array Content'!$A$2:$B$3,2,FALSE),"Mutant","WT")),"")</f>
        <v/>
      </c>
      <c r="CW38" s="4" t="str">
        <f>IF(ISNUMBER(CI38), IF($BV38&gt;VLOOKUP('Gene Table'!$G$2,'Array Content'!$A$2:$B$3,2,FALSE),IF(CI38&lt;-$BV38,"mutant","WT"),IF(CI38&lt;-VLOOKUP('Gene Table'!$G$2,'Array Content'!$A$2:$B$3,2,FALSE),"Mutant","WT")),"")</f>
        <v/>
      </c>
      <c r="CX38" s="4" t="str">
        <f>IF(ISNUMBER(CJ38), IF($BV38&gt;VLOOKUP('Gene Table'!$G$2,'Array Content'!$A$2:$B$3,2,FALSE),IF(CJ38&lt;-$BV38,"mutant","WT"),IF(CJ38&lt;-VLOOKUP('Gene Table'!$G$2,'Array Content'!$A$2:$B$3,2,FALSE),"Mutant","WT")),"")</f>
        <v/>
      </c>
      <c r="CY38" s="4" t="str">
        <f>IF(ISNUMBER(CK38), IF($BV38&gt;VLOOKUP('Gene Table'!$G$2,'Array Content'!$A$2:$B$3,2,FALSE),IF(CK38&lt;-$BV38,"mutant","WT"),IF(CK38&lt;-VLOOKUP('Gene Table'!$G$2,'Array Content'!$A$2:$B$3,2,FALSE),"Mutant","WT")),"")</f>
        <v/>
      </c>
      <c r="DA38" s="4" t="s">
        <v>158</v>
      </c>
      <c r="DB38" s="4">
        <f t="shared" si="31"/>
        <v>0.87000000000000011</v>
      </c>
      <c r="DC38" s="4">
        <f t="shared" si="32"/>
        <v>0.65999999999999925</v>
      </c>
      <c r="DD38" s="4">
        <f t="shared" si="33"/>
        <v>0.67000000000000082</v>
      </c>
      <c r="DE38" s="4">
        <f t="shared" si="34"/>
        <v>1.1900000000000004</v>
      </c>
      <c r="DF38" s="4">
        <f t="shared" si="35"/>
        <v>1.1900000000000004</v>
      </c>
      <c r="DG38" s="4">
        <f t="shared" si="36"/>
        <v>1.1900000000000004</v>
      </c>
      <c r="DH38" s="4">
        <f t="shared" si="37"/>
        <v>1.1900000000000004</v>
      </c>
      <c r="DI38" s="4">
        <f t="shared" si="38"/>
        <v>1.1900000000000004</v>
      </c>
      <c r="DJ38" s="4" t="str">
        <f t="shared" si="39"/>
        <v/>
      </c>
      <c r="DK38" s="4" t="str">
        <f t="shared" si="40"/>
        <v/>
      </c>
      <c r="DL38" s="4" t="str">
        <f t="shared" si="41"/>
        <v/>
      </c>
      <c r="DM38" s="4" t="str">
        <f t="shared" si="42"/>
        <v/>
      </c>
      <c r="DO38" s="4" t="s">
        <v>158</v>
      </c>
      <c r="DP38" s="4" t="str">
        <f>IF(ISNUMBER(DB38), IF($AR38&gt;VLOOKUP('Gene Table'!$G$2,'Array Content'!$A$2:$B$3,2,FALSE),IF(DB38&lt;-$AR38,"mutant","WT"),IF(DB38&lt;-VLOOKUP('Gene Table'!$G$2,'Array Content'!$A$2:$B$3,2,FALSE),"Mutant","WT")),"")</f>
        <v>WT</v>
      </c>
      <c r="DQ38" s="4" t="str">
        <f>IF(ISNUMBER(DC38), IF($AR38&gt;VLOOKUP('Gene Table'!$G$2,'Array Content'!$A$2:$B$3,2,FALSE),IF(DC38&lt;-$AR38,"mutant","WT"),IF(DC38&lt;-VLOOKUP('Gene Table'!$G$2,'Array Content'!$A$2:$B$3,2,FALSE),"Mutant","WT")),"")</f>
        <v>WT</v>
      </c>
      <c r="DR38" s="4" t="str">
        <f>IF(ISNUMBER(DD38), IF($AR38&gt;VLOOKUP('Gene Table'!$G$2,'Array Content'!$A$2:$B$3,2,FALSE),IF(DD38&lt;-$AR38,"mutant","WT"),IF(DD38&lt;-VLOOKUP('Gene Table'!$G$2,'Array Content'!$A$2:$B$3,2,FALSE),"Mutant","WT")),"")</f>
        <v>WT</v>
      </c>
      <c r="DS38" s="4" t="str">
        <f>IF(ISNUMBER(DE38), IF($AR38&gt;VLOOKUP('Gene Table'!$G$2,'Array Content'!$A$2:$B$3,2,FALSE),IF(DE38&lt;-$AR38,"mutant","WT"),IF(DE38&lt;-VLOOKUP('Gene Table'!$G$2,'Array Content'!$A$2:$B$3,2,FALSE),"Mutant","WT")),"")</f>
        <v>WT</v>
      </c>
      <c r="DT38" s="4" t="str">
        <f>IF(ISNUMBER(DF38), IF($AR38&gt;VLOOKUP('Gene Table'!$G$2,'Array Content'!$A$2:$B$3,2,FALSE),IF(DF38&lt;-$AR38,"mutant","WT"),IF(DF38&lt;-VLOOKUP('Gene Table'!$G$2,'Array Content'!$A$2:$B$3,2,FALSE),"Mutant","WT")),"")</f>
        <v>WT</v>
      </c>
      <c r="DU38" s="4" t="str">
        <f>IF(ISNUMBER(DG38), IF($AR38&gt;VLOOKUP('Gene Table'!$G$2,'Array Content'!$A$2:$B$3,2,FALSE),IF(DG38&lt;-$AR38,"mutant","WT"),IF(DG38&lt;-VLOOKUP('Gene Table'!$G$2,'Array Content'!$A$2:$B$3,2,FALSE),"Mutant","WT")),"")</f>
        <v>WT</v>
      </c>
      <c r="DV38" s="4" t="str">
        <f>IF(ISNUMBER(DH38), IF($AR38&gt;VLOOKUP('Gene Table'!$G$2,'Array Content'!$A$2:$B$3,2,FALSE),IF(DH38&lt;-$AR38,"mutant","WT"),IF(DH38&lt;-VLOOKUP('Gene Table'!$G$2,'Array Content'!$A$2:$B$3,2,FALSE),"Mutant","WT")),"")</f>
        <v>WT</v>
      </c>
      <c r="DW38" s="4" t="str">
        <f>IF(ISNUMBER(DI38), IF($AR38&gt;VLOOKUP('Gene Table'!$G$2,'Array Content'!$A$2:$B$3,2,FALSE),IF(DI38&lt;-$AR38,"mutant","WT"),IF(DI38&lt;-VLOOKUP('Gene Table'!$G$2,'Array Content'!$A$2:$B$3,2,FALSE),"Mutant","WT")),"")</f>
        <v>WT</v>
      </c>
      <c r="DX38" s="4" t="str">
        <f>IF(ISNUMBER(DJ38), IF($AR38&gt;VLOOKUP('Gene Table'!$G$2,'Array Content'!$A$2:$B$3,2,FALSE),IF(DJ38&lt;-$AR38,"mutant","WT"),IF(DJ38&lt;-VLOOKUP('Gene Table'!$G$2,'Array Content'!$A$2:$B$3,2,FALSE),"Mutant","WT")),"")</f>
        <v/>
      </c>
      <c r="DY38" s="4" t="str">
        <f>IF(ISNUMBER(DK38), IF($AR38&gt;VLOOKUP('Gene Table'!$G$2,'Array Content'!$A$2:$B$3,2,FALSE),IF(DK38&lt;-$AR38,"mutant","WT"),IF(DK38&lt;-VLOOKUP('Gene Table'!$G$2,'Array Content'!$A$2:$B$3,2,FALSE),"Mutant","WT")),"")</f>
        <v/>
      </c>
      <c r="DZ38" s="4" t="str">
        <f>IF(ISNUMBER(DL38), IF($AR38&gt;VLOOKUP('Gene Table'!$G$2,'Array Content'!$A$2:$B$3,2,FALSE),IF(DL38&lt;-$AR38,"mutant","WT"),IF(DL38&lt;-VLOOKUP('Gene Table'!$G$2,'Array Content'!$A$2:$B$3,2,FALSE),"Mutant","WT")),"")</f>
        <v/>
      </c>
      <c r="EA38" s="4" t="str">
        <f>IF(ISNUMBER(DM38), IF($AR38&gt;VLOOKUP('Gene Table'!$G$2,'Array Content'!$A$2:$B$3,2,FALSE),IF(DM38&lt;-$AR38,"mutant","WT"),IF(DM38&lt;-VLOOKUP('Gene Table'!$G$2,'Array Content'!$A$2:$B$3,2,FALSE),"Mutant","WT")),"")</f>
        <v/>
      </c>
      <c r="EC38" s="4" t="s">
        <v>158</v>
      </c>
      <c r="ED38" s="4" t="str">
        <f>IF('Gene Table'!$D38="copy number",D38,"")</f>
        <v/>
      </c>
      <c r="EE38" s="4" t="str">
        <f>IF('Gene Table'!$D38="copy number",E38,"")</f>
        <v/>
      </c>
      <c r="EF38" s="4" t="str">
        <f>IF('Gene Table'!$D38="copy number",F38,"")</f>
        <v/>
      </c>
      <c r="EG38" s="4" t="str">
        <f>IF('Gene Table'!$D38="copy number",G38,"")</f>
        <v/>
      </c>
      <c r="EH38" s="4" t="str">
        <f>IF('Gene Table'!$D38="copy number",H38,"")</f>
        <v/>
      </c>
      <c r="EI38" s="4" t="str">
        <f>IF('Gene Table'!$D38="copy number",I38,"")</f>
        <v/>
      </c>
      <c r="EJ38" s="4" t="str">
        <f>IF('Gene Table'!$D38="copy number",J38,"")</f>
        <v/>
      </c>
      <c r="EK38" s="4" t="str">
        <f>IF('Gene Table'!$D38="copy number",K38,"")</f>
        <v/>
      </c>
      <c r="EL38" s="4" t="str">
        <f>IF('Gene Table'!$D38="copy number",L38,"")</f>
        <v/>
      </c>
      <c r="EM38" s="4" t="str">
        <f>IF('Gene Table'!$D38="copy number",M38,"")</f>
        <v/>
      </c>
      <c r="EN38" s="4" t="str">
        <f>IF('Gene Table'!$D38="copy number",N38,"")</f>
        <v/>
      </c>
      <c r="EO38" s="4" t="str">
        <f>IF('Gene Table'!$D38="copy number",O38,"")</f>
        <v/>
      </c>
      <c r="EQ38" s="4" t="s">
        <v>158</v>
      </c>
      <c r="ER38" s="4" t="str">
        <f>IF('Gene Table'!$D38="copy number",R38,"")</f>
        <v/>
      </c>
      <c r="ES38" s="4" t="str">
        <f>IF('Gene Table'!$D38="copy number",S38,"")</f>
        <v/>
      </c>
      <c r="ET38" s="4" t="str">
        <f>IF('Gene Table'!$D38="copy number",T38,"")</f>
        <v/>
      </c>
      <c r="EU38" s="4" t="str">
        <f>IF('Gene Table'!$D38="copy number",U38,"")</f>
        <v/>
      </c>
      <c r="EV38" s="4" t="str">
        <f>IF('Gene Table'!$D38="copy number",V38,"")</f>
        <v/>
      </c>
      <c r="EW38" s="4" t="str">
        <f>IF('Gene Table'!$D38="copy number",W38,"")</f>
        <v/>
      </c>
      <c r="EX38" s="4" t="str">
        <f>IF('Gene Table'!$D38="copy number",X38,"")</f>
        <v/>
      </c>
      <c r="EY38" s="4" t="str">
        <f>IF('Gene Table'!$D38="copy number",Y38,"")</f>
        <v/>
      </c>
      <c r="EZ38" s="4" t="str">
        <f>IF('Gene Table'!$D38="copy number",Z38,"")</f>
        <v/>
      </c>
      <c r="FA38" s="4" t="str">
        <f>IF('Gene Table'!$D38="copy number",AA38,"")</f>
        <v/>
      </c>
      <c r="FB38" s="4" t="str">
        <f>IF('Gene Table'!$D38="copy number",AB38,"")</f>
        <v/>
      </c>
      <c r="FC38" s="4" t="str">
        <f>IF('Gene Table'!$D38="copy number",AC38,"")</f>
        <v/>
      </c>
      <c r="FE38" s="4" t="s">
        <v>158</v>
      </c>
      <c r="FF38" s="4" t="str">
        <f>IF('Gene Table'!$C38="SMPC",D38,"")</f>
        <v/>
      </c>
      <c r="FG38" s="4" t="str">
        <f>IF('Gene Table'!$C38="SMPC",E38,"")</f>
        <v/>
      </c>
      <c r="FH38" s="4" t="str">
        <f>IF('Gene Table'!$C38="SMPC",F38,"")</f>
        <v/>
      </c>
      <c r="FI38" s="4" t="str">
        <f>IF('Gene Table'!$C38="SMPC",G38,"")</f>
        <v/>
      </c>
      <c r="FJ38" s="4" t="str">
        <f>IF('Gene Table'!$C38="SMPC",H38,"")</f>
        <v/>
      </c>
      <c r="FK38" s="4" t="str">
        <f>IF('Gene Table'!$C38="SMPC",I38,"")</f>
        <v/>
      </c>
      <c r="FL38" s="4" t="str">
        <f>IF('Gene Table'!$C38="SMPC",J38,"")</f>
        <v/>
      </c>
      <c r="FM38" s="4" t="str">
        <f>IF('Gene Table'!$C38="SMPC",K38,"")</f>
        <v/>
      </c>
      <c r="FN38" s="4" t="str">
        <f>IF('Gene Table'!$C38="SMPC",L38,"")</f>
        <v/>
      </c>
      <c r="FO38" s="4" t="str">
        <f>IF('Gene Table'!$C38="SMPC",M38,"")</f>
        <v/>
      </c>
      <c r="FP38" s="4" t="str">
        <f>IF('Gene Table'!$C38="SMPC",N38,"")</f>
        <v/>
      </c>
      <c r="FQ38" s="4" t="str">
        <f>IF('Gene Table'!$C38="SMPC",O38,"")</f>
        <v/>
      </c>
      <c r="FS38" s="4" t="s">
        <v>158</v>
      </c>
      <c r="FT38" s="4" t="str">
        <f>IF('Gene Table'!$C38="SMPC",R38,"")</f>
        <v/>
      </c>
      <c r="FU38" s="4" t="str">
        <f>IF('Gene Table'!$C38="SMPC",S38,"")</f>
        <v/>
      </c>
      <c r="FV38" s="4" t="str">
        <f>IF('Gene Table'!$C38="SMPC",T38,"")</f>
        <v/>
      </c>
      <c r="FW38" s="4" t="str">
        <f>IF('Gene Table'!$C38="SMPC",U38,"")</f>
        <v/>
      </c>
      <c r="FX38" s="4" t="str">
        <f>IF('Gene Table'!$C38="SMPC",V38,"")</f>
        <v/>
      </c>
      <c r="FY38" s="4" t="str">
        <f>IF('Gene Table'!$C38="SMPC",W38,"")</f>
        <v/>
      </c>
      <c r="FZ38" s="4" t="str">
        <f>IF('Gene Table'!$C38="SMPC",X38,"")</f>
        <v/>
      </c>
      <c r="GA38" s="4" t="str">
        <f>IF('Gene Table'!$C38="SMPC",Y38,"")</f>
        <v/>
      </c>
      <c r="GB38" s="4" t="str">
        <f>IF('Gene Table'!$C38="SMPC",Z38,"")</f>
        <v/>
      </c>
      <c r="GC38" s="4" t="str">
        <f>IF('Gene Table'!$C38="SMPC",AA38,"")</f>
        <v/>
      </c>
      <c r="GD38" s="4" t="str">
        <f>IF('Gene Table'!$C38="SMPC",AB38,"")</f>
        <v/>
      </c>
      <c r="GE38" s="4" t="str">
        <f>IF('Gene Table'!$C38="SMPC",AC38,"")</f>
        <v/>
      </c>
    </row>
    <row r="39" spans="1:187" ht="15" customHeight="1" x14ac:dyDescent="0.25">
      <c r="A39" s="4" t="str">
        <f>'Gene Table'!C39&amp;":"&amp;'Gene Table'!D39</f>
        <v>KRAS:c.35G&gt;C</v>
      </c>
      <c r="B39" s="4">
        <f>IF('Gene Table'!$G$5="NO",IF(ISNUMBER(MATCH('Gene Table'!E39,'Array Content'!$M$2:$M$941,0)),VLOOKUP('Gene Table'!E39,'Array Content'!$M$2:$O$941,2,FALSE),35),IF('Gene Table'!$G$5="YES",IF(ISNUMBER(MATCH('Gene Table'!E39,'Array Content'!$M$2:$M$941,0)),VLOOKUP('Gene Table'!E39,'Array Content'!$M$2:$O$941,3,FALSE),35),"OOPS"))</f>
        <v>35</v>
      </c>
      <c r="C39" s="4" t="s">
        <v>161</v>
      </c>
      <c r="D39" s="4">
        <f>IF('Control Sample Data'!D38="","",IF(SUM('Control Sample Data'!D$2:D$97)&gt;10,IF(AND(ISNUMBER('Control Sample Data'!D38),'Control Sample Data'!D38&lt;$B39, 'Control Sample Data'!D38&gt;0),'Control Sample Data'!D38,$B39),""))</f>
        <v>34.950000000000003</v>
      </c>
      <c r="E39" s="4">
        <f>IF('Control Sample Data'!E38="","",IF(SUM('Control Sample Data'!E$2:E$97)&gt;10,IF(AND(ISNUMBER('Control Sample Data'!E38),'Control Sample Data'!E38&lt;$B39, 'Control Sample Data'!E38&gt;0),'Control Sample Data'!E38,$B39),""))</f>
        <v>34.57</v>
      </c>
      <c r="F39" s="4" t="str">
        <f>IF('Control Sample Data'!F38="","",IF(SUM('Control Sample Data'!F$2:F$97)&gt;10,IF(AND(ISNUMBER('Control Sample Data'!F38),'Control Sample Data'!F38&lt;$B39, 'Control Sample Data'!F38&gt;0),'Control Sample Data'!F38,$B39),""))</f>
        <v/>
      </c>
      <c r="G39" s="4" t="str">
        <f>IF('Control Sample Data'!G38="","",IF(SUM('Control Sample Data'!G$2:G$97)&gt;10,IF(AND(ISNUMBER('Control Sample Data'!G38),'Control Sample Data'!G38&lt;$B39, 'Control Sample Data'!G38&gt;0),'Control Sample Data'!G38,$B39),""))</f>
        <v/>
      </c>
      <c r="H39" s="4" t="str">
        <f>IF('Control Sample Data'!H38="","",IF(SUM('Control Sample Data'!H$2:H$97)&gt;10,IF(AND(ISNUMBER('Control Sample Data'!H38),'Control Sample Data'!H38&lt;$B39, 'Control Sample Data'!H38&gt;0),'Control Sample Data'!H38,$B39),""))</f>
        <v/>
      </c>
      <c r="I39" s="4" t="str">
        <f>IF('Control Sample Data'!I38="","",IF(SUM('Control Sample Data'!I$2:I$97)&gt;10,IF(AND(ISNUMBER('Control Sample Data'!I38),'Control Sample Data'!I38&lt;$B39, 'Control Sample Data'!I38&gt;0),'Control Sample Data'!I38,$B39),""))</f>
        <v/>
      </c>
      <c r="J39" s="4" t="str">
        <f>IF('Control Sample Data'!J38="","",IF(SUM('Control Sample Data'!J$2:J$97)&gt;10,IF(AND(ISNUMBER('Control Sample Data'!J38),'Control Sample Data'!J38&lt;$B39, 'Control Sample Data'!J38&gt;0),'Control Sample Data'!J38,$B39),""))</f>
        <v/>
      </c>
      <c r="K39" s="4" t="str">
        <f>IF('Control Sample Data'!K38="","",IF(SUM('Control Sample Data'!K$2:K$97)&gt;10,IF(AND(ISNUMBER('Control Sample Data'!K38),'Control Sample Data'!K38&lt;$B39, 'Control Sample Data'!K38&gt;0),'Control Sample Data'!K38,$B39),""))</f>
        <v/>
      </c>
      <c r="L39" s="4" t="str">
        <f>IF('Control Sample Data'!L38="","",IF(SUM('Control Sample Data'!L$2:L$97)&gt;10,IF(AND(ISNUMBER('Control Sample Data'!L38),'Control Sample Data'!L38&lt;$B39, 'Control Sample Data'!L38&gt;0),'Control Sample Data'!L38,$B39),""))</f>
        <v/>
      </c>
      <c r="M39" s="4" t="str">
        <f>IF('Control Sample Data'!M38="","",IF(SUM('Control Sample Data'!M$2:M$97)&gt;10,IF(AND(ISNUMBER('Control Sample Data'!M38),'Control Sample Data'!M38&lt;$B39, 'Control Sample Data'!M38&gt;0),'Control Sample Data'!M38,$B39),""))</f>
        <v/>
      </c>
      <c r="N39" s="4" t="str">
        <f>IF('Control Sample Data'!N38="","",IF(SUM('Control Sample Data'!N$2:N$97)&gt;10,IF(AND(ISNUMBER('Control Sample Data'!N38),'Control Sample Data'!N38&lt;$B39, 'Control Sample Data'!N38&gt;0),'Control Sample Data'!N38,$B39),""))</f>
        <v/>
      </c>
      <c r="O39" s="4" t="str">
        <f>IF('Control Sample Data'!O38="","",IF(SUM('Control Sample Data'!O$2:O$97)&gt;10,IF(AND(ISNUMBER('Control Sample Data'!O38),'Control Sample Data'!O38&lt;$B39, 'Control Sample Data'!O38&gt;0),'Control Sample Data'!O38,$B39),""))</f>
        <v/>
      </c>
      <c r="Q39" s="4" t="s">
        <v>161</v>
      </c>
      <c r="R39" s="4">
        <f>IF('Test Sample Data'!D38="","",IF(SUM('Test Sample Data'!D$2:D$97)&gt;10,IF(AND(ISNUMBER('Test Sample Data'!D38),'Test Sample Data'!D38&lt;$B39, 'Test Sample Data'!D38&gt;0),'Test Sample Data'!D38,$B39),""))</f>
        <v>33.700000000000003</v>
      </c>
      <c r="S39" s="4">
        <f>IF('Test Sample Data'!E38="","",IF(SUM('Test Sample Data'!E$2:E$97)&gt;10,IF(AND(ISNUMBER('Test Sample Data'!E38),'Test Sample Data'!E38&lt;$B39, 'Test Sample Data'!E38&gt;0),'Test Sample Data'!E38,$B39),""))</f>
        <v>35</v>
      </c>
      <c r="T39" s="4">
        <f>IF('Test Sample Data'!F38="","",IF(SUM('Test Sample Data'!F$2:F$97)&gt;10,IF(AND(ISNUMBER('Test Sample Data'!F38),'Test Sample Data'!F38&lt;$B39, 'Test Sample Data'!F38&gt;0),'Test Sample Data'!F38,$B39),""))</f>
        <v>35</v>
      </c>
      <c r="U39" s="4">
        <f>IF('Test Sample Data'!G38="","",IF(SUM('Test Sample Data'!G$2:G$97)&gt;10,IF(AND(ISNUMBER('Test Sample Data'!G38),'Test Sample Data'!G38&lt;$B39, 'Test Sample Data'!G38&gt;0),'Test Sample Data'!G38,$B39),""))</f>
        <v>35</v>
      </c>
      <c r="V39" s="4">
        <f>IF('Test Sample Data'!H38="","",IF(SUM('Test Sample Data'!H$2:H$97)&gt;10,IF(AND(ISNUMBER('Test Sample Data'!H38),'Test Sample Data'!H38&lt;$B39, 'Test Sample Data'!H38&gt;0),'Test Sample Data'!H38,$B39),""))</f>
        <v>35</v>
      </c>
      <c r="W39" s="4">
        <f>IF('Test Sample Data'!I38="","",IF(SUM('Test Sample Data'!I$2:I$97)&gt;10,IF(AND(ISNUMBER('Test Sample Data'!I38),'Test Sample Data'!I38&lt;$B39, 'Test Sample Data'!I38&gt;0),'Test Sample Data'!I38,$B39),""))</f>
        <v>35</v>
      </c>
      <c r="X39" s="4">
        <f>IF('Test Sample Data'!J38="","",IF(SUM('Test Sample Data'!J$2:J$97)&gt;10,IF(AND(ISNUMBER('Test Sample Data'!J38),'Test Sample Data'!J38&lt;$B39, 'Test Sample Data'!J38&gt;0),'Test Sample Data'!J38,$B39),""))</f>
        <v>35</v>
      </c>
      <c r="Y39" s="4">
        <f>IF('Test Sample Data'!K38="","",IF(SUM('Test Sample Data'!K$2:K$97)&gt;10,IF(AND(ISNUMBER('Test Sample Data'!K38),'Test Sample Data'!K38&lt;$B39, 'Test Sample Data'!K38&gt;0),'Test Sample Data'!K38,$B39),""))</f>
        <v>35</v>
      </c>
      <c r="Z39" s="4" t="str">
        <f>IF('Test Sample Data'!L38="","",IF(SUM('Test Sample Data'!L$2:L$97)&gt;10,IF(AND(ISNUMBER('Test Sample Data'!L38),'Test Sample Data'!L38&lt;$B39, 'Test Sample Data'!L38&gt;0),'Test Sample Data'!L38,$B39),""))</f>
        <v/>
      </c>
      <c r="AA39" s="4" t="str">
        <f>IF('Test Sample Data'!M38="","",IF(SUM('Test Sample Data'!M$2:M$97)&gt;10,IF(AND(ISNUMBER('Test Sample Data'!M38),'Test Sample Data'!M38&lt;$B39, 'Test Sample Data'!M38&gt;0),'Test Sample Data'!M38,$B39),""))</f>
        <v/>
      </c>
      <c r="AB39" s="4" t="str">
        <f>IF('Test Sample Data'!N38="","",IF(SUM('Test Sample Data'!N$2:N$97)&gt;10,IF(AND(ISNUMBER('Test Sample Data'!N38),'Test Sample Data'!N38&lt;$B39, 'Test Sample Data'!N38&gt;0),'Test Sample Data'!N38,$B39),""))</f>
        <v/>
      </c>
      <c r="AC39" s="4" t="str">
        <f>IF('Test Sample Data'!O38="","",IF(SUM('Test Sample Data'!O$2:O$97)&gt;10,IF(AND(ISNUMBER('Test Sample Data'!O38),'Test Sample Data'!O38&lt;$B39, 'Test Sample Data'!O38&gt;0),'Test Sample Data'!O38,$B39),""))</f>
        <v/>
      </c>
      <c r="AE39" s="4" t="s">
        <v>161</v>
      </c>
      <c r="AF39" s="4">
        <f>IF(ISNUMBER(D39),IF(MID('Gene Table'!$D$1,5,1)="8",D39-ED$100,D39-VLOOKUP(LEFT($A39,FIND(":",$A39,1))&amp;"copy number",$A$3:$AC$98,4,FALSE)),"")</f>
        <v>8.6900000000000013</v>
      </c>
      <c r="AG39" s="4">
        <f>IF(ISNUMBER(E39),IF(MID('Gene Table'!$D$1,5,1)="8",E39-EE$100,E39-VLOOKUP(LEFT($A39,FIND(":",$A39,1))&amp;"copy number",$A$3:$AC$98,5,FALSE)),"")</f>
        <v>7.9600000000000009</v>
      </c>
      <c r="AH39" s="4" t="str">
        <f>IF(ISNUMBER(F39),IF(MID('Gene Table'!$D$1,5,1)="8",F39-EF$100,F39-VLOOKUP(LEFT($A39,FIND(":",$A39,1))&amp;"copy number",$A$3:$AC$98,6,FALSE)),"")</f>
        <v/>
      </c>
      <c r="AI39" s="4" t="str">
        <f>IF(ISNUMBER(G39),IF(MID('Gene Table'!$D$1,5,1)="8",G39-EG$100,G39-VLOOKUP(LEFT($A39,FIND(":",$A39,1))&amp;"copy number",$A$3:$AC$98,7,FALSE)),"")</f>
        <v/>
      </c>
      <c r="AJ39" s="4" t="str">
        <f>IF(ISNUMBER(H39),IF(MID('Gene Table'!$D$1,5,1)="8",H39-EH$100,H39-VLOOKUP(LEFT($A39,FIND(":",$A39,1))&amp;"copy number",$A$3:$AC$98,8,FALSE)),"")</f>
        <v/>
      </c>
      <c r="AK39" s="4" t="str">
        <f>IF(ISNUMBER(I39),IF(MID('Gene Table'!$D$1,5,1)="8",I39-EI$100,I39-VLOOKUP(LEFT($A39,FIND(":",$A39,1))&amp;"copy number",$A$3:$AC$98,9,FALSE)),"")</f>
        <v/>
      </c>
      <c r="AL39" s="4" t="str">
        <f>IF(ISNUMBER(J39),IF(MID('Gene Table'!$D$1,5,1)="8",J39-EJ$100,J39-VLOOKUP(LEFT($A39,FIND(":",$A39,1))&amp;"copy number",$A$3:$AC$98,10,FALSE)),"")</f>
        <v/>
      </c>
      <c r="AM39" s="4" t="str">
        <f>IF(ISNUMBER(K39),IF(MID('Gene Table'!$D$1,5,1)="8",K39-EK$100,K39-VLOOKUP(LEFT($A39,FIND(":",$A39,1))&amp;"copy number",$A$3:$AC$98,11,FALSE)),"")</f>
        <v/>
      </c>
      <c r="AN39" s="4" t="str">
        <f>IF(ISNUMBER(L39),IF(MID('Gene Table'!$D$1,5,1)="8",L39-EL$100,L39-VLOOKUP(LEFT($A39,FIND(":",$A39,1))&amp;"copy number",$A$3:$AC$98,12,FALSE)),"")</f>
        <v/>
      </c>
      <c r="AO39" s="4" t="str">
        <f>IF(ISNUMBER(M39),IF(MID('Gene Table'!$D$1,5,1)="8",M39-EM$100,M39-VLOOKUP(LEFT($A39,FIND(":",$A39,1))&amp;"copy number",$A$3:$AC$98,13,FALSE)),"")</f>
        <v/>
      </c>
      <c r="AP39" s="4" t="str">
        <f>IF(ISNUMBER(N39),IF(MID('Gene Table'!$D$1,5,1)="8",N39-EN$100,N39-VLOOKUP(LEFT($A39,FIND(":",$A39,1))&amp;"copy number",$A$3:$AC$98,14,FALSE)),"")</f>
        <v/>
      </c>
      <c r="AQ39" s="4" t="str">
        <f>IF(ISNUMBER(O39),IF(MID('Gene Table'!$D$1,5,1)="8",O39-EO$100,O39-VLOOKUP(LEFT($A39,FIND(":",$A39,1))&amp;"copy number",$A$3:$AC$98,15,FALSE)),"")</f>
        <v/>
      </c>
      <c r="AR39" s="4">
        <f t="shared" si="3"/>
        <v>1.55</v>
      </c>
      <c r="AS39" s="4">
        <f t="shared" si="4"/>
        <v>8.33</v>
      </c>
      <c r="AU39" s="4" t="s">
        <v>161</v>
      </c>
      <c r="AV39" s="4">
        <f>IF(ISNUMBER(R39),IF(MID('Gene Table'!$D$1,5,1)="8",D39-ER$100,R39-VLOOKUP(LEFT($A39,FIND(":",$A39,1))&amp;"copy number",$A$3:$AC$98,18,FALSE)),"")</f>
        <v>7.3800000000000026</v>
      </c>
      <c r="AW39" s="4">
        <f>IF(ISNUMBER(S39),IF(MID('Gene Table'!$D$1,5,1)="8",E39-ES$100,S39-VLOOKUP(LEFT($A39,FIND(":",$A39,1))&amp;"copy number",$A$3:$AC$98,19,FALSE)),"")</f>
        <v>8.4699999999999989</v>
      </c>
      <c r="AX39" s="4">
        <f>IF(ISNUMBER(T39),IF(MID('Gene Table'!$D$1,5,1)="8",F39-ET$100,T39-VLOOKUP(LEFT($A39,FIND(":",$A39,1))&amp;"copy number",$A$3:$AC$98,20,FALSE)),"")</f>
        <v>8.48</v>
      </c>
      <c r="AY39" s="4">
        <f>IF(ISNUMBER(U39),IF(MID('Gene Table'!$D$1,5,1)="8",G39-EU$100,U39-VLOOKUP(LEFT($A39,FIND(":",$A39,1))&amp;"copy number",$A$3:$AC$98,21,FALSE)),"")</f>
        <v>9</v>
      </c>
      <c r="AZ39" s="4">
        <f>IF(ISNUMBER(V39),IF(MID('Gene Table'!$D$1,5,1)="8",H39-EV$100,V39-VLOOKUP(LEFT($A39,FIND(":",$A39,1))&amp;"copy number",$A$3:$AC$98,22,FALSE)),"")</f>
        <v>9</v>
      </c>
      <c r="BA39" s="4">
        <f>IF(ISNUMBER(W39),IF(MID('Gene Table'!$D$1,5,1)="8",I39-EW$100,W39-VLOOKUP(LEFT($A39,FIND(":",$A39,1))&amp;"copy number",$A$3:$AC$98,23,FALSE)),"")</f>
        <v>9</v>
      </c>
      <c r="BB39" s="4">
        <f>IF(ISNUMBER(X39),IF(MID('Gene Table'!$D$1,5,1)="8",J39-EX$100,X39-VLOOKUP(LEFT($A39,FIND(":",$A39,1))&amp;"copy number",$A$3:$AC$98,24,FALSE)),"")</f>
        <v>9</v>
      </c>
      <c r="BC39" s="4">
        <f>IF(ISNUMBER(Y39),IF(MID('Gene Table'!$D$1,5,1)="8",K39-EY$100,Y39-VLOOKUP(LEFT($A39,FIND(":",$A39,1))&amp;"copy number",$A$3:$AC$98,25,FALSE)),"")</f>
        <v>9</v>
      </c>
      <c r="BD39" s="4" t="str">
        <f>IF(ISNUMBER(Z39),IF(MID('Gene Table'!$D$1,5,1)="8",L39-EZ$100,Z39-VLOOKUP(LEFT($A39,FIND(":",$A39,1))&amp;"copy number",$A$3:$AC$98,26,FALSE)),"")</f>
        <v/>
      </c>
      <c r="BE39" s="4" t="str">
        <f>IF(ISNUMBER(AA39),IF(MID('Gene Table'!$D$1,5,1)="8",M39-FA$100,AA39-VLOOKUP(LEFT($A39,FIND(":",$A39,1))&amp;"copy number",$A$3:$AC$98,27,FALSE)),"")</f>
        <v/>
      </c>
      <c r="BF39" s="4" t="str">
        <f>IF(ISNUMBER(AB39),IF(MID('Gene Table'!$D$1,5,1)="8",N39-FB$100,AB39-VLOOKUP(LEFT($A39,FIND(":",$A39,1))&amp;"copy number",$A$3:$AC$98,28,FALSE)),"")</f>
        <v/>
      </c>
      <c r="BG39" s="4" t="str">
        <f>IF(ISNUMBER(AC39),IF(MID('Gene Table'!$D$1,5,1)="8",O39-FC$100,AC39-VLOOKUP(LEFT($A39,FIND(":",$A39,1))&amp;"copy number",$A$3:$AC$98,29,FALSE)),"")</f>
        <v/>
      </c>
      <c r="BI39" s="4" t="s">
        <v>161</v>
      </c>
      <c r="BJ39" s="4" t="str">
        <f t="shared" si="5"/>
        <v/>
      </c>
      <c r="BK39" s="4">
        <f t="shared" si="6"/>
        <v>8.4699999999999989</v>
      </c>
      <c r="BL39" s="4">
        <f t="shared" si="7"/>
        <v>8.48</v>
      </c>
      <c r="BM39" s="4">
        <f t="shared" si="8"/>
        <v>9</v>
      </c>
      <c r="BN39" s="4">
        <f t="shared" si="9"/>
        <v>9</v>
      </c>
      <c r="BO39" s="4">
        <f t="shared" si="10"/>
        <v>9</v>
      </c>
      <c r="BP39" s="4">
        <f t="shared" si="11"/>
        <v>9</v>
      </c>
      <c r="BQ39" s="4">
        <f t="shared" si="12"/>
        <v>9</v>
      </c>
      <c r="BR39" s="4" t="str">
        <f t="shared" si="13"/>
        <v/>
      </c>
      <c r="BS39" s="4" t="str">
        <f t="shared" si="14"/>
        <v/>
      </c>
      <c r="BT39" s="4" t="str">
        <f t="shared" si="15"/>
        <v/>
      </c>
      <c r="BU39" s="4" t="str">
        <f t="shared" si="16"/>
        <v/>
      </c>
      <c r="BV39" s="4">
        <f t="shared" si="17"/>
        <v>0.77</v>
      </c>
      <c r="BW39" s="4">
        <f t="shared" si="18"/>
        <v>8.85</v>
      </c>
      <c r="BY39" s="4" t="s">
        <v>161</v>
      </c>
      <c r="BZ39" s="4">
        <f t="shared" si="19"/>
        <v>-1.4699999999999971</v>
      </c>
      <c r="CA39" s="4">
        <f t="shared" si="20"/>
        <v>-0.38000000000000078</v>
      </c>
      <c r="CB39" s="4">
        <f t="shared" si="21"/>
        <v>-0.36999999999999922</v>
      </c>
      <c r="CC39" s="4">
        <f t="shared" si="22"/>
        <v>0.15000000000000036</v>
      </c>
      <c r="CD39" s="4">
        <f t="shared" si="23"/>
        <v>0.15000000000000036</v>
      </c>
      <c r="CE39" s="4">
        <f t="shared" si="24"/>
        <v>0.15000000000000036</v>
      </c>
      <c r="CF39" s="4">
        <f t="shared" si="25"/>
        <v>0.15000000000000036</v>
      </c>
      <c r="CG39" s="4">
        <f t="shared" si="26"/>
        <v>0.15000000000000036</v>
      </c>
      <c r="CH39" s="4" t="str">
        <f t="shared" si="27"/>
        <v/>
      </c>
      <c r="CI39" s="4" t="str">
        <f t="shared" si="28"/>
        <v/>
      </c>
      <c r="CJ39" s="4" t="str">
        <f t="shared" si="29"/>
        <v/>
      </c>
      <c r="CK39" s="4" t="str">
        <f t="shared" si="30"/>
        <v/>
      </c>
      <c r="CM39" s="4" t="s">
        <v>161</v>
      </c>
      <c r="CN39" s="4" t="str">
        <f>IF(ISNUMBER(BZ39), IF($BV39&gt;VLOOKUP('Gene Table'!$G$2,'Array Content'!$A$2:$B$3,2,FALSE),IF(BZ39&lt;-$BV39,"mutant","WT"),IF(BZ39&lt;-VLOOKUP('Gene Table'!$G$2,'Array Content'!$A$2:$B$3,2,FALSE),"Mutant","WT")),"")</f>
        <v>WT</v>
      </c>
      <c r="CO39" s="4" t="str">
        <f>IF(ISNUMBER(CA39), IF($BV39&gt;VLOOKUP('Gene Table'!$G$2,'Array Content'!$A$2:$B$3,2,FALSE),IF(CA39&lt;-$BV39,"mutant","WT"),IF(CA39&lt;-VLOOKUP('Gene Table'!$G$2,'Array Content'!$A$2:$B$3,2,FALSE),"Mutant","WT")),"")</f>
        <v>WT</v>
      </c>
      <c r="CP39" s="4" t="str">
        <f>IF(ISNUMBER(CB39), IF($BV39&gt;VLOOKUP('Gene Table'!$G$2,'Array Content'!$A$2:$B$3,2,FALSE),IF(CB39&lt;-$BV39,"mutant","WT"),IF(CB39&lt;-VLOOKUP('Gene Table'!$G$2,'Array Content'!$A$2:$B$3,2,FALSE),"Mutant","WT")),"")</f>
        <v>WT</v>
      </c>
      <c r="CQ39" s="4" t="str">
        <f>IF(ISNUMBER(CC39), IF($BV39&gt;VLOOKUP('Gene Table'!$G$2,'Array Content'!$A$2:$B$3,2,FALSE),IF(CC39&lt;-$BV39,"mutant","WT"),IF(CC39&lt;-VLOOKUP('Gene Table'!$G$2,'Array Content'!$A$2:$B$3,2,FALSE),"Mutant","WT")),"")</f>
        <v>WT</v>
      </c>
      <c r="CR39" s="4" t="str">
        <f>IF(ISNUMBER(CD39), IF($BV39&gt;VLOOKUP('Gene Table'!$G$2,'Array Content'!$A$2:$B$3,2,FALSE),IF(CD39&lt;-$BV39,"mutant","WT"),IF(CD39&lt;-VLOOKUP('Gene Table'!$G$2,'Array Content'!$A$2:$B$3,2,FALSE),"Mutant","WT")),"")</f>
        <v>WT</v>
      </c>
      <c r="CS39" s="4" t="str">
        <f>IF(ISNUMBER(CE39), IF($BV39&gt;VLOOKUP('Gene Table'!$G$2,'Array Content'!$A$2:$B$3,2,FALSE),IF(CE39&lt;-$BV39,"mutant","WT"),IF(CE39&lt;-VLOOKUP('Gene Table'!$G$2,'Array Content'!$A$2:$B$3,2,FALSE),"Mutant","WT")),"")</f>
        <v>WT</v>
      </c>
      <c r="CT39" s="4" t="str">
        <f>IF(ISNUMBER(CF39), IF($BV39&gt;VLOOKUP('Gene Table'!$G$2,'Array Content'!$A$2:$B$3,2,FALSE),IF(CF39&lt;-$BV39,"mutant","WT"),IF(CF39&lt;-VLOOKUP('Gene Table'!$G$2,'Array Content'!$A$2:$B$3,2,FALSE),"Mutant","WT")),"")</f>
        <v>WT</v>
      </c>
      <c r="CU39" s="4" t="str">
        <f>IF(ISNUMBER(CG39), IF($BV39&gt;VLOOKUP('Gene Table'!$G$2,'Array Content'!$A$2:$B$3,2,FALSE),IF(CG39&lt;-$BV39,"mutant","WT"),IF(CG39&lt;-VLOOKUP('Gene Table'!$G$2,'Array Content'!$A$2:$B$3,2,FALSE),"Mutant","WT")),"")</f>
        <v>WT</v>
      </c>
      <c r="CV39" s="4" t="str">
        <f>IF(ISNUMBER(CH39), IF($BV39&gt;VLOOKUP('Gene Table'!$G$2,'Array Content'!$A$2:$B$3,2,FALSE),IF(CH39&lt;-$BV39,"mutant","WT"),IF(CH39&lt;-VLOOKUP('Gene Table'!$G$2,'Array Content'!$A$2:$B$3,2,FALSE),"Mutant","WT")),"")</f>
        <v/>
      </c>
      <c r="CW39" s="4" t="str">
        <f>IF(ISNUMBER(CI39), IF($BV39&gt;VLOOKUP('Gene Table'!$G$2,'Array Content'!$A$2:$B$3,2,FALSE),IF(CI39&lt;-$BV39,"mutant","WT"),IF(CI39&lt;-VLOOKUP('Gene Table'!$G$2,'Array Content'!$A$2:$B$3,2,FALSE),"Mutant","WT")),"")</f>
        <v/>
      </c>
      <c r="CX39" s="4" t="str">
        <f>IF(ISNUMBER(CJ39), IF($BV39&gt;VLOOKUP('Gene Table'!$G$2,'Array Content'!$A$2:$B$3,2,FALSE),IF(CJ39&lt;-$BV39,"mutant","WT"),IF(CJ39&lt;-VLOOKUP('Gene Table'!$G$2,'Array Content'!$A$2:$B$3,2,FALSE),"Mutant","WT")),"")</f>
        <v/>
      </c>
      <c r="CY39" s="4" t="str">
        <f>IF(ISNUMBER(CK39), IF($BV39&gt;VLOOKUP('Gene Table'!$G$2,'Array Content'!$A$2:$B$3,2,FALSE),IF(CK39&lt;-$BV39,"mutant","WT"),IF(CK39&lt;-VLOOKUP('Gene Table'!$G$2,'Array Content'!$A$2:$B$3,2,FALSE),"Mutant","WT")),"")</f>
        <v/>
      </c>
      <c r="DA39" s="4" t="s">
        <v>161</v>
      </c>
      <c r="DB39" s="4">
        <f t="shared" si="31"/>
        <v>-0.94999999999999751</v>
      </c>
      <c r="DC39" s="4">
        <f t="shared" si="32"/>
        <v>0.13999999999999879</v>
      </c>
      <c r="DD39" s="4">
        <f t="shared" si="33"/>
        <v>0.15000000000000036</v>
      </c>
      <c r="DE39" s="4">
        <f t="shared" si="34"/>
        <v>0.66999999999999993</v>
      </c>
      <c r="DF39" s="4">
        <f t="shared" si="35"/>
        <v>0.66999999999999993</v>
      </c>
      <c r="DG39" s="4">
        <f t="shared" si="36"/>
        <v>0.66999999999999993</v>
      </c>
      <c r="DH39" s="4">
        <f t="shared" si="37"/>
        <v>0.66999999999999993</v>
      </c>
      <c r="DI39" s="4">
        <f t="shared" si="38"/>
        <v>0.66999999999999993</v>
      </c>
      <c r="DJ39" s="4" t="str">
        <f t="shared" si="39"/>
        <v/>
      </c>
      <c r="DK39" s="4" t="str">
        <f t="shared" si="40"/>
        <v/>
      </c>
      <c r="DL39" s="4" t="str">
        <f t="shared" si="41"/>
        <v/>
      </c>
      <c r="DM39" s="4" t="str">
        <f t="shared" si="42"/>
        <v/>
      </c>
      <c r="DO39" s="4" t="s">
        <v>161</v>
      </c>
      <c r="DP39" s="4" t="str">
        <f>IF(ISNUMBER(DB39), IF($AR39&gt;VLOOKUP('Gene Table'!$G$2,'Array Content'!$A$2:$B$3,2,FALSE),IF(DB39&lt;-$AR39,"mutant","WT"),IF(DB39&lt;-VLOOKUP('Gene Table'!$G$2,'Array Content'!$A$2:$B$3,2,FALSE),"Mutant","WT")),"")</f>
        <v>WT</v>
      </c>
      <c r="DQ39" s="4" t="str">
        <f>IF(ISNUMBER(DC39), IF($AR39&gt;VLOOKUP('Gene Table'!$G$2,'Array Content'!$A$2:$B$3,2,FALSE),IF(DC39&lt;-$AR39,"mutant","WT"),IF(DC39&lt;-VLOOKUP('Gene Table'!$G$2,'Array Content'!$A$2:$B$3,2,FALSE),"Mutant","WT")),"")</f>
        <v>WT</v>
      </c>
      <c r="DR39" s="4" t="str">
        <f>IF(ISNUMBER(DD39), IF($AR39&gt;VLOOKUP('Gene Table'!$G$2,'Array Content'!$A$2:$B$3,2,FALSE),IF(DD39&lt;-$AR39,"mutant","WT"),IF(DD39&lt;-VLOOKUP('Gene Table'!$G$2,'Array Content'!$A$2:$B$3,2,FALSE),"Mutant","WT")),"")</f>
        <v>WT</v>
      </c>
      <c r="DS39" s="4" t="str">
        <f>IF(ISNUMBER(DE39), IF($AR39&gt;VLOOKUP('Gene Table'!$G$2,'Array Content'!$A$2:$B$3,2,FALSE),IF(DE39&lt;-$AR39,"mutant","WT"),IF(DE39&lt;-VLOOKUP('Gene Table'!$G$2,'Array Content'!$A$2:$B$3,2,FALSE),"Mutant","WT")),"")</f>
        <v>WT</v>
      </c>
      <c r="DT39" s="4" t="str">
        <f>IF(ISNUMBER(DF39), IF($AR39&gt;VLOOKUP('Gene Table'!$G$2,'Array Content'!$A$2:$B$3,2,FALSE),IF(DF39&lt;-$AR39,"mutant","WT"),IF(DF39&lt;-VLOOKUP('Gene Table'!$G$2,'Array Content'!$A$2:$B$3,2,FALSE),"Mutant","WT")),"")</f>
        <v>WT</v>
      </c>
      <c r="DU39" s="4" t="str">
        <f>IF(ISNUMBER(DG39), IF($AR39&gt;VLOOKUP('Gene Table'!$G$2,'Array Content'!$A$2:$B$3,2,FALSE),IF(DG39&lt;-$AR39,"mutant","WT"),IF(DG39&lt;-VLOOKUP('Gene Table'!$G$2,'Array Content'!$A$2:$B$3,2,FALSE),"Mutant","WT")),"")</f>
        <v>WT</v>
      </c>
      <c r="DV39" s="4" t="str">
        <f>IF(ISNUMBER(DH39), IF($AR39&gt;VLOOKUP('Gene Table'!$G$2,'Array Content'!$A$2:$B$3,2,FALSE),IF(DH39&lt;-$AR39,"mutant","WT"),IF(DH39&lt;-VLOOKUP('Gene Table'!$G$2,'Array Content'!$A$2:$B$3,2,FALSE),"Mutant","WT")),"")</f>
        <v>WT</v>
      </c>
      <c r="DW39" s="4" t="str">
        <f>IF(ISNUMBER(DI39), IF($AR39&gt;VLOOKUP('Gene Table'!$G$2,'Array Content'!$A$2:$B$3,2,FALSE),IF(DI39&lt;-$AR39,"mutant","WT"),IF(DI39&lt;-VLOOKUP('Gene Table'!$G$2,'Array Content'!$A$2:$B$3,2,FALSE),"Mutant","WT")),"")</f>
        <v>WT</v>
      </c>
      <c r="DX39" s="4" t="str">
        <f>IF(ISNUMBER(DJ39), IF($AR39&gt;VLOOKUP('Gene Table'!$G$2,'Array Content'!$A$2:$B$3,2,FALSE),IF(DJ39&lt;-$AR39,"mutant","WT"),IF(DJ39&lt;-VLOOKUP('Gene Table'!$G$2,'Array Content'!$A$2:$B$3,2,FALSE),"Mutant","WT")),"")</f>
        <v/>
      </c>
      <c r="DY39" s="4" t="str">
        <f>IF(ISNUMBER(DK39), IF($AR39&gt;VLOOKUP('Gene Table'!$G$2,'Array Content'!$A$2:$B$3,2,FALSE),IF(DK39&lt;-$AR39,"mutant","WT"),IF(DK39&lt;-VLOOKUP('Gene Table'!$G$2,'Array Content'!$A$2:$B$3,2,FALSE),"Mutant","WT")),"")</f>
        <v/>
      </c>
      <c r="DZ39" s="4" t="str">
        <f>IF(ISNUMBER(DL39), IF($AR39&gt;VLOOKUP('Gene Table'!$G$2,'Array Content'!$A$2:$B$3,2,FALSE),IF(DL39&lt;-$AR39,"mutant","WT"),IF(DL39&lt;-VLOOKUP('Gene Table'!$G$2,'Array Content'!$A$2:$B$3,2,FALSE),"Mutant","WT")),"")</f>
        <v/>
      </c>
      <c r="EA39" s="4" t="str">
        <f>IF(ISNUMBER(DM39), IF($AR39&gt;VLOOKUP('Gene Table'!$G$2,'Array Content'!$A$2:$B$3,2,FALSE),IF(DM39&lt;-$AR39,"mutant","WT"),IF(DM39&lt;-VLOOKUP('Gene Table'!$G$2,'Array Content'!$A$2:$B$3,2,FALSE),"Mutant","WT")),"")</f>
        <v/>
      </c>
      <c r="EC39" s="4" t="s">
        <v>161</v>
      </c>
      <c r="ED39" s="4" t="str">
        <f>IF('Gene Table'!$D39="copy number",D39,"")</f>
        <v/>
      </c>
      <c r="EE39" s="4" t="str">
        <f>IF('Gene Table'!$D39="copy number",E39,"")</f>
        <v/>
      </c>
      <c r="EF39" s="4" t="str">
        <f>IF('Gene Table'!$D39="copy number",F39,"")</f>
        <v/>
      </c>
      <c r="EG39" s="4" t="str">
        <f>IF('Gene Table'!$D39="copy number",G39,"")</f>
        <v/>
      </c>
      <c r="EH39" s="4" t="str">
        <f>IF('Gene Table'!$D39="copy number",H39,"")</f>
        <v/>
      </c>
      <c r="EI39" s="4" t="str">
        <f>IF('Gene Table'!$D39="copy number",I39,"")</f>
        <v/>
      </c>
      <c r="EJ39" s="4" t="str">
        <f>IF('Gene Table'!$D39="copy number",J39,"")</f>
        <v/>
      </c>
      <c r="EK39" s="4" t="str">
        <f>IF('Gene Table'!$D39="copy number",K39,"")</f>
        <v/>
      </c>
      <c r="EL39" s="4" t="str">
        <f>IF('Gene Table'!$D39="copy number",L39,"")</f>
        <v/>
      </c>
      <c r="EM39" s="4" t="str">
        <f>IF('Gene Table'!$D39="copy number",M39,"")</f>
        <v/>
      </c>
      <c r="EN39" s="4" t="str">
        <f>IF('Gene Table'!$D39="copy number",N39,"")</f>
        <v/>
      </c>
      <c r="EO39" s="4" t="str">
        <f>IF('Gene Table'!$D39="copy number",O39,"")</f>
        <v/>
      </c>
      <c r="EQ39" s="4" t="s">
        <v>161</v>
      </c>
      <c r="ER39" s="4" t="str">
        <f>IF('Gene Table'!$D39="copy number",R39,"")</f>
        <v/>
      </c>
      <c r="ES39" s="4" t="str">
        <f>IF('Gene Table'!$D39="copy number",S39,"")</f>
        <v/>
      </c>
      <c r="ET39" s="4" t="str">
        <f>IF('Gene Table'!$D39="copy number",T39,"")</f>
        <v/>
      </c>
      <c r="EU39" s="4" t="str">
        <f>IF('Gene Table'!$D39="copy number",U39,"")</f>
        <v/>
      </c>
      <c r="EV39" s="4" t="str">
        <f>IF('Gene Table'!$D39="copy number",V39,"")</f>
        <v/>
      </c>
      <c r="EW39" s="4" t="str">
        <f>IF('Gene Table'!$D39="copy number",W39,"")</f>
        <v/>
      </c>
      <c r="EX39" s="4" t="str">
        <f>IF('Gene Table'!$D39="copy number",X39,"")</f>
        <v/>
      </c>
      <c r="EY39" s="4" t="str">
        <f>IF('Gene Table'!$D39="copy number",Y39,"")</f>
        <v/>
      </c>
      <c r="EZ39" s="4" t="str">
        <f>IF('Gene Table'!$D39="copy number",Z39,"")</f>
        <v/>
      </c>
      <c r="FA39" s="4" t="str">
        <f>IF('Gene Table'!$D39="copy number",AA39,"")</f>
        <v/>
      </c>
      <c r="FB39" s="4" t="str">
        <f>IF('Gene Table'!$D39="copy number",AB39,"")</f>
        <v/>
      </c>
      <c r="FC39" s="4" t="str">
        <f>IF('Gene Table'!$D39="copy number",AC39,"")</f>
        <v/>
      </c>
      <c r="FE39" s="4" t="s">
        <v>161</v>
      </c>
      <c r="FF39" s="4" t="str">
        <f>IF('Gene Table'!$C39="SMPC",D39,"")</f>
        <v/>
      </c>
      <c r="FG39" s="4" t="str">
        <f>IF('Gene Table'!$C39="SMPC",E39,"")</f>
        <v/>
      </c>
      <c r="FH39" s="4" t="str">
        <f>IF('Gene Table'!$C39="SMPC",F39,"")</f>
        <v/>
      </c>
      <c r="FI39" s="4" t="str">
        <f>IF('Gene Table'!$C39="SMPC",G39,"")</f>
        <v/>
      </c>
      <c r="FJ39" s="4" t="str">
        <f>IF('Gene Table'!$C39="SMPC",H39,"")</f>
        <v/>
      </c>
      <c r="FK39" s="4" t="str">
        <f>IF('Gene Table'!$C39="SMPC",I39,"")</f>
        <v/>
      </c>
      <c r="FL39" s="4" t="str">
        <f>IF('Gene Table'!$C39="SMPC",J39,"")</f>
        <v/>
      </c>
      <c r="FM39" s="4" t="str">
        <f>IF('Gene Table'!$C39="SMPC",K39,"")</f>
        <v/>
      </c>
      <c r="FN39" s="4" t="str">
        <f>IF('Gene Table'!$C39="SMPC",L39,"")</f>
        <v/>
      </c>
      <c r="FO39" s="4" t="str">
        <f>IF('Gene Table'!$C39="SMPC",M39,"")</f>
        <v/>
      </c>
      <c r="FP39" s="4" t="str">
        <f>IF('Gene Table'!$C39="SMPC",N39,"")</f>
        <v/>
      </c>
      <c r="FQ39" s="4" t="str">
        <f>IF('Gene Table'!$C39="SMPC",O39,"")</f>
        <v/>
      </c>
      <c r="FS39" s="4" t="s">
        <v>161</v>
      </c>
      <c r="FT39" s="4" t="str">
        <f>IF('Gene Table'!$C39="SMPC",R39,"")</f>
        <v/>
      </c>
      <c r="FU39" s="4" t="str">
        <f>IF('Gene Table'!$C39="SMPC",S39,"")</f>
        <v/>
      </c>
      <c r="FV39" s="4" t="str">
        <f>IF('Gene Table'!$C39="SMPC",T39,"")</f>
        <v/>
      </c>
      <c r="FW39" s="4" t="str">
        <f>IF('Gene Table'!$C39="SMPC",U39,"")</f>
        <v/>
      </c>
      <c r="FX39" s="4" t="str">
        <f>IF('Gene Table'!$C39="SMPC",V39,"")</f>
        <v/>
      </c>
      <c r="FY39" s="4" t="str">
        <f>IF('Gene Table'!$C39="SMPC",W39,"")</f>
        <v/>
      </c>
      <c r="FZ39" s="4" t="str">
        <f>IF('Gene Table'!$C39="SMPC",X39,"")</f>
        <v/>
      </c>
      <c r="GA39" s="4" t="str">
        <f>IF('Gene Table'!$C39="SMPC",Y39,"")</f>
        <v/>
      </c>
      <c r="GB39" s="4" t="str">
        <f>IF('Gene Table'!$C39="SMPC",Z39,"")</f>
        <v/>
      </c>
      <c r="GC39" s="4" t="str">
        <f>IF('Gene Table'!$C39="SMPC",AA39,"")</f>
        <v/>
      </c>
      <c r="GD39" s="4" t="str">
        <f>IF('Gene Table'!$C39="SMPC",AB39,"")</f>
        <v/>
      </c>
      <c r="GE39" s="4" t="str">
        <f>IF('Gene Table'!$C39="SMPC",AC39,"")</f>
        <v/>
      </c>
    </row>
    <row r="40" spans="1:187" ht="15" customHeight="1" x14ac:dyDescent="0.25">
      <c r="A40" s="4" t="str">
        <f>'Gene Table'!C40&amp;":"&amp;'Gene Table'!D40</f>
        <v>KRAS:c.35G&gt;T</v>
      </c>
      <c r="B40" s="4">
        <f>IF('Gene Table'!$G$5="NO",IF(ISNUMBER(MATCH('Gene Table'!E40,'Array Content'!$M$2:$M$941,0)),VLOOKUP('Gene Table'!E40,'Array Content'!$M$2:$O$941,2,FALSE),35),IF('Gene Table'!$G$5="YES",IF(ISNUMBER(MATCH('Gene Table'!E40,'Array Content'!$M$2:$M$941,0)),VLOOKUP('Gene Table'!E40,'Array Content'!$M$2:$O$941,3,FALSE),35),"OOPS"))</f>
        <v>36</v>
      </c>
      <c r="C40" s="4" t="s">
        <v>164</v>
      </c>
      <c r="D40" s="4">
        <f>IF('Control Sample Data'!D39="","",IF(SUM('Control Sample Data'!D$2:D$97)&gt;10,IF(AND(ISNUMBER('Control Sample Data'!D39),'Control Sample Data'!D39&lt;$B40, 'Control Sample Data'!D39&gt;0),'Control Sample Data'!D39,$B40),""))</f>
        <v>34.31</v>
      </c>
      <c r="E40" s="4">
        <f>IF('Control Sample Data'!E39="","",IF(SUM('Control Sample Data'!E$2:E$97)&gt;10,IF(AND(ISNUMBER('Control Sample Data'!E39),'Control Sample Data'!E39&lt;$B40, 'Control Sample Data'!E39&gt;0),'Control Sample Data'!E39,$B40),""))</f>
        <v>34.93</v>
      </c>
      <c r="F40" s="4" t="str">
        <f>IF('Control Sample Data'!F39="","",IF(SUM('Control Sample Data'!F$2:F$97)&gt;10,IF(AND(ISNUMBER('Control Sample Data'!F39),'Control Sample Data'!F39&lt;$B40, 'Control Sample Data'!F39&gt;0),'Control Sample Data'!F39,$B40),""))</f>
        <v/>
      </c>
      <c r="G40" s="4" t="str">
        <f>IF('Control Sample Data'!G39="","",IF(SUM('Control Sample Data'!G$2:G$97)&gt;10,IF(AND(ISNUMBER('Control Sample Data'!G39),'Control Sample Data'!G39&lt;$B40, 'Control Sample Data'!G39&gt;0),'Control Sample Data'!G39,$B40),""))</f>
        <v/>
      </c>
      <c r="H40" s="4" t="str">
        <f>IF('Control Sample Data'!H39="","",IF(SUM('Control Sample Data'!H$2:H$97)&gt;10,IF(AND(ISNUMBER('Control Sample Data'!H39),'Control Sample Data'!H39&lt;$B40, 'Control Sample Data'!H39&gt;0),'Control Sample Data'!H39,$B40),""))</f>
        <v/>
      </c>
      <c r="I40" s="4" t="str">
        <f>IF('Control Sample Data'!I39="","",IF(SUM('Control Sample Data'!I$2:I$97)&gt;10,IF(AND(ISNUMBER('Control Sample Data'!I39),'Control Sample Data'!I39&lt;$B40, 'Control Sample Data'!I39&gt;0),'Control Sample Data'!I39,$B40),""))</f>
        <v/>
      </c>
      <c r="J40" s="4" t="str">
        <f>IF('Control Sample Data'!J39="","",IF(SUM('Control Sample Data'!J$2:J$97)&gt;10,IF(AND(ISNUMBER('Control Sample Data'!J39),'Control Sample Data'!J39&lt;$B40, 'Control Sample Data'!J39&gt;0),'Control Sample Data'!J39,$B40),""))</f>
        <v/>
      </c>
      <c r="K40" s="4" t="str">
        <f>IF('Control Sample Data'!K39="","",IF(SUM('Control Sample Data'!K$2:K$97)&gt;10,IF(AND(ISNUMBER('Control Sample Data'!K39),'Control Sample Data'!K39&lt;$B40, 'Control Sample Data'!K39&gt;0),'Control Sample Data'!K39,$B40),""))</f>
        <v/>
      </c>
      <c r="L40" s="4" t="str">
        <f>IF('Control Sample Data'!L39="","",IF(SUM('Control Sample Data'!L$2:L$97)&gt;10,IF(AND(ISNUMBER('Control Sample Data'!L39),'Control Sample Data'!L39&lt;$B40, 'Control Sample Data'!L39&gt;0),'Control Sample Data'!L39,$B40),""))</f>
        <v/>
      </c>
      <c r="M40" s="4" t="str">
        <f>IF('Control Sample Data'!M39="","",IF(SUM('Control Sample Data'!M$2:M$97)&gt;10,IF(AND(ISNUMBER('Control Sample Data'!M39),'Control Sample Data'!M39&lt;$B40, 'Control Sample Data'!M39&gt;0),'Control Sample Data'!M39,$B40),""))</f>
        <v/>
      </c>
      <c r="N40" s="4" t="str">
        <f>IF('Control Sample Data'!N39="","",IF(SUM('Control Sample Data'!N$2:N$97)&gt;10,IF(AND(ISNUMBER('Control Sample Data'!N39),'Control Sample Data'!N39&lt;$B40, 'Control Sample Data'!N39&gt;0),'Control Sample Data'!N39,$B40),""))</f>
        <v/>
      </c>
      <c r="O40" s="4" t="str">
        <f>IF('Control Sample Data'!O39="","",IF(SUM('Control Sample Data'!O$2:O$97)&gt;10,IF(AND(ISNUMBER('Control Sample Data'!O39),'Control Sample Data'!O39&lt;$B40, 'Control Sample Data'!O39&gt;0),'Control Sample Data'!O39,$B40),""))</f>
        <v/>
      </c>
      <c r="Q40" s="4" t="s">
        <v>164</v>
      </c>
      <c r="R40" s="4">
        <f>IF('Test Sample Data'!D39="","",IF(SUM('Test Sample Data'!D$2:D$97)&gt;10,IF(AND(ISNUMBER('Test Sample Data'!D39),'Test Sample Data'!D39&lt;$B40, 'Test Sample Data'!D39&gt;0),'Test Sample Data'!D39,$B40),""))</f>
        <v>27.61</v>
      </c>
      <c r="S40" s="4">
        <f>IF('Test Sample Data'!E39="","",IF(SUM('Test Sample Data'!E$2:E$97)&gt;10,IF(AND(ISNUMBER('Test Sample Data'!E39),'Test Sample Data'!E39&lt;$B40, 'Test Sample Data'!E39&gt;0),'Test Sample Data'!E39,$B40),""))</f>
        <v>28.9</v>
      </c>
      <c r="T40" s="4">
        <f>IF('Test Sample Data'!F39="","",IF(SUM('Test Sample Data'!F$2:F$97)&gt;10,IF(AND(ISNUMBER('Test Sample Data'!F39),'Test Sample Data'!F39&lt;$B40, 'Test Sample Data'!F39&gt;0),'Test Sample Data'!F39,$B40),""))</f>
        <v>30.369999999999997</v>
      </c>
      <c r="U40" s="4">
        <f>IF('Test Sample Data'!G39="","",IF(SUM('Test Sample Data'!G$2:G$97)&gt;10,IF(AND(ISNUMBER('Test Sample Data'!G39),'Test Sample Data'!G39&lt;$B40, 'Test Sample Data'!G39&gt;0),'Test Sample Data'!G39,$B40),""))</f>
        <v>35</v>
      </c>
      <c r="V40" s="4">
        <f>IF('Test Sample Data'!H39="","",IF(SUM('Test Sample Data'!H$2:H$97)&gt;10,IF(AND(ISNUMBER('Test Sample Data'!H39),'Test Sample Data'!H39&lt;$B40, 'Test Sample Data'!H39&gt;0),'Test Sample Data'!H39,$B40),""))</f>
        <v>35</v>
      </c>
      <c r="W40" s="4">
        <f>IF('Test Sample Data'!I39="","",IF(SUM('Test Sample Data'!I$2:I$97)&gt;10,IF(AND(ISNUMBER('Test Sample Data'!I39),'Test Sample Data'!I39&lt;$B40, 'Test Sample Data'!I39&gt;0),'Test Sample Data'!I39,$B40),""))</f>
        <v>35</v>
      </c>
      <c r="X40" s="4">
        <f>IF('Test Sample Data'!J39="","",IF(SUM('Test Sample Data'!J$2:J$97)&gt;10,IF(AND(ISNUMBER('Test Sample Data'!J39),'Test Sample Data'!J39&lt;$B40, 'Test Sample Data'!J39&gt;0),'Test Sample Data'!J39,$B40),""))</f>
        <v>35</v>
      </c>
      <c r="Y40" s="4">
        <f>IF('Test Sample Data'!K39="","",IF(SUM('Test Sample Data'!K$2:K$97)&gt;10,IF(AND(ISNUMBER('Test Sample Data'!K39),'Test Sample Data'!K39&lt;$B40, 'Test Sample Data'!K39&gt;0),'Test Sample Data'!K39,$B40),""))</f>
        <v>35</v>
      </c>
      <c r="Z40" s="4" t="str">
        <f>IF('Test Sample Data'!L39="","",IF(SUM('Test Sample Data'!L$2:L$97)&gt;10,IF(AND(ISNUMBER('Test Sample Data'!L39),'Test Sample Data'!L39&lt;$B40, 'Test Sample Data'!L39&gt;0),'Test Sample Data'!L39,$B40),""))</f>
        <v/>
      </c>
      <c r="AA40" s="4" t="str">
        <f>IF('Test Sample Data'!M39="","",IF(SUM('Test Sample Data'!M$2:M$97)&gt;10,IF(AND(ISNUMBER('Test Sample Data'!M39),'Test Sample Data'!M39&lt;$B40, 'Test Sample Data'!M39&gt;0),'Test Sample Data'!M39,$B40),""))</f>
        <v/>
      </c>
      <c r="AB40" s="4" t="str">
        <f>IF('Test Sample Data'!N39="","",IF(SUM('Test Sample Data'!N$2:N$97)&gt;10,IF(AND(ISNUMBER('Test Sample Data'!N39),'Test Sample Data'!N39&lt;$B40, 'Test Sample Data'!N39&gt;0),'Test Sample Data'!N39,$B40),""))</f>
        <v/>
      </c>
      <c r="AC40" s="4" t="str">
        <f>IF('Test Sample Data'!O39="","",IF(SUM('Test Sample Data'!O$2:O$97)&gt;10,IF(AND(ISNUMBER('Test Sample Data'!O39),'Test Sample Data'!O39&lt;$B40, 'Test Sample Data'!O39&gt;0),'Test Sample Data'!O39,$B40),""))</f>
        <v/>
      </c>
      <c r="AE40" s="4" t="s">
        <v>164</v>
      </c>
      <c r="AF40" s="4">
        <f>IF(ISNUMBER(D40),IF(MID('Gene Table'!$D$1,5,1)="8",D40-ED$100,D40-VLOOKUP(LEFT($A40,FIND(":",$A40,1))&amp;"copy number",$A$3:$AC$98,4,FALSE)),"")</f>
        <v>8.0500000000000007</v>
      </c>
      <c r="AG40" s="4">
        <f>IF(ISNUMBER(E40),IF(MID('Gene Table'!$D$1,5,1)="8",E40-EE$100,E40-VLOOKUP(LEFT($A40,FIND(":",$A40,1))&amp;"copy number",$A$3:$AC$98,5,FALSE)),"")</f>
        <v>8.32</v>
      </c>
      <c r="AH40" s="4" t="str">
        <f>IF(ISNUMBER(F40),IF(MID('Gene Table'!$D$1,5,1)="8",F40-EF$100,F40-VLOOKUP(LEFT($A40,FIND(":",$A40,1))&amp;"copy number",$A$3:$AC$98,6,FALSE)),"")</f>
        <v/>
      </c>
      <c r="AI40" s="4" t="str">
        <f>IF(ISNUMBER(G40),IF(MID('Gene Table'!$D$1,5,1)="8",G40-EG$100,G40-VLOOKUP(LEFT($A40,FIND(":",$A40,1))&amp;"copy number",$A$3:$AC$98,7,FALSE)),"")</f>
        <v/>
      </c>
      <c r="AJ40" s="4" t="str">
        <f>IF(ISNUMBER(H40),IF(MID('Gene Table'!$D$1,5,1)="8",H40-EH$100,H40-VLOOKUP(LEFT($A40,FIND(":",$A40,1))&amp;"copy number",$A$3:$AC$98,8,FALSE)),"")</f>
        <v/>
      </c>
      <c r="AK40" s="4" t="str">
        <f>IF(ISNUMBER(I40),IF(MID('Gene Table'!$D$1,5,1)="8",I40-EI$100,I40-VLOOKUP(LEFT($A40,FIND(":",$A40,1))&amp;"copy number",$A$3:$AC$98,9,FALSE)),"")</f>
        <v/>
      </c>
      <c r="AL40" s="4" t="str">
        <f>IF(ISNUMBER(J40),IF(MID('Gene Table'!$D$1,5,1)="8",J40-EJ$100,J40-VLOOKUP(LEFT($A40,FIND(":",$A40,1))&amp;"copy number",$A$3:$AC$98,10,FALSE)),"")</f>
        <v/>
      </c>
      <c r="AM40" s="4" t="str">
        <f>IF(ISNUMBER(K40),IF(MID('Gene Table'!$D$1,5,1)="8",K40-EK$100,K40-VLOOKUP(LEFT($A40,FIND(":",$A40,1))&amp;"copy number",$A$3:$AC$98,11,FALSE)),"")</f>
        <v/>
      </c>
      <c r="AN40" s="4" t="str">
        <f>IF(ISNUMBER(L40),IF(MID('Gene Table'!$D$1,5,1)="8",L40-EL$100,L40-VLOOKUP(LEFT($A40,FIND(":",$A40,1))&amp;"copy number",$A$3:$AC$98,12,FALSE)),"")</f>
        <v/>
      </c>
      <c r="AO40" s="4" t="str">
        <f>IF(ISNUMBER(M40),IF(MID('Gene Table'!$D$1,5,1)="8",M40-EM$100,M40-VLOOKUP(LEFT($A40,FIND(":",$A40,1))&amp;"copy number",$A$3:$AC$98,13,FALSE)),"")</f>
        <v/>
      </c>
      <c r="AP40" s="4" t="str">
        <f>IF(ISNUMBER(N40),IF(MID('Gene Table'!$D$1,5,1)="8",N40-EN$100,N40-VLOOKUP(LEFT($A40,FIND(":",$A40,1))&amp;"copy number",$A$3:$AC$98,14,FALSE)),"")</f>
        <v/>
      </c>
      <c r="AQ40" s="4" t="str">
        <f>IF(ISNUMBER(O40),IF(MID('Gene Table'!$D$1,5,1)="8",O40-EO$100,O40-VLOOKUP(LEFT($A40,FIND(":",$A40,1))&amp;"copy number",$A$3:$AC$98,15,FALSE)),"")</f>
        <v/>
      </c>
      <c r="AR40" s="4">
        <f t="shared" si="3"/>
        <v>0.56999999999999995</v>
      </c>
      <c r="AS40" s="4">
        <f t="shared" si="4"/>
        <v>8.19</v>
      </c>
      <c r="AU40" s="4" t="s">
        <v>164</v>
      </c>
      <c r="AV40" s="4">
        <f>IF(ISNUMBER(R40),IF(MID('Gene Table'!$D$1,5,1)="8",D40-ER$100,R40-VLOOKUP(LEFT($A40,FIND(":",$A40,1))&amp;"copy number",$A$3:$AC$98,18,FALSE)),"")</f>
        <v>1.2899999999999991</v>
      </c>
      <c r="AW40" s="4">
        <f>IF(ISNUMBER(S40),IF(MID('Gene Table'!$D$1,5,1)="8",E40-ES$100,S40-VLOOKUP(LEFT($A40,FIND(":",$A40,1))&amp;"copy number",$A$3:$AC$98,19,FALSE)),"")</f>
        <v>2.3699999999999974</v>
      </c>
      <c r="AX40" s="4">
        <f>IF(ISNUMBER(T40),IF(MID('Gene Table'!$D$1,5,1)="8",F40-ET$100,T40-VLOOKUP(LEFT($A40,FIND(":",$A40,1))&amp;"copy number",$A$3:$AC$98,20,FALSE)),"")</f>
        <v>3.8499999999999979</v>
      </c>
      <c r="AY40" s="4">
        <f>IF(ISNUMBER(U40),IF(MID('Gene Table'!$D$1,5,1)="8",G40-EU$100,U40-VLOOKUP(LEFT($A40,FIND(":",$A40,1))&amp;"copy number",$A$3:$AC$98,21,FALSE)),"")</f>
        <v>9</v>
      </c>
      <c r="AZ40" s="4">
        <f>IF(ISNUMBER(V40),IF(MID('Gene Table'!$D$1,5,1)="8",H40-EV$100,V40-VLOOKUP(LEFT($A40,FIND(":",$A40,1))&amp;"copy number",$A$3:$AC$98,22,FALSE)),"")</f>
        <v>9</v>
      </c>
      <c r="BA40" s="4">
        <f>IF(ISNUMBER(W40),IF(MID('Gene Table'!$D$1,5,1)="8",I40-EW$100,W40-VLOOKUP(LEFT($A40,FIND(":",$A40,1))&amp;"copy number",$A$3:$AC$98,23,FALSE)),"")</f>
        <v>9</v>
      </c>
      <c r="BB40" s="4">
        <f>IF(ISNUMBER(X40),IF(MID('Gene Table'!$D$1,5,1)="8",J40-EX$100,X40-VLOOKUP(LEFT($A40,FIND(":",$A40,1))&amp;"copy number",$A$3:$AC$98,24,FALSE)),"")</f>
        <v>9</v>
      </c>
      <c r="BC40" s="4">
        <f>IF(ISNUMBER(Y40),IF(MID('Gene Table'!$D$1,5,1)="8",K40-EY$100,Y40-VLOOKUP(LEFT($A40,FIND(":",$A40,1))&amp;"copy number",$A$3:$AC$98,25,FALSE)),"")</f>
        <v>9</v>
      </c>
      <c r="BD40" s="4" t="str">
        <f>IF(ISNUMBER(Z40),IF(MID('Gene Table'!$D$1,5,1)="8",L40-EZ$100,Z40-VLOOKUP(LEFT($A40,FIND(":",$A40,1))&amp;"copy number",$A$3:$AC$98,26,FALSE)),"")</f>
        <v/>
      </c>
      <c r="BE40" s="4" t="str">
        <f>IF(ISNUMBER(AA40),IF(MID('Gene Table'!$D$1,5,1)="8",M40-FA$100,AA40-VLOOKUP(LEFT($A40,FIND(":",$A40,1))&amp;"copy number",$A$3:$AC$98,27,FALSE)),"")</f>
        <v/>
      </c>
      <c r="BF40" s="4" t="str">
        <f>IF(ISNUMBER(AB40),IF(MID('Gene Table'!$D$1,5,1)="8",N40-FB$100,AB40-VLOOKUP(LEFT($A40,FIND(":",$A40,1))&amp;"copy number",$A$3:$AC$98,28,FALSE)),"")</f>
        <v/>
      </c>
      <c r="BG40" s="4" t="str">
        <f>IF(ISNUMBER(AC40),IF(MID('Gene Table'!$D$1,5,1)="8",O40-FC$100,AC40-VLOOKUP(LEFT($A40,FIND(":",$A40,1))&amp;"copy number",$A$3:$AC$98,29,FALSE)),"")</f>
        <v/>
      </c>
      <c r="BI40" s="4" t="s">
        <v>164</v>
      </c>
      <c r="BJ40" s="4" t="str">
        <f t="shared" si="5"/>
        <v/>
      </c>
      <c r="BK40" s="4" t="str">
        <f t="shared" si="6"/>
        <v/>
      </c>
      <c r="BL40" s="4" t="str">
        <f t="shared" si="7"/>
        <v/>
      </c>
      <c r="BM40" s="4">
        <f t="shared" si="8"/>
        <v>9</v>
      </c>
      <c r="BN40" s="4">
        <f t="shared" si="9"/>
        <v>9</v>
      </c>
      <c r="BO40" s="4">
        <f t="shared" si="10"/>
        <v>9</v>
      </c>
      <c r="BP40" s="4">
        <f t="shared" si="11"/>
        <v>9</v>
      </c>
      <c r="BQ40" s="4">
        <f t="shared" si="12"/>
        <v>9</v>
      </c>
      <c r="BR40" s="4" t="str">
        <f t="shared" si="13"/>
        <v/>
      </c>
      <c r="BS40" s="4" t="str">
        <f t="shared" si="14"/>
        <v/>
      </c>
      <c r="BT40" s="4" t="str">
        <f t="shared" si="15"/>
        <v/>
      </c>
      <c r="BU40" s="4" t="str">
        <f t="shared" si="16"/>
        <v/>
      </c>
      <c r="BV40" s="4">
        <f t="shared" si="17"/>
        <v>0</v>
      </c>
      <c r="BW40" s="4">
        <f t="shared" si="18"/>
        <v>9</v>
      </c>
      <c r="BY40" s="4" t="s">
        <v>164</v>
      </c>
      <c r="BZ40" s="4">
        <f t="shared" si="19"/>
        <v>-7.7100000000000009</v>
      </c>
      <c r="CA40" s="4">
        <f t="shared" si="20"/>
        <v>-6.6300000000000026</v>
      </c>
      <c r="CB40" s="4">
        <f t="shared" si="21"/>
        <v>-5.1500000000000021</v>
      </c>
      <c r="CC40" s="4">
        <f t="shared" si="22"/>
        <v>0</v>
      </c>
      <c r="CD40" s="4">
        <f t="shared" si="23"/>
        <v>0</v>
      </c>
      <c r="CE40" s="4">
        <f t="shared" si="24"/>
        <v>0</v>
      </c>
      <c r="CF40" s="4">
        <f t="shared" si="25"/>
        <v>0</v>
      </c>
      <c r="CG40" s="4">
        <f t="shared" si="26"/>
        <v>0</v>
      </c>
      <c r="CH40" s="4" t="str">
        <f t="shared" si="27"/>
        <v/>
      </c>
      <c r="CI40" s="4" t="str">
        <f t="shared" si="28"/>
        <v/>
      </c>
      <c r="CJ40" s="4" t="str">
        <f t="shared" si="29"/>
        <v/>
      </c>
      <c r="CK40" s="4" t="str">
        <f t="shared" si="30"/>
        <v/>
      </c>
      <c r="CM40" s="4" t="s">
        <v>164</v>
      </c>
      <c r="CN40" s="4" t="str">
        <f>IF(ISNUMBER(BZ40), IF($BV40&gt;VLOOKUP('Gene Table'!$G$2,'Array Content'!$A$2:$B$3,2,FALSE),IF(BZ40&lt;-$BV40,"mutant","WT"),IF(BZ40&lt;-VLOOKUP('Gene Table'!$G$2,'Array Content'!$A$2:$B$3,2,FALSE),"Mutant","WT")),"")</f>
        <v>Mutant</v>
      </c>
      <c r="CO40" s="4" t="str">
        <f>IF(ISNUMBER(CA40), IF($BV40&gt;VLOOKUP('Gene Table'!$G$2,'Array Content'!$A$2:$B$3,2,FALSE),IF(CA40&lt;-$BV40,"mutant","WT"),IF(CA40&lt;-VLOOKUP('Gene Table'!$G$2,'Array Content'!$A$2:$B$3,2,FALSE),"Mutant","WT")),"")</f>
        <v>Mutant</v>
      </c>
      <c r="CP40" s="4" t="str">
        <f>IF(ISNUMBER(CB40), IF($BV40&gt;VLOOKUP('Gene Table'!$G$2,'Array Content'!$A$2:$B$3,2,FALSE),IF(CB40&lt;-$BV40,"mutant","WT"),IF(CB40&lt;-VLOOKUP('Gene Table'!$G$2,'Array Content'!$A$2:$B$3,2,FALSE),"Mutant","WT")),"")</f>
        <v>Mutant</v>
      </c>
      <c r="CQ40" s="4" t="str">
        <f>IF(ISNUMBER(CC40), IF($BV40&gt;VLOOKUP('Gene Table'!$G$2,'Array Content'!$A$2:$B$3,2,FALSE),IF(CC40&lt;-$BV40,"mutant","WT"),IF(CC40&lt;-VLOOKUP('Gene Table'!$G$2,'Array Content'!$A$2:$B$3,2,FALSE),"Mutant","WT")),"")</f>
        <v>WT</v>
      </c>
      <c r="CR40" s="4" t="str">
        <f>IF(ISNUMBER(CD40), IF($BV40&gt;VLOOKUP('Gene Table'!$G$2,'Array Content'!$A$2:$B$3,2,FALSE),IF(CD40&lt;-$BV40,"mutant","WT"),IF(CD40&lt;-VLOOKUP('Gene Table'!$G$2,'Array Content'!$A$2:$B$3,2,FALSE),"Mutant","WT")),"")</f>
        <v>WT</v>
      </c>
      <c r="CS40" s="4" t="str">
        <f>IF(ISNUMBER(CE40), IF($BV40&gt;VLOOKUP('Gene Table'!$G$2,'Array Content'!$A$2:$B$3,2,FALSE),IF(CE40&lt;-$BV40,"mutant","WT"),IF(CE40&lt;-VLOOKUP('Gene Table'!$G$2,'Array Content'!$A$2:$B$3,2,FALSE),"Mutant","WT")),"")</f>
        <v>WT</v>
      </c>
      <c r="CT40" s="4" t="str">
        <f>IF(ISNUMBER(CF40), IF($BV40&gt;VLOOKUP('Gene Table'!$G$2,'Array Content'!$A$2:$B$3,2,FALSE),IF(CF40&lt;-$BV40,"mutant","WT"),IF(CF40&lt;-VLOOKUP('Gene Table'!$G$2,'Array Content'!$A$2:$B$3,2,FALSE),"Mutant","WT")),"")</f>
        <v>WT</v>
      </c>
      <c r="CU40" s="4" t="str">
        <f>IF(ISNUMBER(CG40), IF($BV40&gt;VLOOKUP('Gene Table'!$G$2,'Array Content'!$A$2:$B$3,2,FALSE),IF(CG40&lt;-$BV40,"mutant","WT"),IF(CG40&lt;-VLOOKUP('Gene Table'!$G$2,'Array Content'!$A$2:$B$3,2,FALSE),"Mutant","WT")),"")</f>
        <v>WT</v>
      </c>
      <c r="CV40" s="4" t="str">
        <f>IF(ISNUMBER(CH40), IF($BV40&gt;VLOOKUP('Gene Table'!$G$2,'Array Content'!$A$2:$B$3,2,FALSE),IF(CH40&lt;-$BV40,"mutant","WT"),IF(CH40&lt;-VLOOKUP('Gene Table'!$G$2,'Array Content'!$A$2:$B$3,2,FALSE),"Mutant","WT")),"")</f>
        <v/>
      </c>
      <c r="CW40" s="4" t="str">
        <f>IF(ISNUMBER(CI40), IF($BV40&gt;VLOOKUP('Gene Table'!$G$2,'Array Content'!$A$2:$B$3,2,FALSE),IF(CI40&lt;-$BV40,"mutant","WT"),IF(CI40&lt;-VLOOKUP('Gene Table'!$G$2,'Array Content'!$A$2:$B$3,2,FALSE),"Mutant","WT")),"")</f>
        <v/>
      </c>
      <c r="CX40" s="4" t="str">
        <f>IF(ISNUMBER(CJ40), IF($BV40&gt;VLOOKUP('Gene Table'!$G$2,'Array Content'!$A$2:$B$3,2,FALSE),IF(CJ40&lt;-$BV40,"mutant","WT"),IF(CJ40&lt;-VLOOKUP('Gene Table'!$G$2,'Array Content'!$A$2:$B$3,2,FALSE),"Mutant","WT")),"")</f>
        <v/>
      </c>
      <c r="CY40" s="4" t="str">
        <f>IF(ISNUMBER(CK40), IF($BV40&gt;VLOOKUP('Gene Table'!$G$2,'Array Content'!$A$2:$B$3,2,FALSE),IF(CK40&lt;-$BV40,"mutant","WT"),IF(CK40&lt;-VLOOKUP('Gene Table'!$G$2,'Array Content'!$A$2:$B$3,2,FALSE),"Mutant","WT")),"")</f>
        <v/>
      </c>
      <c r="DA40" s="4" t="s">
        <v>164</v>
      </c>
      <c r="DB40" s="4">
        <f t="shared" si="31"/>
        <v>-6.9</v>
      </c>
      <c r="DC40" s="4">
        <f t="shared" si="32"/>
        <v>-5.8200000000000021</v>
      </c>
      <c r="DD40" s="4">
        <f t="shared" si="33"/>
        <v>-4.3400000000000016</v>
      </c>
      <c r="DE40" s="4">
        <f t="shared" si="34"/>
        <v>0.8100000000000005</v>
      </c>
      <c r="DF40" s="4">
        <f t="shared" si="35"/>
        <v>0.8100000000000005</v>
      </c>
      <c r="DG40" s="4">
        <f t="shared" si="36"/>
        <v>0.8100000000000005</v>
      </c>
      <c r="DH40" s="4">
        <f t="shared" si="37"/>
        <v>0.8100000000000005</v>
      </c>
      <c r="DI40" s="4">
        <f t="shared" si="38"/>
        <v>0.8100000000000005</v>
      </c>
      <c r="DJ40" s="4" t="str">
        <f t="shared" si="39"/>
        <v/>
      </c>
      <c r="DK40" s="4" t="str">
        <f t="shared" si="40"/>
        <v/>
      </c>
      <c r="DL40" s="4" t="str">
        <f t="shared" si="41"/>
        <v/>
      </c>
      <c r="DM40" s="4" t="str">
        <f t="shared" si="42"/>
        <v/>
      </c>
      <c r="DO40" s="4" t="s">
        <v>164</v>
      </c>
      <c r="DP40" s="4" t="str">
        <f>IF(ISNUMBER(DB40), IF($AR40&gt;VLOOKUP('Gene Table'!$G$2,'Array Content'!$A$2:$B$3,2,FALSE),IF(DB40&lt;-$AR40,"mutant","WT"),IF(DB40&lt;-VLOOKUP('Gene Table'!$G$2,'Array Content'!$A$2:$B$3,2,FALSE),"Mutant","WT")),"")</f>
        <v>Mutant</v>
      </c>
      <c r="DQ40" s="4" t="str">
        <f>IF(ISNUMBER(DC40), IF($AR40&gt;VLOOKUP('Gene Table'!$G$2,'Array Content'!$A$2:$B$3,2,FALSE),IF(DC40&lt;-$AR40,"mutant","WT"),IF(DC40&lt;-VLOOKUP('Gene Table'!$G$2,'Array Content'!$A$2:$B$3,2,FALSE),"Mutant","WT")),"")</f>
        <v>Mutant</v>
      </c>
      <c r="DR40" s="4" t="str">
        <f>IF(ISNUMBER(DD40), IF($AR40&gt;VLOOKUP('Gene Table'!$G$2,'Array Content'!$A$2:$B$3,2,FALSE),IF(DD40&lt;-$AR40,"mutant","WT"),IF(DD40&lt;-VLOOKUP('Gene Table'!$G$2,'Array Content'!$A$2:$B$3,2,FALSE),"Mutant","WT")),"")</f>
        <v>Mutant</v>
      </c>
      <c r="DS40" s="4" t="str">
        <f>IF(ISNUMBER(DE40), IF($AR40&gt;VLOOKUP('Gene Table'!$G$2,'Array Content'!$A$2:$B$3,2,FALSE),IF(DE40&lt;-$AR40,"mutant","WT"),IF(DE40&lt;-VLOOKUP('Gene Table'!$G$2,'Array Content'!$A$2:$B$3,2,FALSE),"Mutant","WT")),"")</f>
        <v>WT</v>
      </c>
      <c r="DT40" s="4" t="str">
        <f>IF(ISNUMBER(DF40), IF($AR40&gt;VLOOKUP('Gene Table'!$G$2,'Array Content'!$A$2:$B$3,2,FALSE),IF(DF40&lt;-$AR40,"mutant","WT"),IF(DF40&lt;-VLOOKUP('Gene Table'!$G$2,'Array Content'!$A$2:$B$3,2,FALSE),"Mutant","WT")),"")</f>
        <v>WT</v>
      </c>
      <c r="DU40" s="4" t="str">
        <f>IF(ISNUMBER(DG40), IF($AR40&gt;VLOOKUP('Gene Table'!$G$2,'Array Content'!$A$2:$B$3,2,FALSE),IF(DG40&lt;-$AR40,"mutant","WT"),IF(DG40&lt;-VLOOKUP('Gene Table'!$G$2,'Array Content'!$A$2:$B$3,2,FALSE),"Mutant","WT")),"")</f>
        <v>WT</v>
      </c>
      <c r="DV40" s="4" t="str">
        <f>IF(ISNUMBER(DH40), IF($AR40&gt;VLOOKUP('Gene Table'!$G$2,'Array Content'!$A$2:$B$3,2,FALSE),IF(DH40&lt;-$AR40,"mutant","WT"),IF(DH40&lt;-VLOOKUP('Gene Table'!$G$2,'Array Content'!$A$2:$B$3,2,FALSE),"Mutant","WT")),"")</f>
        <v>WT</v>
      </c>
      <c r="DW40" s="4" t="str">
        <f>IF(ISNUMBER(DI40), IF($AR40&gt;VLOOKUP('Gene Table'!$G$2,'Array Content'!$A$2:$B$3,2,FALSE),IF(DI40&lt;-$AR40,"mutant","WT"),IF(DI40&lt;-VLOOKUP('Gene Table'!$G$2,'Array Content'!$A$2:$B$3,2,FALSE),"Mutant","WT")),"")</f>
        <v>WT</v>
      </c>
      <c r="DX40" s="4" t="str">
        <f>IF(ISNUMBER(DJ40), IF($AR40&gt;VLOOKUP('Gene Table'!$G$2,'Array Content'!$A$2:$B$3,2,FALSE),IF(DJ40&lt;-$AR40,"mutant","WT"),IF(DJ40&lt;-VLOOKUP('Gene Table'!$G$2,'Array Content'!$A$2:$B$3,2,FALSE),"Mutant","WT")),"")</f>
        <v/>
      </c>
      <c r="DY40" s="4" t="str">
        <f>IF(ISNUMBER(DK40), IF($AR40&gt;VLOOKUP('Gene Table'!$G$2,'Array Content'!$A$2:$B$3,2,FALSE),IF(DK40&lt;-$AR40,"mutant","WT"),IF(DK40&lt;-VLOOKUP('Gene Table'!$G$2,'Array Content'!$A$2:$B$3,2,FALSE),"Mutant","WT")),"")</f>
        <v/>
      </c>
      <c r="DZ40" s="4" t="str">
        <f>IF(ISNUMBER(DL40), IF($AR40&gt;VLOOKUP('Gene Table'!$G$2,'Array Content'!$A$2:$B$3,2,FALSE),IF(DL40&lt;-$AR40,"mutant","WT"),IF(DL40&lt;-VLOOKUP('Gene Table'!$G$2,'Array Content'!$A$2:$B$3,2,FALSE),"Mutant","WT")),"")</f>
        <v/>
      </c>
      <c r="EA40" s="4" t="str">
        <f>IF(ISNUMBER(DM40), IF($AR40&gt;VLOOKUP('Gene Table'!$G$2,'Array Content'!$A$2:$B$3,2,FALSE),IF(DM40&lt;-$AR40,"mutant","WT"),IF(DM40&lt;-VLOOKUP('Gene Table'!$G$2,'Array Content'!$A$2:$B$3,2,FALSE),"Mutant","WT")),"")</f>
        <v/>
      </c>
      <c r="EC40" s="4" t="s">
        <v>164</v>
      </c>
      <c r="ED40" s="4" t="str">
        <f>IF('Gene Table'!$D40="copy number",D40,"")</f>
        <v/>
      </c>
      <c r="EE40" s="4" t="str">
        <f>IF('Gene Table'!$D40="copy number",E40,"")</f>
        <v/>
      </c>
      <c r="EF40" s="4" t="str">
        <f>IF('Gene Table'!$D40="copy number",F40,"")</f>
        <v/>
      </c>
      <c r="EG40" s="4" t="str">
        <f>IF('Gene Table'!$D40="copy number",G40,"")</f>
        <v/>
      </c>
      <c r="EH40" s="4" t="str">
        <f>IF('Gene Table'!$D40="copy number",H40,"")</f>
        <v/>
      </c>
      <c r="EI40" s="4" t="str">
        <f>IF('Gene Table'!$D40="copy number",I40,"")</f>
        <v/>
      </c>
      <c r="EJ40" s="4" t="str">
        <f>IF('Gene Table'!$D40="copy number",J40,"")</f>
        <v/>
      </c>
      <c r="EK40" s="4" t="str">
        <f>IF('Gene Table'!$D40="copy number",K40,"")</f>
        <v/>
      </c>
      <c r="EL40" s="4" t="str">
        <f>IF('Gene Table'!$D40="copy number",L40,"")</f>
        <v/>
      </c>
      <c r="EM40" s="4" t="str">
        <f>IF('Gene Table'!$D40="copy number",M40,"")</f>
        <v/>
      </c>
      <c r="EN40" s="4" t="str">
        <f>IF('Gene Table'!$D40="copy number",N40,"")</f>
        <v/>
      </c>
      <c r="EO40" s="4" t="str">
        <f>IF('Gene Table'!$D40="copy number",O40,"")</f>
        <v/>
      </c>
      <c r="EQ40" s="4" t="s">
        <v>164</v>
      </c>
      <c r="ER40" s="4" t="str">
        <f>IF('Gene Table'!$D40="copy number",R40,"")</f>
        <v/>
      </c>
      <c r="ES40" s="4" t="str">
        <f>IF('Gene Table'!$D40="copy number",S40,"")</f>
        <v/>
      </c>
      <c r="ET40" s="4" t="str">
        <f>IF('Gene Table'!$D40="copy number",T40,"")</f>
        <v/>
      </c>
      <c r="EU40" s="4" t="str">
        <f>IF('Gene Table'!$D40="copy number",U40,"")</f>
        <v/>
      </c>
      <c r="EV40" s="4" t="str">
        <f>IF('Gene Table'!$D40="copy number",V40,"")</f>
        <v/>
      </c>
      <c r="EW40" s="4" t="str">
        <f>IF('Gene Table'!$D40="copy number",W40,"")</f>
        <v/>
      </c>
      <c r="EX40" s="4" t="str">
        <f>IF('Gene Table'!$D40="copy number",X40,"")</f>
        <v/>
      </c>
      <c r="EY40" s="4" t="str">
        <f>IF('Gene Table'!$D40="copy number",Y40,"")</f>
        <v/>
      </c>
      <c r="EZ40" s="4" t="str">
        <f>IF('Gene Table'!$D40="copy number",Z40,"")</f>
        <v/>
      </c>
      <c r="FA40" s="4" t="str">
        <f>IF('Gene Table'!$D40="copy number",AA40,"")</f>
        <v/>
      </c>
      <c r="FB40" s="4" t="str">
        <f>IF('Gene Table'!$D40="copy number",AB40,"")</f>
        <v/>
      </c>
      <c r="FC40" s="4" t="str">
        <f>IF('Gene Table'!$D40="copy number",AC40,"")</f>
        <v/>
      </c>
      <c r="FE40" s="4" t="s">
        <v>164</v>
      </c>
      <c r="FF40" s="4" t="str">
        <f>IF('Gene Table'!$C40="SMPC",D40,"")</f>
        <v/>
      </c>
      <c r="FG40" s="4" t="str">
        <f>IF('Gene Table'!$C40="SMPC",E40,"")</f>
        <v/>
      </c>
      <c r="FH40" s="4" t="str">
        <f>IF('Gene Table'!$C40="SMPC",F40,"")</f>
        <v/>
      </c>
      <c r="FI40" s="4" t="str">
        <f>IF('Gene Table'!$C40="SMPC",G40,"")</f>
        <v/>
      </c>
      <c r="FJ40" s="4" t="str">
        <f>IF('Gene Table'!$C40="SMPC",H40,"")</f>
        <v/>
      </c>
      <c r="FK40" s="4" t="str">
        <f>IF('Gene Table'!$C40="SMPC",I40,"")</f>
        <v/>
      </c>
      <c r="FL40" s="4" t="str">
        <f>IF('Gene Table'!$C40="SMPC",J40,"")</f>
        <v/>
      </c>
      <c r="FM40" s="4" t="str">
        <f>IF('Gene Table'!$C40="SMPC",K40,"")</f>
        <v/>
      </c>
      <c r="FN40" s="4" t="str">
        <f>IF('Gene Table'!$C40="SMPC",L40,"")</f>
        <v/>
      </c>
      <c r="FO40" s="4" t="str">
        <f>IF('Gene Table'!$C40="SMPC",M40,"")</f>
        <v/>
      </c>
      <c r="FP40" s="4" t="str">
        <f>IF('Gene Table'!$C40="SMPC",N40,"")</f>
        <v/>
      </c>
      <c r="FQ40" s="4" t="str">
        <f>IF('Gene Table'!$C40="SMPC",O40,"")</f>
        <v/>
      </c>
      <c r="FS40" s="4" t="s">
        <v>164</v>
      </c>
      <c r="FT40" s="4" t="str">
        <f>IF('Gene Table'!$C40="SMPC",R40,"")</f>
        <v/>
      </c>
      <c r="FU40" s="4" t="str">
        <f>IF('Gene Table'!$C40="SMPC",S40,"")</f>
        <v/>
      </c>
      <c r="FV40" s="4" t="str">
        <f>IF('Gene Table'!$C40="SMPC",T40,"")</f>
        <v/>
      </c>
      <c r="FW40" s="4" t="str">
        <f>IF('Gene Table'!$C40="SMPC",U40,"")</f>
        <v/>
      </c>
      <c r="FX40" s="4" t="str">
        <f>IF('Gene Table'!$C40="SMPC",V40,"")</f>
        <v/>
      </c>
      <c r="FY40" s="4" t="str">
        <f>IF('Gene Table'!$C40="SMPC",W40,"")</f>
        <v/>
      </c>
      <c r="FZ40" s="4" t="str">
        <f>IF('Gene Table'!$C40="SMPC",X40,"")</f>
        <v/>
      </c>
      <c r="GA40" s="4" t="str">
        <f>IF('Gene Table'!$C40="SMPC",Y40,"")</f>
        <v/>
      </c>
      <c r="GB40" s="4" t="str">
        <f>IF('Gene Table'!$C40="SMPC",Z40,"")</f>
        <v/>
      </c>
      <c r="GC40" s="4" t="str">
        <f>IF('Gene Table'!$C40="SMPC",AA40,"")</f>
        <v/>
      </c>
      <c r="GD40" s="4" t="str">
        <f>IF('Gene Table'!$C40="SMPC",AB40,"")</f>
        <v/>
      </c>
      <c r="GE40" s="4" t="str">
        <f>IF('Gene Table'!$C40="SMPC",AC40,"")</f>
        <v/>
      </c>
    </row>
    <row r="41" spans="1:187" ht="15" customHeight="1" x14ac:dyDescent="0.25">
      <c r="A41" s="4" t="str">
        <f>'Gene Table'!C41&amp;":"&amp;'Gene Table'!D41</f>
        <v>KRAS:c.37G&gt;A</v>
      </c>
      <c r="B41" s="4">
        <f>IF('Gene Table'!$G$5="NO",IF(ISNUMBER(MATCH('Gene Table'!E41,'Array Content'!$M$2:$M$941,0)),VLOOKUP('Gene Table'!E41,'Array Content'!$M$2:$O$941,2,FALSE),35),IF('Gene Table'!$G$5="YES",IF(ISNUMBER(MATCH('Gene Table'!E41,'Array Content'!$M$2:$M$941,0)),VLOOKUP('Gene Table'!E41,'Array Content'!$M$2:$O$941,3,FALSE),35),"OOPS"))</f>
        <v>35</v>
      </c>
      <c r="C41" s="4" t="s">
        <v>167</v>
      </c>
      <c r="D41" s="4">
        <f>IF('Control Sample Data'!D40="","",IF(SUM('Control Sample Data'!D$2:D$97)&gt;10,IF(AND(ISNUMBER('Control Sample Data'!D40),'Control Sample Data'!D40&lt;$B41, 'Control Sample Data'!D40&gt;0),'Control Sample Data'!D40,$B41),""))</f>
        <v>34.26</v>
      </c>
      <c r="E41" s="4">
        <f>IF('Control Sample Data'!E40="","",IF(SUM('Control Sample Data'!E$2:E$97)&gt;10,IF(AND(ISNUMBER('Control Sample Data'!E40),'Control Sample Data'!E40&lt;$B41, 'Control Sample Data'!E40&gt;0),'Control Sample Data'!E40,$B41),""))</f>
        <v>34.75</v>
      </c>
      <c r="F41" s="4" t="str">
        <f>IF('Control Sample Data'!F40="","",IF(SUM('Control Sample Data'!F$2:F$97)&gt;10,IF(AND(ISNUMBER('Control Sample Data'!F40),'Control Sample Data'!F40&lt;$B41, 'Control Sample Data'!F40&gt;0),'Control Sample Data'!F40,$B41),""))</f>
        <v/>
      </c>
      <c r="G41" s="4" t="str">
        <f>IF('Control Sample Data'!G40="","",IF(SUM('Control Sample Data'!G$2:G$97)&gt;10,IF(AND(ISNUMBER('Control Sample Data'!G40),'Control Sample Data'!G40&lt;$B41, 'Control Sample Data'!G40&gt;0),'Control Sample Data'!G40,$B41),""))</f>
        <v/>
      </c>
      <c r="H41" s="4" t="str">
        <f>IF('Control Sample Data'!H40="","",IF(SUM('Control Sample Data'!H$2:H$97)&gt;10,IF(AND(ISNUMBER('Control Sample Data'!H40),'Control Sample Data'!H40&lt;$B41, 'Control Sample Data'!H40&gt;0),'Control Sample Data'!H40,$B41),""))</f>
        <v/>
      </c>
      <c r="I41" s="4" t="str">
        <f>IF('Control Sample Data'!I40="","",IF(SUM('Control Sample Data'!I$2:I$97)&gt;10,IF(AND(ISNUMBER('Control Sample Data'!I40),'Control Sample Data'!I40&lt;$B41, 'Control Sample Data'!I40&gt;0),'Control Sample Data'!I40,$B41),""))</f>
        <v/>
      </c>
      <c r="J41" s="4" t="str">
        <f>IF('Control Sample Data'!J40="","",IF(SUM('Control Sample Data'!J$2:J$97)&gt;10,IF(AND(ISNUMBER('Control Sample Data'!J40),'Control Sample Data'!J40&lt;$B41, 'Control Sample Data'!J40&gt;0),'Control Sample Data'!J40,$B41),""))</f>
        <v/>
      </c>
      <c r="K41" s="4" t="str">
        <f>IF('Control Sample Data'!K40="","",IF(SUM('Control Sample Data'!K$2:K$97)&gt;10,IF(AND(ISNUMBER('Control Sample Data'!K40),'Control Sample Data'!K40&lt;$B41, 'Control Sample Data'!K40&gt;0),'Control Sample Data'!K40,$B41),""))</f>
        <v/>
      </c>
      <c r="L41" s="4" t="str">
        <f>IF('Control Sample Data'!L40="","",IF(SUM('Control Sample Data'!L$2:L$97)&gt;10,IF(AND(ISNUMBER('Control Sample Data'!L40),'Control Sample Data'!L40&lt;$B41, 'Control Sample Data'!L40&gt;0),'Control Sample Data'!L40,$B41),""))</f>
        <v/>
      </c>
      <c r="M41" s="4" t="str">
        <f>IF('Control Sample Data'!M40="","",IF(SUM('Control Sample Data'!M$2:M$97)&gt;10,IF(AND(ISNUMBER('Control Sample Data'!M40),'Control Sample Data'!M40&lt;$B41, 'Control Sample Data'!M40&gt;0),'Control Sample Data'!M40,$B41),""))</f>
        <v/>
      </c>
      <c r="N41" s="4" t="str">
        <f>IF('Control Sample Data'!N40="","",IF(SUM('Control Sample Data'!N$2:N$97)&gt;10,IF(AND(ISNUMBER('Control Sample Data'!N40),'Control Sample Data'!N40&lt;$B41, 'Control Sample Data'!N40&gt;0),'Control Sample Data'!N40,$B41),""))</f>
        <v/>
      </c>
      <c r="O41" s="4" t="str">
        <f>IF('Control Sample Data'!O40="","",IF(SUM('Control Sample Data'!O$2:O$97)&gt;10,IF(AND(ISNUMBER('Control Sample Data'!O40),'Control Sample Data'!O40&lt;$B41, 'Control Sample Data'!O40&gt;0),'Control Sample Data'!O40,$B41),""))</f>
        <v/>
      </c>
      <c r="Q41" s="4" t="s">
        <v>167</v>
      </c>
      <c r="R41" s="4">
        <f>IF('Test Sample Data'!D40="","",IF(SUM('Test Sample Data'!D$2:D$97)&gt;10,IF(AND(ISNUMBER('Test Sample Data'!D40),'Test Sample Data'!D40&lt;$B41, 'Test Sample Data'!D40&gt;0),'Test Sample Data'!D40,$B41),""))</f>
        <v>35</v>
      </c>
      <c r="S41" s="4">
        <f>IF('Test Sample Data'!E40="","",IF(SUM('Test Sample Data'!E$2:E$97)&gt;10,IF(AND(ISNUMBER('Test Sample Data'!E40),'Test Sample Data'!E40&lt;$B41, 'Test Sample Data'!E40&gt;0),'Test Sample Data'!E40,$B41),""))</f>
        <v>35</v>
      </c>
      <c r="T41" s="4">
        <f>IF('Test Sample Data'!F40="","",IF(SUM('Test Sample Data'!F$2:F$97)&gt;10,IF(AND(ISNUMBER('Test Sample Data'!F40),'Test Sample Data'!F40&lt;$B41, 'Test Sample Data'!F40&gt;0),'Test Sample Data'!F40,$B41),""))</f>
        <v>35</v>
      </c>
      <c r="U41" s="4">
        <f>IF('Test Sample Data'!G40="","",IF(SUM('Test Sample Data'!G$2:G$97)&gt;10,IF(AND(ISNUMBER('Test Sample Data'!G40),'Test Sample Data'!G40&lt;$B41, 'Test Sample Data'!G40&gt;0),'Test Sample Data'!G40,$B41),""))</f>
        <v>35</v>
      </c>
      <c r="V41" s="4">
        <f>IF('Test Sample Data'!H40="","",IF(SUM('Test Sample Data'!H$2:H$97)&gt;10,IF(AND(ISNUMBER('Test Sample Data'!H40),'Test Sample Data'!H40&lt;$B41, 'Test Sample Data'!H40&gt;0),'Test Sample Data'!H40,$B41),""))</f>
        <v>35</v>
      </c>
      <c r="W41" s="4">
        <f>IF('Test Sample Data'!I40="","",IF(SUM('Test Sample Data'!I$2:I$97)&gt;10,IF(AND(ISNUMBER('Test Sample Data'!I40),'Test Sample Data'!I40&lt;$B41, 'Test Sample Data'!I40&gt;0),'Test Sample Data'!I40,$B41),""))</f>
        <v>35</v>
      </c>
      <c r="X41" s="4">
        <f>IF('Test Sample Data'!J40="","",IF(SUM('Test Sample Data'!J$2:J$97)&gt;10,IF(AND(ISNUMBER('Test Sample Data'!J40),'Test Sample Data'!J40&lt;$B41, 'Test Sample Data'!J40&gt;0),'Test Sample Data'!J40,$B41),""))</f>
        <v>35</v>
      </c>
      <c r="Y41" s="4">
        <f>IF('Test Sample Data'!K40="","",IF(SUM('Test Sample Data'!K$2:K$97)&gt;10,IF(AND(ISNUMBER('Test Sample Data'!K40),'Test Sample Data'!K40&lt;$B41, 'Test Sample Data'!K40&gt;0),'Test Sample Data'!K40,$B41),""))</f>
        <v>35</v>
      </c>
      <c r="Z41" s="4" t="str">
        <f>IF('Test Sample Data'!L40="","",IF(SUM('Test Sample Data'!L$2:L$97)&gt;10,IF(AND(ISNUMBER('Test Sample Data'!L40),'Test Sample Data'!L40&lt;$B41, 'Test Sample Data'!L40&gt;0),'Test Sample Data'!L40,$B41),""))</f>
        <v/>
      </c>
      <c r="AA41" s="4" t="str">
        <f>IF('Test Sample Data'!M40="","",IF(SUM('Test Sample Data'!M$2:M$97)&gt;10,IF(AND(ISNUMBER('Test Sample Data'!M40),'Test Sample Data'!M40&lt;$B41, 'Test Sample Data'!M40&gt;0),'Test Sample Data'!M40,$B41),""))</f>
        <v/>
      </c>
      <c r="AB41" s="4" t="str">
        <f>IF('Test Sample Data'!N40="","",IF(SUM('Test Sample Data'!N$2:N$97)&gt;10,IF(AND(ISNUMBER('Test Sample Data'!N40),'Test Sample Data'!N40&lt;$B41, 'Test Sample Data'!N40&gt;0),'Test Sample Data'!N40,$B41),""))</f>
        <v/>
      </c>
      <c r="AC41" s="4" t="str">
        <f>IF('Test Sample Data'!O40="","",IF(SUM('Test Sample Data'!O$2:O$97)&gt;10,IF(AND(ISNUMBER('Test Sample Data'!O40),'Test Sample Data'!O40&lt;$B41, 'Test Sample Data'!O40&gt;0),'Test Sample Data'!O40,$B41),""))</f>
        <v/>
      </c>
      <c r="AE41" s="4" t="s">
        <v>167</v>
      </c>
      <c r="AF41" s="4">
        <f>IF(ISNUMBER(D41),IF(MID('Gene Table'!$D$1,5,1)="8",D41-ED$100,D41-VLOOKUP(LEFT($A41,FIND(":",$A41,1))&amp;"copy number",$A$3:$AC$98,4,FALSE)),"")</f>
        <v>7.9999999999999964</v>
      </c>
      <c r="AG41" s="4">
        <f>IF(ISNUMBER(E41),IF(MID('Gene Table'!$D$1,5,1)="8",E41-EE$100,E41-VLOOKUP(LEFT($A41,FIND(":",$A41,1))&amp;"copy number",$A$3:$AC$98,5,FALSE)),"")</f>
        <v>8.14</v>
      </c>
      <c r="AH41" s="4" t="str">
        <f>IF(ISNUMBER(F41),IF(MID('Gene Table'!$D$1,5,1)="8",F41-EF$100,F41-VLOOKUP(LEFT($A41,FIND(":",$A41,1))&amp;"copy number",$A$3:$AC$98,6,FALSE)),"")</f>
        <v/>
      </c>
      <c r="AI41" s="4" t="str">
        <f>IF(ISNUMBER(G41),IF(MID('Gene Table'!$D$1,5,1)="8",G41-EG$100,G41-VLOOKUP(LEFT($A41,FIND(":",$A41,1))&amp;"copy number",$A$3:$AC$98,7,FALSE)),"")</f>
        <v/>
      </c>
      <c r="AJ41" s="4" t="str">
        <f>IF(ISNUMBER(H41),IF(MID('Gene Table'!$D$1,5,1)="8",H41-EH$100,H41-VLOOKUP(LEFT($A41,FIND(":",$A41,1))&amp;"copy number",$A$3:$AC$98,8,FALSE)),"")</f>
        <v/>
      </c>
      <c r="AK41" s="4" t="str">
        <f>IF(ISNUMBER(I41),IF(MID('Gene Table'!$D$1,5,1)="8",I41-EI$100,I41-VLOOKUP(LEFT($A41,FIND(":",$A41,1))&amp;"copy number",$A$3:$AC$98,9,FALSE)),"")</f>
        <v/>
      </c>
      <c r="AL41" s="4" t="str">
        <f>IF(ISNUMBER(J41),IF(MID('Gene Table'!$D$1,5,1)="8",J41-EJ$100,J41-VLOOKUP(LEFT($A41,FIND(":",$A41,1))&amp;"copy number",$A$3:$AC$98,10,FALSE)),"")</f>
        <v/>
      </c>
      <c r="AM41" s="4" t="str">
        <f>IF(ISNUMBER(K41),IF(MID('Gene Table'!$D$1,5,1)="8",K41-EK$100,K41-VLOOKUP(LEFT($A41,FIND(":",$A41,1))&amp;"copy number",$A$3:$AC$98,11,FALSE)),"")</f>
        <v/>
      </c>
      <c r="AN41" s="4" t="str">
        <f>IF(ISNUMBER(L41),IF(MID('Gene Table'!$D$1,5,1)="8",L41-EL$100,L41-VLOOKUP(LEFT($A41,FIND(":",$A41,1))&amp;"copy number",$A$3:$AC$98,12,FALSE)),"")</f>
        <v/>
      </c>
      <c r="AO41" s="4" t="str">
        <f>IF(ISNUMBER(M41),IF(MID('Gene Table'!$D$1,5,1)="8",M41-EM$100,M41-VLOOKUP(LEFT($A41,FIND(":",$A41,1))&amp;"copy number",$A$3:$AC$98,13,FALSE)),"")</f>
        <v/>
      </c>
      <c r="AP41" s="4" t="str">
        <f>IF(ISNUMBER(N41),IF(MID('Gene Table'!$D$1,5,1)="8",N41-EN$100,N41-VLOOKUP(LEFT($A41,FIND(":",$A41,1))&amp;"copy number",$A$3:$AC$98,14,FALSE)),"")</f>
        <v/>
      </c>
      <c r="AQ41" s="4" t="str">
        <f>IF(ISNUMBER(O41),IF(MID('Gene Table'!$D$1,5,1)="8",O41-EO$100,O41-VLOOKUP(LEFT($A41,FIND(":",$A41,1))&amp;"copy number",$A$3:$AC$98,15,FALSE)),"")</f>
        <v/>
      </c>
      <c r="AR41" s="4">
        <f t="shared" si="3"/>
        <v>0.3</v>
      </c>
      <c r="AS41" s="4">
        <f t="shared" si="4"/>
        <v>8.07</v>
      </c>
      <c r="AU41" s="4" t="s">
        <v>167</v>
      </c>
      <c r="AV41" s="4">
        <f>IF(ISNUMBER(R41),IF(MID('Gene Table'!$D$1,5,1)="8",D41-ER$100,R41-VLOOKUP(LEFT($A41,FIND(":",$A41,1))&amp;"copy number",$A$3:$AC$98,18,FALSE)),"")</f>
        <v>8.68</v>
      </c>
      <c r="AW41" s="4">
        <f>IF(ISNUMBER(S41),IF(MID('Gene Table'!$D$1,5,1)="8",E41-ES$100,S41-VLOOKUP(LEFT($A41,FIND(":",$A41,1))&amp;"copy number",$A$3:$AC$98,19,FALSE)),"")</f>
        <v>8.4699999999999989</v>
      </c>
      <c r="AX41" s="4">
        <f>IF(ISNUMBER(T41),IF(MID('Gene Table'!$D$1,5,1)="8",F41-ET$100,T41-VLOOKUP(LEFT($A41,FIND(":",$A41,1))&amp;"copy number",$A$3:$AC$98,20,FALSE)),"")</f>
        <v>8.48</v>
      </c>
      <c r="AY41" s="4">
        <f>IF(ISNUMBER(U41),IF(MID('Gene Table'!$D$1,5,1)="8",G41-EU$100,U41-VLOOKUP(LEFT($A41,FIND(":",$A41,1))&amp;"copy number",$A$3:$AC$98,21,FALSE)),"")</f>
        <v>9</v>
      </c>
      <c r="AZ41" s="4">
        <f>IF(ISNUMBER(V41),IF(MID('Gene Table'!$D$1,5,1)="8",H41-EV$100,V41-VLOOKUP(LEFT($A41,FIND(":",$A41,1))&amp;"copy number",$A$3:$AC$98,22,FALSE)),"")</f>
        <v>9</v>
      </c>
      <c r="BA41" s="4">
        <f>IF(ISNUMBER(W41),IF(MID('Gene Table'!$D$1,5,1)="8",I41-EW$100,W41-VLOOKUP(LEFT($A41,FIND(":",$A41,1))&amp;"copy number",$A$3:$AC$98,23,FALSE)),"")</f>
        <v>9</v>
      </c>
      <c r="BB41" s="4">
        <f>IF(ISNUMBER(X41),IF(MID('Gene Table'!$D$1,5,1)="8",J41-EX$100,X41-VLOOKUP(LEFT($A41,FIND(":",$A41,1))&amp;"copy number",$A$3:$AC$98,24,FALSE)),"")</f>
        <v>9</v>
      </c>
      <c r="BC41" s="4">
        <f>IF(ISNUMBER(Y41),IF(MID('Gene Table'!$D$1,5,1)="8",K41-EY$100,Y41-VLOOKUP(LEFT($A41,FIND(":",$A41,1))&amp;"copy number",$A$3:$AC$98,25,FALSE)),"")</f>
        <v>9</v>
      </c>
      <c r="BD41" s="4" t="str">
        <f>IF(ISNUMBER(Z41),IF(MID('Gene Table'!$D$1,5,1)="8",L41-EZ$100,Z41-VLOOKUP(LEFT($A41,FIND(":",$A41,1))&amp;"copy number",$A$3:$AC$98,26,FALSE)),"")</f>
        <v/>
      </c>
      <c r="BE41" s="4" t="str">
        <f>IF(ISNUMBER(AA41),IF(MID('Gene Table'!$D$1,5,1)="8",M41-FA$100,AA41-VLOOKUP(LEFT($A41,FIND(":",$A41,1))&amp;"copy number",$A$3:$AC$98,27,FALSE)),"")</f>
        <v/>
      </c>
      <c r="BF41" s="4" t="str">
        <f>IF(ISNUMBER(AB41),IF(MID('Gene Table'!$D$1,5,1)="8",N41-FB$100,AB41-VLOOKUP(LEFT($A41,FIND(":",$A41,1))&amp;"copy number",$A$3:$AC$98,28,FALSE)),"")</f>
        <v/>
      </c>
      <c r="BG41" s="4" t="str">
        <f>IF(ISNUMBER(AC41),IF(MID('Gene Table'!$D$1,5,1)="8",O41-FC$100,AC41-VLOOKUP(LEFT($A41,FIND(":",$A41,1))&amp;"copy number",$A$3:$AC$98,29,FALSE)),"")</f>
        <v/>
      </c>
      <c r="BI41" s="4" t="s">
        <v>167</v>
      </c>
      <c r="BJ41" s="4">
        <f t="shared" si="5"/>
        <v>8.68</v>
      </c>
      <c r="BK41" s="4">
        <f t="shared" si="6"/>
        <v>8.4699999999999989</v>
      </c>
      <c r="BL41" s="4">
        <f t="shared" si="7"/>
        <v>8.48</v>
      </c>
      <c r="BM41" s="4">
        <f t="shared" si="8"/>
        <v>9</v>
      </c>
      <c r="BN41" s="4">
        <f t="shared" si="9"/>
        <v>9</v>
      </c>
      <c r="BO41" s="4">
        <f t="shared" si="10"/>
        <v>9</v>
      </c>
      <c r="BP41" s="4">
        <f t="shared" si="11"/>
        <v>9</v>
      </c>
      <c r="BQ41" s="4">
        <f t="shared" si="12"/>
        <v>9</v>
      </c>
      <c r="BR41" s="4" t="str">
        <f t="shared" si="13"/>
        <v/>
      </c>
      <c r="BS41" s="4" t="str">
        <f t="shared" si="14"/>
        <v/>
      </c>
      <c r="BT41" s="4" t="str">
        <f t="shared" si="15"/>
        <v/>
      </c>
      <c r="BU41" s="4" t="str">
        <f t="shared" si="16"/>
        <v/>
      </c>
      <c r="BV41" s="4">
        <f t="shared" si="17"/>
        <v>0.73</v>
      </c>
      <c r="BW41" s="4">
        <f t="shared" si="18"/>
        <v>8.83</v>
      </c>
      <c r="BY41" s="4" t="s">
        <v>167</v>
      </c>
      <c r="BZ41" s="4">
        <f t="shared" si="19"/>
        <v>-0.15000000000000036</v>
      </c>
      <c r="CA41" s="4">
        <f t="shared" si="20"/>
        <v>-0.36000000000000121</v>
      </c>
      <c r="CB41" s="4">
        <f t="shared" si="21"/>
        <v>-0.34999999999999964</v>
      </c>
      <c r="CC41" s="4">
        <f t="shared" si="22"/>
        <v>0.16999999999999993</v>
      </c>
      <c r="CD41" s="4">
        <f t="shared" si="23"/>
        <v>0.16999999999999993</v>
      </c>
      <c r="CE41" s="4">
        <f t="shared" si="24"/>
        <v>0.16999999999999993</v>
      </c>
      <c r="CF41" s="4">
        <f t="shared" si="25"/>
        <v>0.16999999999999993</v>
      </c>
      <c r="CG41" s="4">
        <f t="shared" si="26"/>
        <v>0.16999999999999993</v>
      </c>
      <c r="CH41" s="4" t="str">
        <f t="shared" si="27"/>
        <v/>
      </c>
      <c r="CI41" s="4" t="str">
        <f t="shared" si="28"/>
        <v/>
      </c>
      <c r="CJ41" s="4" t="str">
        <f t="shared" si="29"/>
        <v/>
      </c>
      <c r="CK41" s="4" t="str">
        <f t="shared" si="30"/>
        <v/>
      </c>
      <c r="CM41" s="4" t="s">
        <v>167</v>
      </c>
      <c r="CN41" s="4" t="str">
        <f>IF(ISNUMBER(BZ41), IF($BV41&gt;VLOOKUP('Gene Table'!$G$2,'Array Content'!$A$2:$B$3,2,FALSE),IF(BZ41&lt;-$BV41,"mutant","WT"),IF(BZ41&lt;-VLOOKUP('Gene Table'!$G$2,'Array Content'!$A$2:$B$3,2,FALSE),"Mutant","WT")),"")</f>
        <v>WT</v>
      </c>
      <c r="CO41" s="4" t="str">
        <f>IF(ISNUMBER(CA41), IF($BV41&gt;VLOOKUP('Gene Table'!$G$2,'Array Content'!$A$2:$B$3,2,FALSE),IF(CA41&lt;-$BV41,"mutant","WT"),IF(CA41&lt;-VLOOKUP('Gene Table'!$G$2,'Array Content'!$A$2:$B$3,2,FALSE),"Mutant","WT")),"")</f>
        <v>WT</v>
      </c>
      <c r="CP41" s="4" t="str">
        <f>IF(ISNUMBER(CB41), IF($BV41&gt;VLOOKUP('Gene Table'!$G$2,'Array Content'!$A$2:$B$3,2,FALSE),IF(CB41&lt;-$BV41,"mutant","WT"),IF(CB41&lt;-VLOOKUP('Gene Table'!$G$2,'Array Content'!$A$2:$B$3,2,FALSE),"Mutant","WT")),"")</f>
        <v>WT</v>
      </c>
      <c r="CQ41" s="4" t="str">
        <f>IF(ISNUMBER(CC41), IF($BV41&gt;VLOOKUP('Gene Table'!$G$2,'Array Content'!$A$2:$B$3,2,FALSE),IF(CC41&lt;-$BV41,"mutant","WT"),IF(CC41&lt;-VLOOKUP('Gene Table'!$G$2,'Array Content'!$A$2:$B$3,2,FALSE),"Mutant","WT")),"")</f>
        <v>WT</v>
      </c>
      <c r="CR41" s="4" t="str">
        <f>IF(ISNUMBER(CD41), IF($BV41&gt;VLOOKUP('Gene Table'!$G$2,'Array Content'!$A$2:$B$3,2,FALSE),IF(CD41&lt;-$BV41,"mutant","WT"),IF(CD41&lt;-VLOOKUP('Gene Table'!$G$2,'Array Content'!$A$2:$B$3,2,FALSE),"Mutant","WT")),"")</f>
        <v>WT</v>
      </c>
      <c r="CS41" s="4" t="str">
        <f>IF(ISNUMBER(CE41), IF($BV41&gt;VLOOKUP('Gene Table'!$G$2,'Array Content'!$A$2:$B$3,2,FALSE),IF(CE41&lt;-$BV41,"mutant","WT"),IF(CE41&lt;-VLOOKUP('Gene Table'!$G$2,'Array Content'!$A$2:$B$3,2,FALSE),"Mutant","WT")),"")</f>
        <v>WT</v>
      </c>
      <c r="CT41" s="4" t="str">
        <f>IF(ISNUMBER(CF41), IF($BV41&gt;VLOOKUP('Gene Table'!$G$2,'Array Content'!$A$2:$B$3,2,FALSE),IF(CF41&lt;-$BV41,"mutant","WT"),IF(CF41&lt;-VLOOKUP('Gene Table'!$G$2,'Array Content'!$A$2:$B$3,2,FALSE),"Mutant","WT")),"")</f>
        <v>WT</v>
      </c>
      <c r="CU41" s="4" t="str">
        <f>IF(ISNUMBER(CG41), IF($BV41&gt;VLOOKUP('Gene Table'!$G$2,'Array Content'!$A$2:$B$3,2,FALSE),IF(CG41&lt;-$BV41,"mutant","WT"),IF(CG41&lt;-VLOOKUP('Gene Table'!$G$2,'Array Content'!$A$2:$B$3,2,FALSE),"Mutant","WT")),"")</f>
        <v>WT</v>
      </c>
      <c r="CV41" s="4" t="str">
        <f>IF(ISNUMBER(CH41), IF($BV41&gt;VLOOKUP('Gene Table'!$G$2,'Array Content'!$A$2:$B$3,2,FALSE),IF(CH41&lt;-$BV41,"mutant","WT"),IF(CH41&lt;-VLOOKUP('Gene Table'!$G$2,'Array Content'!$A$2:$B$3,2,FALSE),"Mutant","WT")),"")</f>
        <v/>
      </c>
      <c r="CW41" s="4" t="str">
        <f>IF(ISNUMBER(CI41), IF($BV41&gt;VLOOKUP('Gene Table'!$G$2,'Array Content'!$A$2:$B$3,2,FALSE),IF(CI41&lt;-$BV41,"mutant","WT"),IF(CI41&lt;-VLOOKUP('Gene Table'!$G$2,'Array Content'!$A$2:$B$3,2,FALSE),"Mutant","WT")),"")</f>
        <v/>
      </c>
      <c r="CX41" s="4" t="str">
        <f>IF(ISNUMBER(CJ41), IF($BV41&gt;VLOOKUP('Gene Table'!$G$2,'Array Content'!$A$2:$B$3,2,FALSE),IF(CJ41&lt;-$BV41,"mutant","WT"),IF(CJ41&lt;-VLOOKUP('Gene Table'!$G$2,'Array Content'!$A$2:$B$3,2,FALSE),"Mutant","WT")),"")</f>
        <v/>
      </c>
      <c r="CY41" s="4" t="str">
        <f>IF(ISNUMBER(CK41), IF($BV41&gt;VLOOKUP('Gene Table'!$G$2,'Array Content'!$A$2:$B$3,2,FALSE),IF(CK41&lt;-$BV41,"mutant","WT"),IF(CK41&lt;-VLOOKUP('Gene Table'!$G$2,'Array Content'!$A$2:$B$3,2,FALSE),"Mutant","WT")),"")</f>
        <v/>
      </c>
      <c r="DA41" s="4" t="s">
        <v>167</v>
      </c>
      <c r="DB41" s="4">
        <f t="shared" si="31"/>
        <v>0.60999999999999943</v>
      </c>
      <c r="DC41" s="4">
        <f t="shared" si="32"/>
        <v>0.39999999999999858</v>
      </c>
      <c r="DD41" s="4">
        <f t="shared" si="33"/>
        <v>0.41000000000000014</v>
      </c>
      <c r="DE41" s="4">
        <f t="shared" si="34"/>
        <v>0.92999999999999972</v>
      </c>
      <c r="DF41" s="4">
        <f t="shared" si="35"/>
        <v>0.92999999999999972</v>
      </c>
      <c r="DG41" s="4">
        <f t="shared" si="36"/>
        <v>0.92999999999999972</v>
      </c>
      <c r="DH41" s="4">
        <f t="shared" si="37"/>
        <v>0.92999999999999972</v>
      </c>
      <c r="DI41" s="4">
        <f t="shared" si="38"/>
        <v>0.92999999999999972</v>
      </c>
      <c r="DJ41" s="4" t="str">
        <f t="shared" si="39"/>
        <v/>
      </c>
      <c r="DK41" s="4" t="str">
        <f t="shared" si="40"/>
        <v/>
      </c>
      <c r="DL41" s="4" t="str">
        <f t="shared" si="41"/>
        <v/>
      </c>
      <c r="DM41" s="4" t="str">
        <f t="shared" si="42"/>
        <v/>
      </c>
      <c r="DO41" s="4" t="s">
        <v>167</v>
      </c>
      <c r="DP41" s="4" t="str">
        <f>IF(ISNUMBER(DB41), IF($AR41&gt;VLOOKUP('Gene Table'!$G$2,'Array Content'!$A$2:$B$3,2,FALSE),IF(DB41&lt;-$AR41,"mutant","WT"),IF(DB41&lt;-VLOOKUP('Gene Table'!$G$2,'Array Content'!$A$2:$B$3,2,FALSE),"Mutant","WT")),"")</f>
        <v>WT</v>
      </c>
      <c r="DQ41" s="4" t="str">
        <f>IF(ISNUMBER(DC41), IF($AR41&gt;VLOOKUP('Gene Table'!$G$2,'Array Content'!$A$2:$B$3,2,FALSE),IF(DC41&lt;-$AR41,"mutant","WT"),IF(DC41&lt;-VLOOKUP('Gene Table'!$G$2,'Array Content'!$A$2:$B$3,2,FALSE),"Mutant","WT")),"")</f>
        <v>WT</v>
      </c>
      <c r="DR41" s="4" t="str">
        <f>IF(ISNUMBER(DD41), IF($AR41&gt;VLOOKUP('Gene Table'!$G$2,'Array Content'!$A$2:$B$3,2,FALSE),IF(DD41&lt;-$AR41,"mutant","WT"),IF(DD41&lt;-VLOOKUP('Gene Table'!$G$2,'Array Content'!$A$2:$B$3,2,FALSE),"Mutant","WT")),"")</f>
        <v>WT</v>
      </c>
      <c r="DS41" s="4" t="str">
        <f>IF(ISNUMBER(DE41), IF($AR41&gt;VLOOKUP('Gene Table'!$G$2,'Array Content'!$A$2:$B$3,2,FALSE),IF(DE41&lt;-$AR41,"mutant","WT"),IF(DE41&lt;-VLOOKUP('Gene Table'!$G$2,'Array Content'!$A$2:$B$3,2,FALSE),"Mutant","WT")),"")</f>
        <v>WT</v>
      </c>
      <c r="DT41" s="4" t="str">
        <f>IF(ISNUMBER(DF41), IF($AR41&gt;VLOOKUP('Gene Table'!$G$2,'Array Content'!$A$2:$B$3,2,FALSE),IF(DF41&lt;-$AR41,"mutant","WT"),IF(DF41&lt;-VLOOKUP('Gene Table'!$G$2,'Array Content'!$A$2:$B$3,2,FALSE),"Mutant","WT")),"")</f>
        <v>WT</v>
      </c>
      <c r="DU41" s="4" t="str">
        <f>IF(ISNUMBER(DG41), IF($AR41&gt;VLOOKUP('Gene Table'!$G$2,'Array Content'!$A$2:$B$3,2,FALSE),IF(DG41&lt;-$AR41,"mutant","WT"),IF(DG41&lt;-VLOOKUP('Gene Table'!$G$2,'Array Content'!$A$2:$B$3,2,FALSE),"Mutant","WT")),"")</f>
        <v>WT</v>
      </c>
      <c r="DV41" s="4" t="str">
        <f>IF(ISNUMBER(DH41), IF($AR41&gt;VLOOKUP('Gene Table'!$G$2,'Array Content'!$A$2:$B$3,2,FALSE),IF(DH41&lt;-$AR41,"mutant","WT"),IF(DH41&lt;-VLOOKUP('Gene Table'!$G$2,'Array Content'!$A$2:$B$3,2,FALSE),"Mutant","WT")),"")</f>
        <v>WT</v>
      </c>
      <c r="DW41" s="4" t="str">
        <f>IF(ISNUMBER(DI41), IF($AR41&gt;VLOOKUP('Gene Table'!$G$2,'Array Content'!$A$2:$B$3,2,FALSE),IF(DI41&lt;-$AR41,"mutant","WT"),IF(DI41&lt;-VLOOKUP('Gene Table'!$G$2,'Array Content'!$A$2:$B$3,2,FALSE),"Mutant","WT")),"")</f>
        <v>WT</v>
      </c>
      <c r="DX41" s="4" t="str">
        <f>IF(ISNUMBER(DJ41), IF($AR41&gt;VLOOKUP('Gene Table'!$G$2,'Array Content'!$A$2:$B$3,2,FALSE),IF(DJ41&lt;-$AR41,"mutant","WT"),IF(DJ41&lt;-VLOOKUP('Gene Table'!$G$2,'Array Content'!$A$2:$B$3,2,FALSE),"Mutant","WT")),"")</f>
        <v/>
      </c>
      <c r="DY41" s="4" t="str">
        <f>IF(ISNUMBER(DK41), IF($AR41&gt;VLOOKUP('Gene Table'!$G$2,'Array Content'!$A$2:$B$3,2,FALSE),IF(DK41&lt;-$AR41,"mutant","WT"),IF(DK41&lt;-VLOOKUP('Gene Table'!$G$2,'Array Content'!$A$2:$B$3,2,FALSE),"Mutant","WT")),"")</f>
        <v/>
      </c>
      <c r="DZ41" s="4" t="str">
        <f>IF(ISNUMBER(DL41), IF($AR41&gt;VLOOKUP('Gene Table'!$G$2,'Array Content'!$A$2:$B$3,2,FALSE),IF(DL41&lt;-$AR41,"mutant","WT"),IF(DL41&lt;-VLOOKUP('Gene Table'!$G$2,'Array Content'!$A$2:$B$3,2,FALSE),"Mutant","WT")),"")</f>
        <v/>
      </c>
      <c r="EA41" s="4" t="str">
        <f>IF(ISNUMBER(DM41), IF($AR41&gt;VLOOKUP('Gene Table'!$G$2,'Array Content'!$A$2:$B$3,2,FALSE),IF(DM41&lt;-$AR41,"mutant","WT"),IF(DM41&lt;-VLOOKUP('Gene Table'!$G$2,'Array Content'!$A$2:$B$3,2,FALSE),"Mutant","WT")),"")</f>
        <v/>
      </c>
      <c r="EC41" s="4" t="s">
        <v>167</v>
      </c>
      <c r="ED41" s="4" t="str">
        <f>IF('Gene Table'!$D41="copy number",D41,"")</f>
        <v/>
      </c>
      <c r="EE41" s="4" t="str">
        <f>IF('Gene Table'!$D41="copy number",E41,"")</f>
        <v/>
      </c>
      <c r="EF41" s="4" t="str">
        <f>IF('Gene Table'!$D41="copy number",F41,"")</f>
        <v/>
      </c>
      <c r="EG41" s="4" t="str">
        <f>IF('Gene Table'!$D41="copy number",G41,"")</f>
        <v/>
      </c>
      <c r="EH41" s="4" t="str">
        <f>IF('Gene Table'!$D41="copy number",H41,"")</f>
        <v/>
      </c>
      <c r="EI41" s="4" t="str">
        <f>IF('Gene Table'!$D41="copy number",I41,"")</f>
        <v/>
      </c>
      <c r="EJ41" s="4" t="str">
        <f>IF('Gene Table'!$D41="copy number",J41,"")</f>
        <v/>
      </c>
      <c r="EK41" s="4" t="str">
        <f>IF('Gene Table'!$D41="copy number",K41,"")</f>
        <v/>
      </c>
      <c r="EL41" s="4" t="str">
        <f>IF('Gene Table'!$D41="copy number",L41,"")</f>
        <v/>
      </c>
      <c r="EM41" s="4" t="str">
        <f>IF('Gene Table'!$D41="copy number",M41,"")</f>
        <v/>
      </c>
      <c r="EN41" s="4" t="str">
        <f>IF('Gene Table'!$D41="copy number",N41,"")</f>
        <v/>
      </c>
      <c r="EO41" s="4" t="str">
        <f>IF('Gene Table'!$D41="copy number",O41,"")</f>
        <v/>
      </c>
      <c r="EQ41" s="4" t="s">
        <v>167</v>
      </c>
      <c r="ER41" s="4" t="str">
        <f>IF('Gene Table'!$D41="copy number",R41,"")</f>
        <v/>
      </c>
      <c r="ES41" s="4" t="str">
        <f>IF('Gene Table'!$D41="copy number",S41,"")</f>
        <v/>
      </c>
      <c r="ET41" s="4" t="str">
        <f>IF('Gene Table'!$D41="copy number",T41,"")</f>
        <v/>
      </c>
      <c r="EU41" s="4" t="str">
        <f>IF('Gene Table'!$D41="copy number",U41,"")</f>
        <v/>
      </c>
      <c r="EV41" s="4" t="str">
        <f>IF('Gene Table'!$D41="copy number",V41,"")</f>
        <v/>
      </c>
      <c r="EW41" s="4" t="str">
        <f>IF('Gene Table'!$D41="copy number",W41,"")</f>
        <v/>
      </c>
      <c r="EX41" s="4" t="str">
        <f>IF('Gene Table'!$D41="copy number",X41,"")</f>
        <v/>
      </c>
      <c r="EY41" s="4" t="str">
        <f>IF('Gene Table'!$D41="copy number",Y41,"")</f>
        <v/>
      </c>
      <c r="EZ41" s="4" t="str">
        <f>IF('Gene Table'!$D41="copy number",Z41,"")</f>
        <v/>
      </c>
      <c r="FA41" s="4" t="str">
        <f>IF('Gene Table'!$D41="copy number",AA41,"")</f>
        <v/>
      </c>
      <c r="FB41" s="4" t="str">
        <f>IF('Gene Table'!$D41="copy number",AB41,"")</f>
        <v/>
      </c>
      <c r="FC41" s="4" t="str">
        <f>IF('Gene Table'!$D41="copy number",AC41,"")</f>
        <v/>
      </c>
      <c r="FE41" s="4" t="s">
        <v>167</v>
      </c>
      <c r="FF41" s="4" t="str">
        <f>IF('Gene Table'!$C41="SMPC",D41,"")</f>
        <v/>
      </c>
      <c r="FG41" s="4" t="str">
        <f>IF('Gene Table'!$C41="SMPC",E41,"")</f>
        <v/>
      </c>
      <c r="FH41" s="4" t="str">
        <f>IF('Gene Table'!$C41="SMPC",F41,"")</f>
        <v/>
      </c>
      <c r="FI41" s="4" t="str">
        <f>IF('Gene Table'!$C41="SMPC",G41,"")</f>
        <v/>
      </c>
      <c r="FJ41" s="4" t="str">
        <f>IF('Gene Table'!$C41="SMPC",H41,"")</f>
        <v/>
      </c>
      <c r="FK41" s="4" t="str">
        <f>IF('Gene Table'!$C41="SMPC",I41,"")</f>
        <v/>
      </c>
      <c r="FL41" s="4" t="str">
        <f>IF('Gene Table'!$C41="SMPC",J41,"")</f>
        <v/>
      </c>
      <c r="FM41" s="4" t="str">
        <f>IF('Gene Table'!$C41="SMPC",K41,"")</f>
        <v/>
      </c>
      <c r="FN41" s="4" t="str">
        <f>IF('Gene Table'!$C41="SMPC",L41,"")</f>
        <v/>
      </c>
      <c r="FO41" s="4" t="str">
        <f>IF('Gene Table'!$C41="SMPC",M41,"")</f>
        <v/>
      </c>
      <c r="FP41" s="4" t="str">
        <f>IF('Gene Table'!$C41="SMPC",N41,"")</f>
        <v/>
      </c>
      <c r="FQ41" s="4" t="str">
        <f>IF('Gene Table'!$C41="SMPC",O41,"")</f>
        <v/>
      </c>
      <c r="FS41" s="4" t="s">
        <v>167</v>
      </c>
      <c r="FT41" s="4" t="str">
        <f>IF('Gene Table'!$C41="SMPC",R41,"")</f>
        <v/>
      </c>
      <c r="FU41" s="4" t="str">
        <f>IF('Gene Table'!$C41="SMPC",S41,"")</f>
        <v/>
      </c>
      <c r="FV41" s="4" t="str">
        <f>IF('Gene Table'!$C41="SMPC",T41,"")</f>
        <v/>
      </c>
      <c r="FW41" s="4" t="str">
        <f>IF('Gene Table'!$C41="SMPC",U41,"")</f>
        <v/>
      </c>
      <c r="FX41" s="4" t="str">
        <f>IF('Gene Table'!$C41="SMPC",V41,"")</f>
        <v/>
      </c>
      <c r="FY41" s="4" t="str">
        <f>IF('Gene Table'!$C41="SMPC",W41,"")</f>
        <v/>
      </c>
      <c r="FZ41" s="4" t="str">
        <f>IF('Gene Table'!$C41="SMPC",X41,"")</f>
        <v/>
      </c>
      <c r="GA41" s="4" t="str">
        <f>IF('Gene Table'!$C41="SMPC",Y41,"")</f>
        <v/>
      </c>
      <c r="GB41" s="4" t="str">
        <f>IF('Gene Table'!$C41="SMPC",Z41,"")</f>
        <v/>
      </c>
      <c r="GC41" s="4" t="str">
        <f>IF('Gene Table'!$C41="SMPC",AA41,"")</f>
        <v/>
      </c>
      <c r="GD41" s="4" t="str">
        <f>IF('Gene Table'!$C41="SMPC",AB41,"")</f>
        <v/>
      </c>
      <c r="GE41" s="4" t="str">
        <f>IF('Gene Table'!$C41="SMPC",AC41,"")</f>
        <v/>
      </c>
    </row>
    <row r="42" spans="1:187" ht="15" customHeight="1" x14ac:dyDescent="0.25">
      <c r="A42" s="4" t="str">
        <f>'Gene Table'!C42&amp;":"&amp;'Gene Table'!D42</f>
        <v>KRAS:c.37G&gt;C</v>
      </c>
      <c r="B42" s="4">
        <f>IF('Gene Table'!$G$5="NO",IF(ISNUMBER(MATCH('Gene Table'!E42,'Array Content'!$M$2:$M$941,0)),VLOOKUP('Gene Table'!E42,'Array Content'!$M$2:$O$941,2,FALSE),35),IF('Gene Table'!$G$5="YES",IF(ISNUMBER(MATCH('Gene Table'!E42,'Array Content'!$M$2:$M$941,0)),VLOOKUP('Gene Table'!E42,'Array Content'!$M$2:$O$941,3,FALSE),35),"OOPS"))</f>
        <v>35</v>
      </c>
      <c r="C42" s="4" t="s">
        <v>170</v>
      </c>
      <c r="D42" s="4">
        <f>IF('Control Sample Data'!D41="","",IF(SUM('Control Sample Data'!D$2:D$97)&gt;10,IF(AND(ISNUMBER('Control Sample Data'!D41),'Control Sample Data'!D41&lt;$B42, 'Control Sample Data'!D41&gt;0),'Control Sample Data'!D41,$B42),""))</f>
        <v>34.61</v>
      </c>
      <c r="E42" s="4">
        <f>IF('Control Sample Data'!E41="","",IF(SUM('Control Sample Data'!E$2:E$97)&gt;10,IF(AND(ISNUMBER('Control Sample Data'!E41),'Control Sample Data'!E41&lt;$B42, 'Control Sample Data'!E41&gt;0),'Control Sample Data'!E41,$B42),""))</f>
        <v>34.58</v>
      </c>
      <c r="F42" s="4" t="str">
        <f>IF('Control Sample Data'!F41="","",IF(SUM('Control Sample Data'!F$2:F$97)&gt;10,IF(AND(ISNUMBER('Control Sample Data'!F41),'Control Sample Data'!F41&lt;$B42, 'Control Sample Data'!F41&gt;0),'Control Sample Data'!F41,$B42),""))</f>
        <v/>
      </c>
      <c r="G42" s="4" t="str">
        <f>IF('Control Sample Data'!G41="","",IF(SUM('Control Sample Data'!G$2:G$97)&gt;10,IF(AND(ISNUMBER('Control Sample Data'!G41),'Control Sample Data'!G41&lt;$B42, 'Control Sample Data'!G41&gt;0),'Control Sample Data'!G41,$B42),""))</f>
        <v/>
      </c>
      <c r="H42" s="4" t="str">
        <f>IF('Control Sample Data'!H41="","",IF(SUM('Control Sample Data'!H$2:H$97)&gt;10,IF(AND(ISNUMBER('Control Sample Data'!H41),'Control Sample Data'!H41&lt;$B42, 'Control Sample Data'!H41&gt;0),'Control Sample Data'!H41,$B42),""))</f>
        <v/>
      </c>
      <c r="I42" s="4" t="str">
        <f>IF('Control Sample Data'!I41="","",IF(SUM('Control Sample Data'!I$2:I$97)&gt;10,IF(AND(ISNUMBER('Control Sample Data'!I41),'Control Sample Data'!I41&lt;$B42, 'Control Sample Data'!I41&gt;0),'Control Sample Data'!I41,$B42),""))</f>
        <v/>
      </c>
      <c r="J42" s="4" t="str">
        <f>IF('Control Sample Data'!J41="","",IF(SUM('Control Sample Data'!J$2:J$97)&gt;10,IF(AND(ISNUMBER('Control Sample Data'!J41),'Control Sample Data'!J41&lt;$B42, 'Control Sample Data'!J41&gt;0),'Control Sample Data'!J41,$B42),""))</f>
        <v/>
      </c>
      <c r="K42" s="4" t="str">
        <f>IF('Control Sample Data'!K41="","",IF(SUM('Control Sample Data'!K$2:K$97)&gt;10,IF(AND(ISNUMBER('Control Sample Data'!K41),'Control Sample Data'!K41&lt;$B42, 'Control Sample Data'!K41&gt;0),'Control Sample Data'!K41,$B42),""))</f>
        <v/>
      </c>
      <c r="L42" s="4" t="str">
        <f>IF('Control Sample Data'!L41="","",IF(SUM('Control Sample Data'!L$2:L$97)&gt;10,IF(AND(ISNUMBER('Control Sample Data'!L41),'Control Sample Data'!L41&lt;$B42, 'Control Sample Data'!L41&gt;0),'Control Sample Data'!L41,$B42),""))</f>
        <v/>
      </c>
      <c r="M42" s="4" t="str">
        <f>IF('Control Sample Data'!M41="","",IF(SUM('Control Sample Data'!M$2:M$97)&gt;10,IF(AND(ISNUMBER('Control Sample Data'!M41),'Control Sample Data'!M41&lt;$B42, 'Control Sample Data'!M41&gt;0),'Control Sample Data'!M41,$B42),""))</f>
        <v/>
      </c>
      <c r="N42" s="4" t="str">
        <f>IF('Control Sample Data'!N41="","",IF(SUM('Control Sample Data'!N$2:N$97)&gt;10,IF(AND(ISNUMBER('Control Sample Data'!N41),'Control Sample Data'!N41&lt;$B42, 'Control Sample Data'!N41&gt;0),'Control Sample Data'!N41,$B42),""))</f>
        <v/>
      </c>
      <c r="O42" s="4" t="str">
        <f>IF('Control Sample Data'!O41="","",IF(SUM('Control Sample Data'!O$2:O$97)&gt;10,IF(AND(ISNUMBER('Control Sample Data'!O41),'Control Sample Data'!O41&lt;$B42, 'Control Sample Data'!O41&gt;0),'Control Sample Data'!O41,$B42),""))</f>
        <v/>
      </c>
      <c r="Q42" s="4" t="s">
        <v>170</v>
      </c>
      <c r="R42" s="4">
        <f>IF('Test Sample Data'!D41="","",IF(SUM('Test Sample Data'!D$2:D$97)&gt;10,IF(AND(ISNUMBER('Test Sample Data'!D41),'Test Sample Data'!D41&lt;$B42, 'Test Sample Data'!D41&gt;0),'Test Sample Data'!D41,$B42),""))</f>
        <v>35</v>
      </c>
      <c r="S42" s="4">
        <f>IF('Test Sample Data'!E41="","",IF(SUM('Test Sample Data'!E$2:E$97)&gt;10,IF(AND(ISNUMBER('Test Sample Data'!E41),'Test Sample Data'!E41&lt;$B42, 'Test Sample Data'!E41&gt;0),'Test Sample Data'!E41,$B42),""))</f>
        <v>35</v>
      </c>
      <c r="T42" s="4">
        <f>IF('Test Sample Data'!F41="","",IF(SUM('Test Sample Data'!F$2:F$97)&gt;10,IF(AND(ISNUMBER('Test Sample Data'!F41),'Test Sample Data'!F41&lt;$B42, 'Test Sample Data'!F41&gt;0),'Test Sample Data'!F41,$B42),""))</f>
        <v>35</v>
      </c>
      <c r="U42" s="4">
        <f>IF('Test Sample Data'!G41="","",IF(SUM('Test Sample Data'!G$2:G$97)&gt;10,IF(AND(ISNUMBER('Test Sample Data'!G41),'Test Sample Data'!G41&lt;$B42, 'Test Sample Data'!G41&gt;0),'Test Sample Data'!G41,$B42),""))</f>
        <v>35</v>
      </c>
      <c r="V42" s="4">
        <f>IF('Test Sample Data'!H41="","",IF(SUM('Test Sample Data'!H$2:H$97)&gt;10,IF(AND(ISNUMBER('Test Sample Data'!H41),'Test Sample Data'!H41&lt;$B42, 'Test Sample Data'!H41&gt;0),'Test Sample Data'!H41,$B42),""))</f>
        <v>35</v>
      </c>
      <c r="W42" s="4">
        <f>IF('Test Sample Data'!I41="","",IF(SUM('Test Sample Data'!I$2:I$97)&gt;10,IF(AND(ISNUMBER('Test Sample Data'!I41),'Test Sample Data'!I41&lt;$B42, 'Test Sample Data'!I41&gt;0),'Test Sample Data'!I41,$B42),""))</f>
        <v>35</v>
      </c>
      <c r="X42" s="4">
        <f>IF('Test Sample Data'!J41="","",IF(SUM('Test Sample Data'!J$2:J$97)&gt;10,IF(AND(ISNUMBER('Test Sample Data'!J41),'Test Sample Data'!J41&lt;$B42, 'Test Sample Data'!J41&gt;0),'Test Sample Data'!J41,$B42),""))</f>
        <v>35</v>
      </c>
      <c r="Y42" s="4">
        <f>IF('Test Sample Data'!K41="","",IF(SUM('Test Sample Data'!K$2:K$97)&gt;10,IF(AND(ISNUMBER('Test Sample Data'!K41),'Test Sample Data'!K41&lt;$B42, 'Test Sample Data'!K41&gt;0),'Test Sample Data'!K41,$B42),""))</f>
        <v>35</v>
      </c>
      <c r="Z42" s="4" t="str">
        <f>IF('Test Sample Data'!L41="","",IF(SUM('Test Sample Data'!L$2:L$97)&gt;10,IF(AND(ISNUMBER('Test Sample Data'!L41),'Test Sample Data'!L41&lt;$B42, 'Test Sample Data'!L41&gt;0),'Test Sample Data'!L41,$B42),""))</f>
        <v/>
      </c>
      <c r="AA42" s="4" t="str">
        <f>IF('Test Sample Data'!M41="","",IF(SUM('Test Sample Data'!M$2:M$97)&gt;10,IF(AND(ISNUMBER('Test Sample Data'!M41),'Test Sample Data'!M41&lt;$B42, 'Test Sample Data'!M41&gt;0),'Test Sample Data'!M41,$B42),""))</f>
        <v/>
      </c>
      <c r="AB42" s="4" t="str">
        <f>IF('Test Sample Data'!N41="","",IF(SUM('Test Sample Data'!N$2:N$97)&gt;10,IF(AND(ISNUMBER('Test Sample Data'!N41),'Test Sample Data'!N41&lt;$B42, 'Test Sample Data'!N41&gt;0),'Test Sample Data'!N41,$B42),""))</f>
        <v/>
      </c>
      <c r="AC42" s="4" t="str">
        <f>IF('Test Sample Data'!O41="","",IF(SUM('Test Sample Data'!O$2:O$97)&gt;10,IF(AND(ISNUMBER('Test Sample Data'!O41),'Test Sample Data'!O41&lt;$B42, 'Test Sample Data'!O41&gt;0),'Test Sample Data'!O41,$B42),""))</f>
        <v/>
      </c>
      <c r="AE42" s="4" t="s">
        <v>170</v>
      </c>
      <c r="AF42" s="4">
        <f>IF(ISNUMBER(D42),IF(MID('Gene Table'!$D$1,5,1)="8",D42-ED$100,D42-VLOOKUP(LEFT($A42,FIND(":",$A42,1))&amp;"copy number",$A$3:$AC$98,4,FALSE)),"")</f>
        <v>8.3499999999999979</v>
      </c>
      <c r="AG42" s="4">
        <f>IF(ISNUMBER(E42),IF(MID('Gene Table'!$D$1,5,1)="8",E42-EE$100,E42-VLOOKUP(LEFT($A42,FIND(":",$A42,1))&amp;"copy number",$A$3:$AC$98,5,FALSE)),"")</f>
        <v>7.9699999999999989</v>
      </c>
      <c r="AH42" s="4" t="str">
        <f>IF(ISNUMBER(F42),IF(MID('Gene Table'!$D$1,5,1)="8",F42-EF$100,F42-VLOOKUP(LEFT($A42,FIND(":",$A42,1))&amp;"copy number",$A$3:$AC$98,6,FALSE)),"")</f>
        <v/>
      </c>
      <c r="AI42" s="4" t="str">
        <f>IF(ISNUMBER(G42),IF(MID('Gene Table'!$D$1,5,1)="8",G42-EG$100,G42-VLOOKUP(LEFT($A42,FIND(":",$A42,1))&amp;"copy number",$A$3:$AC$98,7,FALSE)),"")</f>
        <v/>
      </c>
      <c r="AJ42" s="4" t="str">
        <f>IF(ISNUMBER(H42),IF(MID('Gene Table'!$D$1,5,1)="8",H42-EH$100,H42-VLOOKUP(LEFT($A42,FIND(":",$A42,1))&amp;"copy number",$A$3:$AC$98,8,FALSE)),"")</f>
        <v/>
      </c>
      <c r="AK42" s="4" t="str">
        <f>IF(ISNUMBER(I42),IF(MID('Gene Table'!$D$1,5,1)="8",I42-EI$100,I42-VLOOKUP(LEFT($A42,FIND(":",$A42,1))&amp;"copy number",$A$3:$AC$98,9,FALSE)),"")</f>
        <v/>
      </c>
      <c r="AL42" s="4" t="str">
        <f>IF(ISNUMBER(J42),IF(MID('Gene Table'!$D$1,5,1)="8",J42-EJ$100,J42-VLOOKUP(LEFT($A42,FIND(":",$A42,1))&amp;"copy number",$A$3:$AC$98,10,FALSE)),"")</f>
        <v/>
      </c>
      <c r="AM42" s="4" t="str">
        <f>IF(ISNUMBER(K42),IF(MID('Gene Table'!$D$1,5,1)="8",K42-EK$100,K42-VLOOKUP(LEFT($A42,FIND(":",$A42,1))&amp;"copy number",$A$3:$AC$98,11,FALSE)),"")</f>
        <v/>
      </c>
      <c r="AN42" s="4" t="str">
        <f>IF(ISNUMBER(L42),IF(MID('Gene Table'!$D$1,5,1)="8",L42-EL$100,L42-VLOOKUP(LEFT($A42,FIND(":",$A42,1))&amp;"copy number",$A$3:$AC$98,12,FALSE)),"")</f>
        <v/>
      </c>
      <c r="AO42" s="4" t="str">
        <f>IF(ISNUMBER(M42),IF(MID('Gene Table'!$D$1,5,1)="8",M42-EM$100,M42-VLOOKUP(LEFT($A42,FIND(":",$A42,1))&amp;"copy number",$A$3:$AC$98,13,FALSE)),"")</f>
        <v/>
      </c>
      <c r="AP42" s="4" t="str">
        <f>IF(ISNUMBER(N42),IF(MID('Gene Table'!$D$1,5,1)="8",N42-EN$100,N42-VLOOKUP(LEFT($A42,FIND(":",$A42,1))&amp;"copy number",$A$3:$AC$98,14,FALSE)),"")</f>
        <v/>
      </c>
      <c r="AQ42" s="4" t="str">
        <f>IF(ISNUMBER(O42),IF(MID('Gene Table'!$D$1,5,1)="8",O42-EO$100,O42-VLOOKUP(LEFT($A42,FIND(":",$A42,1))&amp;"copy number",$A$3:$AC$98,15,FALSE)),"")</f>
        <v/>
      </c>
      <c r="AR42" s="4">
        <f t="shared" si="3"/>
        <v>0.81</v>
      </c>
      <c r="AS42" s="4">
        <f t="shared" si="4"/>
        <v>8.16</v>
      </c>
      <c r="AU42" s="4" t="s">
        <v>170</v>
      </c>
      <c r="AV42" s="4">
        <f>IF(ISNUMBER(R42),IF(MID('Gene Table'!$D$1,5,1)="8",D42-ER$100,R42-VLOOKUP(LEFT($A42,FIND(":",$A42,1))&amp;"copy number",$A$3:$AC$98,18,FALSE)),"")</f>
        <v>8.68</v>
      </c>
      <c r="AW42" s="4">
        <f>IF(ISNUMBER(S42),IF(MID('Gene Table'!$D$1,5,1)="8",E42-ES$100,S42-VLOOKUP(LEFT($A42,FIND(":",$A42,1))&amp;"copy number",$A$3:$AC$98,19,FALSE)),"")</f>
        <v>8.4699999999999989</v>
      </c>
      <c r="AX42" s="4">
        <f>IF(ISNUMBER(T42),IF(MID('Gene Table'!$D$1,5,1)="8",F42-ET$100,T42-VLOOKUP(LEFT($A42,FIND(":",$A42,1))&amp;"copy number",$A$3:$AC$98,20,FALSE)),"")</f>
        <v>8.48</v>
      </c>
      <c r="AY42" s="4">
        <f>IF(ISNUMBER(U42),IF(MID('Gene Table'!$D$1,5,1)="8",G42-EU$100,U42-VLOOKUP(LEFT($A42,FIND(":",$A42,1))&amp;"copy number",$A$3:$AC$98,21,FALSE)),"")</f>
        <v>9</v>
      </c>
      <c r="AZ42" s="4">
        <f>IF(ISNUMBER(V42),IF(MID('Gene Table'!$D$1,5,1)="8",H42-EV$100,V42-VLOOKUP(LEFT($A42,FIND(":",$A42,1))&amp;"copy number",$A$3:$AC$98,22,FALSE)),"")</f>
        <v>9</v>
      </c>
      <c r="BA42" s="4">
        <f>IF(ISNUMBER(W42),IF(MID('Gene Table'!$D$1,5,1)="8",I42-EW$100,W42-VLOOKUP(LEFT($A42,FIND(":",$A42,1))&amp;"copy number",$A$3:$AC$98,23,FALSE)),"")</f>
        <v>9</v>
      </c>
      <c r="BB42" s="4">
        <f>IF(ISNUMBER(X42),IF(MID('Gene Table'!$D$1,5,1)="8",J42-EX$100,X42-VLOOKUP(LEFT($A42,FIND(":",$A42,1))&amp;"copy number",$A$3:$AC$98,24,FALSE)),"")</f>
        <v>9</v>
      </c>
      <c r="BC42" s="4">
        <f>IF(ISNUMBER(Y42),IF(MID('Gene Table'!$D$1,5,1)="8",K42-EY$100,Y42-VLOOKUP(LEFT($A42,FIND(":",$A42,1))&amp;"copy number",$A$3:$AC$98,25,FALSE)),"")</f>
        <v>9</v>
      </c>
      <c r="BD42" s="4" t="str">
        <f>IF(ISNUMBER(Z42),IF(MID('Gene Table'!$D$1,5,1)="8",L42-EZ$100,Z42-VLOOKUP(LEFT($A42,FIND(":",$A42,1))&amp;"copy number",$A$3:$AC$98,26,FALSE)),"")</f>
        <v/>
      </c>
      <c r="BE42" s="4" t="str">
        <f>IF(ISNUMBER(AA42),IF(MID('Gene Table'!$D$1,5,1)="8",M42-FA$100,AA42-VLOOKUP(LEFT($A42,FIND(":",$A42,1))&amp;"copy number",$A$3:$AC$98,27,FALSE)),"")</f>
        <v/>
      </c>
      <c r="BF42" s="4" t="str">
        <f>IF(ISNUMBER(AB42),IF(MID('Gene Table'!$D$1,5,1)="8",N42-FB$100,AB42-VLOOKUP(LEFT($A42,FIND(":",$A42,1))&amp;"copy number",$A$3:$AC$98,28,FALSE)),"")</f>
        <v/>
      </c>
      <c r="BG42" s="4" t="str">
        <f>IF(ISNUMBER(AC42),IF(MID('Gene Table'!$D$1,5,1)="8",O42-FC$100,AC42-VLOOKUP(LEFT($A42,FIND(":",$A42,1))&amp;"copy number",$A$3:$AC$98,29,FALSE)),"")</f>
        <v/>
      </c>
      <c r="BI42" s="4" t="s">
        <v>170</v>
      </c>
      <c r="BJ42" s="4">
        <f t="shared" si="5"/>
        <v>8.68</v>
      </c>
      <c r="BK42" s="4">
        <f t="shared" si="6"/>
        <v>8.4699999999999989</v>
      </c>
      <c r="BL42" s="4">
        <f t="shared" si="7"/>
        <v>8.48</v>
      </c>
      <c r="BM42" s="4">
        <f t="shared" si="8"/>
        <v>9</v>
      </c>
      <c r="BN42" s="4">
        <f t="shared" si="9"/>
        <v>9</v>
      </c>
      <c r="BO42" s="4">
        <f t="shared" si="10"/>
        <v>9</v>
      </c>
      <c r="BP42" s="4">
        <f t="shared" si="11"/>
        <v>9</v>
      </c>
      <c r="BQ42" s="4">
        <f t="shared" si="12"/>
        <v>9</v>
      </c>
      <c r="BR42" s="4" t="str">
        <f t="shared" si="13"/>
        <v/>
      </c>
      <c r="BS42" s="4" t="str">
        <f t="shared" si="14"/>
        <v/>
      </c>
      <c r="BT42" s="4" t="str">
        <f t="shared" si="15"/>
        <v/>
      </c>
      <c r="BU42" s="4" t="str">
        <f t="shared" si="16"/>
        <v/>
      </c>
      <c r="BV42" s="4">
        <f t="shared" si="17"/>
        <v>0.73</v>
      </c>
      <c r="BW42" s="4">
        <f t="shared" si="18"/>
        <v>8.83</v>
      </c>
      <c r="BY42" s="4" t="s">
        <v>170</v>
      </c>
      <c r="BZ42" s="4">
        <f t="shared" si="19"/>
        <v>-0.15000000000000036</v>
      </c>
      <c r="CA42" s="4">
        <f t="shared" si="20"/>
        <v>-0.36000000000000121</v>
      </c>
      <c r="CB42" s="4">
        <f t="shared" si="21"/>
        <v>-0.34999999999999964</v>
      </c>
      <c r="CC42" s="4">
        <f t="shared" si="22"/>
        <v>0.16999999999999993</v>
      </c>
      <c r="CD42" s="4">
        <f t="shared" si="23"/>
        <v>0.16999999999999993</v>
      </c>
      <c r="CE42" s="4">
        <f t="shared" si="24"/>
        <v>0.16999999999999993</v>
      </c>
      <c r="CF42" s="4">
        <f t="shared" si="25"/>
        <v>0.16999999999999993</v>
      </c>
      <c r="CG42" s="4">
        <f t="shared" si="26"/>
        <v>0.16999999999999993</v>
      </c>
      <c r="CH42" s="4" t="str">
        <f t="shared" si="27"/>
        <v/>
      </c>
      <c r="CI42" s="4" t="str">
        <f t="shared" si="28"/>
        <v/>
      </c>
      <c r="CJ42" s="4" t="str">
        <f t="shared" si="29"/>
        <v/>
      </c>
      <c r="CK42" s="4" t="str">
        <f t="shared" si="30"/>
        <v/>
      </c>
      <c r="CM42" s="4" t="s">
        <v>170</v>
      </c>
      <c r="CN42" s="4" t="str">
        <f>IF(ISNUMBER(BZ42), IF($BV42&gt;VLOOKUP('Gene Table'!$G$2,'Array Content'!$A$2:$B$3,2,FALSE),IF(BZ42&lt;-$BV42,"mutant","WT"),IF(BZ42&lt;-VLOOKUP('Gene Table'!$G$2,'Array Content'!$A$2:$B$3,2,FALSE),"Mutant","WT")),"")</f>
        <v>WT</v>
      </c>
      <c r="CO42" s="4" t="str">
        <f>IF(ISNUMBER(CA42), IF($BV42&gt;VLOOKUP('Gene Table'!$G$2,'Array Content'!$A$2:$B$3,2,FALSE),IF(CA42&lt;-$BV42,"mutant","WT"),IF(CA42&lt;-VLOOKUP('Gene Table'!$G$2,'Array Content'!$A$2:$B$3,2,FALSE),"Mutant","WT")),"")</f>
        <v>WT</v>
      </c>
      <c r="CP42" s="4" t="str">
        <f>IF(ISNUMBER(CB42), IF($BV42&gt;VLOOKUP('Gene Table'!$G$2,'Array Content'!$A$2:$B$3,2,FALSE),IF(CB42&lt;-$BV42,"mutant","WT"),IF(CB42&lt;-VLOOKUP('Gene Table'!$G$2,'Array Content'!$A$2:$B$3,2,FALSE),"Mutant","WT")),"")</f>
        <v>WT</v>
      </c>
      <c r="CQ42" s="4" t="str">
        <f>IF(ISNUMBER(CC42), IF($BV42&gt;VLOOKUP('Gene Table'!$G$2,'Array Content'!$A$2:$B$3,2,FALSE),IF(CC42&lt;-$BV42,"mutant","WT"),IF(CC42&lt;-VLOOKUP('Gene Table'!$G$2,'Array Content'!$A$2:$B$3,2,FALSE),"Mutant","WT")),"")</f>
        <v>WT</v>
      </c>
      <c r="CR42" s="4" t="str">
        <f>IF(ISNUMBER(CD42), IF($BV42&gt;VLOOKUP('Gene Table'!$G$2,'Array Content'!$A$2:$B$3,2,FALSE),IF(CD42&lt;-$BV42,"mutant","WT"),IF(CD42&lt;-VLOOKUP('Gene Table'!$G$2,'Array Content'!$A$2:$B$3,2,FALSE),"Mutant","WT")),"")</f>
        <v>WT</v>
      </c>
      <c r="CS42" s="4" t="str">
        <f>IF(ISNUMBER(CE42), IF($BV42&gt;VLOOKUP('Gene Table'!$G$2,'Array Content'!$A$2:$B$3,2,FALSE),IF(CE42&lt;-$BV42,"mutant","WT"),IF(CE42&lt;-VLOOKUP('Gene Table'!$G$2,'Array Content'!$A$2:$B$3,2,FALSE),"Mutant","WT")),"")</f>
        <v>WT</v>
      </c>
      <c r="CT42" s="4" t="str">
        <f>IF(ISNUMBER(CF42), IF($BV42&gt;VLOOKUP('Gene Table'!$G$2,'Array Content'!$A$2:$B$3,2,FALSE),IF(CF42&lt;-$BV42,"mutant","WT"),IF(CF42&lt;-VLOOKUP('Gene Table'!$G$2,'Array Content'!$A$2:$B$3,2,FALSE),"Mutant","WT")),"")</f>
        <v>WT</v>
      </c>
      <c r="CU42" s="4" t="str">
        <f>IF(ISNUMBER(CG42), IF($BV42&gt;VLOOKUP('Gene Table'!$G$2,'Array Content'!$A$2:$B$3,2,FALSE),IF(CG42&lt;-$BV42,"mutant","WT"),IF(CG42&lt;-VLOOKUP('Gene Table'!$G$2,'Array Content'!$A$2:$B$3,2,FALSE),"Mutant","WT")),"")</f>
        <v>WT</v>
      </c>
      <c r="CV42" s="4" t="str">
        <f>IF(ISNUMBER(CH42), IF($BV42&gt;VLOOKUP('Gene Table'!$G$2,'Array Content'!$A$2:$B$3,2,FALSE),IF(CH42&lt;-$BV42,"mutant","WT"),IF(CH42&lt;-VLOOKUP('Gene Table'!$G$2,'Array Content'!$A$2:$B$3,2,FALSE),"Mutant","WT")),"")</f>
        <v/>
      </c>
      <c r="CW42" s="4" t="str">
        <f>IF(ISNUMBER(CI42), IF($BV42&gt;VLOOKUP('Gene Table'!$G$2,'Array Content'!$A$2:$B$3,2,FALSE),IF(CI42&lt;-$BV42,"mutant","WT"),IF(CI42&lt;-VLOOKUP('Gene Table'!$G$2,'Array Content'!$A$2:$B$3,2,FALSE),"Mutant","WT")),"")</f>
        <v/>
      </c>
      <c r="CX42" s="4" t="str">
        <f>IF(ISNUMBER(CJ42), IF($BV42&gt;VLOOKUP('Gene Table'!$G$2,'Array Content'!$A$2:$B$3,2,FALSE),IF(CJ42&lt;-$BV42,"mutant","WT"),IF(CJ42&lt;-VLOOKUP('Gene Table'!$G$2,'Array Content'!$A$2:$B$3,2,FALSE),"Mutant","WT")),"")</f>
        <v/>
      </c>
      <c r="CY42" s="4" t="str">
        <f>IF(ISNUMBER(CK42), IF($BV42&gt;VLOOKUP('Gene Table'!$G$2,'Array Content'!$A$2:$B$3,2,FALSE),IF(CK42&lt;-$BV42,"mutant","WT"),IF(CK42&lt;-VLOOKUP('Gene Table'!$G$2,'Array Content'!$A$2:$B$3,2,FALSE),"Mutant","WT")),"")</f>
        <v/>
      </c>
      <c r="DA42" s="4" t="s">
        <v>170</v>
      </c>
      <c r="DB42" s="4">
        <f t="shared" si="31"/>
        <v>0.51999999999999957</v>
      </c>
      <c r="DC42" s="4">
        <f t="shared" si="32"/>
        <v>0.30999999999999872</v>
      </c>
      <c r="DD42" s="4">
        <f t="shared" si="33"/>
        <v>0.32000000000000028</v>
      </c>
      <c r="DE42" s="4">
        <f t="shared" si="34"/>
        <v>0.83999999999999986</v>
      </c>
      <c r="DF42" s="4">
        <f t="shared" si="35"/>
        <v>0.83999999999999986</v>
      </c>
      <c r="DG42" s="4">
        <f t="shared" si="36"/>
        <v>0.83999999999999986</v>
      </c>
      <c r="DH42" s="4">
        <f t="shared" si="37"/>
        <v>0.83999999999999986</v>
      </c>
      <c r="DI42" s="4">
        <f t="shared" si="38"/>
        <v>0.83999999999999986</v>
      </c>
      <c r="DJ42" s="4" t="str">
        <f t="shared" si="39"/>
        <v/>
      </c>
      <c r="DK42" s="4" t="str">
        <f t="shared" si="40"/>
        <v/>
      </c>
      <c r="DL42" s="4" t="str">
        <f t="shared" si="41"/>
        <v/>
      </c>
      <c r="DM42" s="4" t="str">
        <f t="shared" si="42"/>
        <v/>
      </c>
      <c r="DO42" s="4" t="s">
        <v>170</v>
      </c>
      <c r="DP42" s="4" t="str">
        <f>IF(ISNUMBER(DB42), IF($AR42&gt;VLOOKUP('Gene Table'!$G$2,'Array Content'!$A$2:$B$3,2,FALSE),IF(DB42&lt;-$AR42,"mutant","WT"),IF(DB42&lt;-VLOOKUP('Gene Table'!$G$2,'Array Content'!$A$2:$B$3,2,FALSE),"Mutant","WT")),"")</f>
        <v>WT</v>
      </c>
      <c r="DQ42" s="4" t="str">
        <f>IF(ISNUMBER(DC42), IF($AR42&gt;VLOOKUP('Gene Table'!$G$2,'Array Content'!$A$2:$B$3,2,FALSE),IF(DC42&lt;-$AR42,"mutant","WT"),IF(DC42&lt;-VLOOKUP('Gene Table'!$G$2,'Array Content'!$A$2:$B$3,2,FALSE),"Mutant","WT")),"")</f>
        <v>WT</v>
      </c>
      <c r="DR42" s="4" t="str">
        <f>IF(ISNUMBER(DD42), IF($AR42&gt;VLOOKUP('Gene Table'!$G$2,'Array Content'!$A$2:$B$3,2,FALSE),IF(DD42&lt;-$AR42,"mutant","WT"),IF(DD42&lt;-VLOOKUP('Gene Table'!$G$2,'Array Content'!$A$2:$B$3,2,FALSE),"Mutant","WT")),"")</f>
        <v>WT</v>
      </c>
      <c r="DS42" s="4" t="str">
        <f>IF(ISNUMBER(DE42), IF($AR42&gt;VLOOKUP('Gene Table'!$G$2,'Array Content'!$A$2:$B$3,2,FALSE),IF(DE42&lt;-$AR42,"mutant","WT"),IF(DE42&lt;-VLOOKUP('Gene Table'!$G$2,'Array Content'!$A$2:$B$3,2,FALSE),"Mutant","WT")),"")</f>
        <v>WT</v>
      </c>
      <c r="DT42" s="4" t="str">
        <f>IF(ISNUMBER(DF42), IF($AR42&gt;VLOOKUP('Gene Table'!$G$2,'Array Content'!$A$2:$B$3,2,FALSE),IF(DF42&lt;-$AR42,"mutant","WT"),IF(DF42&lt;-VLOOKUP('Gene Table'!$G$2,'Array Content'!$A$2:$B$3,2,FALSE),"Mutant","WT")),"")</f>
        <v>WT</v>
      </c>
      <c r="DU42" s="4" t="str">
        <f>IF(ISNUMBER(DG42), IF($AR42&gt;VLOOKUP('Gene Table'!$G$2,'Array Content'!$A$2:$B$3,2,FALSE),IF(DG42&lt;-$AR42,"mutant","WT"),IF(DG42&lt;-VLOOKUP('Gene Table'!$G$2,'Array Content'!$A$2:$B$3,2,FALSE),"Mutant","WT")),"")</f>
        <v>WT</v>
      </c>
      <c r="DV42" s="4" t="str">
        <f>IF(ISNUMBER(DH42), IF($AR42&gt;VLOOKUP('Gene Table'!$G$2,'Array Content'!$A$2:$B$3,2,FALSE),IF(DH42&lt;-$AR42,"mutant","WT"),IF(DH42&lt;-VLOOKUP('Gene Table'!$G$2,'Array Content'!$A$2:$B$3,2,FALSE),"Mutant","WT")),"")</f>
        <v>WT</v>
      </c>
      <c r="DW42" s="4" t="str">
        <f>IF(ISNUMBER(DI42), IF($AR42&gt;VLOOKUP('Gene Table'!$G$2,'Array Content'!$A$2:$B$3,2,FALSE),IF(DI42&lt;-$AR42,"mutant","WT"),IF(DI42&lt;-VLOOKUP('Gene Table'!$G$2,'Array Content'!$A$2:$B$3,2,FALSE),"Mutant","WT")),"")</f>
        <v>WT</v>
      </c>
      <c r="DX42" s="4" t="str">
        <f>IF(ISNUMBER(DJ42), IF($AR42&gt;VLOOKUP('Gene Table'!$G$2,'Array Content'!$A$2:$B$3,2,FALSE),IF(DJ42&lt;-$AR42,"mutant","WT"),IF(DJ42&lt;-VLOOKUP('Gene Table'!$G$2,'Array Content'!$A$2:$B$3,2,FALSE),"Mutant","WT")),"")</f>
        <v/>
      </c>
      <c r="DY42" s="4" t="str">
        <f>IF(ISNUMBER(DK42), IF($AR42&gt;VLOOKUP('Gene Table'!$G$2,'Array Content'!$A$2:$B$3,2,FALSE),IF(DK42&lt;-$AR42,"mutant","WT"),IF(DK42&lt;-VLOOKUP('Gene Table'!$G$2,'Array Content'!$A$2:$B$3,2,FALSE),"Mutant","WT")),"")</f>
        <v/>
      </c>
      <c r="DZ42" s="4" t="str">
        <f>IF(ISNUMBER(DL42), IF($AR42&gt;VLOOKUP('Gene Table'!$G$2,'Array Content'!$A$2:$B$3,2,FALSE),IF(DL42&lt;-$AR42,"mutant","WT"),IF(DL42&lt;-VLOOKUP('Gene Table'!$G$2,'Array Content'!$A$2:$B$3,2,FALSE),"Mutant","WT")),"")</f>
        <v/>
      </c>
      <c r="EA42" s="4" t="str">
        <f>IF(ISNUMBER(DM42), IF($AR42&gt;VLOOKUP('Gene Table'!$G$2,'Array Content'!$A$2:$B$3,2,FALSE),IF(DM42&lt;-$AR42,"mutant","WT"),IF(DM42&lt;-VLOOKUP('Gene Table'!$G$2,'Array Content'!$A$2:$B$3,2,FALSE),"Mutant","WT")),"")</f>
        <v/>
      </c>
      <c r="EC42" s="4" t="s">
        <v>170</v>
      </c>
      <c r="ED42" s="4" t="str">
        <f>IF('Gene Table'!$D42="copy number",D42,"")</f>
        <v/>
      </c>
      <c r="EE42" s="4" t="str">
        <f>IF('Gene Table'!$D42="copy number",E42,"")</f>
        <v/>
      </c>
      <c r="EF42" s="4" t="str">
        <f>IF('Gene Table'!$D42="copy number",F42,"")</f>
        <v/>
      </c>
      <c r="EG42" s="4" t="str">
        <f>IF('Gene Table'!$D42="copy number",G42,"")</f>
        <v/>
      </c>
      <c r="EH42" s="4" t="str">
        <f>IF('Gene Table'!$D42="copy number",H42,"")</f>
        <v/>
      </c>
      <c r="EI42" s="4" t="str">
        <f>IF('Gene Table'!$D42="copy number",I42,"")</f>
        <v/>
      </c>
      <c r="EJ42" s="4" t="str">
        <f>IF('Gene Table'!$D42="copy number",J42,"")</f>
        <v/>
      </c>
      <c r="EK42" s="4" t="str">
        <f>IF('Gene Table'!$D42="copy number",K42,"")</f>
        <v/>
      </c>
      <c r="EL42" s="4" t="str">
        <f>IF('Gene Table'!$D42="copy number",L42,"")</f>
        <v/>
      </c>
      <c r="EM42" s="4" t="str">
        <f>IF('Gene Table'!$D42="copy number",M42,"")</f>
        <v/>
      </c>
      <c r="EN42" s="4" t="str">
        <f>IF('Gene Table'!$D42="copy number",N42,"")</f>
        <v/>
      </c>
      <c r="EO42" s="4" t="str">
        <f>IF('Gene Table'!$D42="copy number",O42,"")</f>
        <v/>
      </c>
      <c r="EQ42" s="4" t="s">
        <v>170</v>
      </c>
      <c r="ER42" s="4" t="str">
        <f>IF('Gene Table'!$D42="copy number",R42,"")</f>
        <v/>
      </c>
      <c r="ES42" s="4" t="str">
        <f>IF('Gene Table'!$D42="copy number",S42,"")</f>
        <v/>
      </c>
      <c r="ET42" s="4" t="str">
        <f>IF('Gene Table'!$D42="copy number",T42,"")</f>
        <v/>
      </c>
      <c r="EU42" s="4" t="str">
        <f>IF('Gene Table'!$D42="copy number",U42,"")</f>
        <v/>
      </c>
      <c r="EV42" s="4" t="str">
        <f>IF('Gene Table'!$D42="copy number",V42,"")</f>
        <v/>
      </c>
      <c r="EW42" s="4" t="str">
        <f>IF('Gene Table'!$D42="copy number",W42,"")</f>
        <v/>
      </c>
      <c r="EX42" s="4" t="str">
        <f>IF('Gene Table'!$D42="copy number",X42,"")</f>
        <v/>
      </c>
      <c r="EY42" s="4" t="str">
        <f>IF('Gene Table'!$D42="copy number",Y42,"")</f>
        <v/>
      </c>
      <c r="EZ42" s="4" t="str">
        <f>IF('Gene Table'!$D42="copy number",Z42,"")</f>
        <v/>
      </c>
      <c r="FA42" s="4" t="str">
        <f>IF('Gene Table'!$D42="copy number",AA42,"")</f>
        <v/>
      </c>
      <c r="FB42" s="4" t="str">
        <f>IF('Gene Table'!$D42="copy number",AB42,"")</f>
        <v/>
      </c>
      <c r="FC42" s="4" t="str">
        <f>IF('Gene Table'!$D42="copy number",AC42,"")</f>
        <v/>
      </c>
      <c r="FE42" s="4" t="s">
        <v>170</v>
      </c>
      <c r="FF42" s="4" t="str">
        <f>IF('Gene Table'!$C42="SMPC",D42,"")</f>
        <v/>
      </c>
      <c r="FG42" s="4" t="str">
        <f>IF('Gene Table'!$C42="SMPC",E42,"")</f>
        <v/>
      </c>
      <c r="FH42" s="4" t="str">
        <f>IF('Gene Table'!$C42="SMPC",F42,"")</f>
        <v/>
      </c>
      <c r="FI42" s="4" t="str">
        <f>IF('Gene Table'!$C42="SMPC",G42,"")</f>
        <v/>
      </c>
      <c r="FJ42" s="4" t="str">
        <f>IF('Gene Table'!$C42="SMPC",H42,"")</f>
        <v/>
      </c>
      <c r="FK42" s="4" t="str">
        <f>IF('Gene Table'!$C42="SMPC",I42,"")</f>
        <v/>
      </c>
      <c r="FL42" s="4" t="str">
        <f>IF('Gene Table'!$C42="SMPC",J42,"")</f>
        <v/>
      </c>
      <c r="FM42" s="4" t="str">
        <f>IF('Gene Table'!$C42="SMPC",K42,"")</f>
        <v/>
      </c>
      <c r="FN42" s="4" t="str">
        <f>IF('Gene Table'!$C42="SMPC",L42,"")</f>
        <v/>
      </c>
      <c r="FO42" s="4" t="str">
        <f>IF('Gene Table'!$C42="SMPC",M42,"")</f>
        <v/>
      </c>
      <c r="FP42" s="4" t="str">
        <f>IF('Gene Table'!$C42="SMPC",N42,"")</f>
        <v/>
      </c>
      <c r="FQ42" s="4" t="str">
        <f>IF('Gene Table'!$C42="SMPC",O42,"")</f>
        <v/>
      </c>
      <c r="FS42" s="4" t="s">
        <v>170</v>
      </c>
      <c r="FT42" s="4" t="str">
        <f>IF('Gene Table'!$C42="SMPC",R42,"")</f>
        <v/>
      </c>
      <c r="FU42" s="4" t="str">
        <f>IF('Gene Table'!$C42="SMPC",S42,"")</f>
        <v/>
      </c>
      <c r="FV42" s="4" t="str">
        <f>IF('Gene Table'!$C42="SMPC",T42,"")</f>
        <v/>
      </c>
      <c r="FW42" s="4" t="str">
        <f>IF('Gene Table'!$C42="SMPC",U42,"")</f>
        <v/>
      </c>
      <c r="FX42" s="4" t="str">
        <f>IF('Gene Table'!$C42="SMPC",V42,"")</f>
        <v/>
      </c>
      <c r="FY42" s="4" t="str">
        <f>IF('Gene Table'!$C42="SMPC",W42,"")</f>
        <v/>
      </c>
      <c r="FZ42" s="4" t="str">
        <f>IF('Gene Table'!$C42="SMPC",X42,"")</f>
        <v/>
      </c>
      <c r="GA42" s="4" t="str">
        <f>IF('Gene Table'!$C42="SMPC",Y42,"")</f>
        <v/>
      </c>
      <c r="GB42" s="4" t="str">
        <f>IF('Gene Table'!$C42="SMPC",Z42,"")</f>
        <v/>
      </c>
      <c r="GC42" s="4" t="str">
        <f>IF('Gene Table'!$C42="SMPC",AA42,"")</f>
        <v/>
      </c>
      <c r="GD42" s="4" t="str">
        <f>IF('Gene Table'!$C42="SMPC",AB42,"")</f>
        <v/>
      </c>
      <c r="GE42" s="4" t="str">
        <f>IF('Gene Table'!$C42="SMPC",AC42,"")</f>
        <v/>
      </c>
    </row>
    <row r="43" spans="1:187" ht="15" customHeight="1" x14ac:dyDescent="0.25">
      <c r="A43" s="4" t="str">
        <f>'Gene Table'!C43&amp;":"&amp;'Gene Table'!D43</f>
        <v>KRAS:c.37G&gt;T</v>
      </c>
      <c r="B43" s="4">
        <f>IF('Gene Table'!$G$5="NO",IF(ISNUMBER(MATCH('Gene Table'!E43,'Array Content'!$M$2:$M$941,0)),VLOOKUP('Gene Table'!E43,'Array Content'!$M$2:$O$941,2,FALSE),35),IF('Gene Table'!$G$5="YES",IF(ISNUMBER(MATCH('Gene Table'!E43,'Array Content'!$M$2:$M$941,0)),VLOOKUP('Gene Table'!E43,'Array Content'!$M$2:$O$941,3,FALSE),35),"OOPS"))</f>
        <v>35</v>
      </c>
      <c r="C43" s="4" t="s">
        <v>173</v>
      </c>
      <c r="D43" s="4">
        <f>IF('Control Sample Data'!D42="","",IF(SUM('Control Sample Data'!D$2:D$97)&gt;10,IF(AND(ISNUMBER('Control Sample Data'!D42),'Control Sample Data'!D42&lt;$B43, 'Control Sample Data'!D42&gt;0),'Control Sample Data'!D42,$B43),""))</f>
        <v>34.99</v>
      </c>
      <c r="E43" s="4">
        <f>IF('Control Sample Data'!E42="","",IF(SUM('Control Sample Data'!E$2:E$97)&gt;10,IF(AND(ISNUMBER('Control Sample Data'!E42),'Control Sample Data'!E42&lt;$B43, 'Control Sample Data'!E42&gt;0),'Control Sample Data'!E42,$B43),""))</f>
        <v>34.86</v>
      </c>
      <c r="F43" s="4" t="str">
        <f>IF('Control Sample Data'!F42="","",IF(SUM('Control Sample Data'!F$2:F$97)&gt;10,IF(AND(ISNUMBER('Control Sample Data'!F42),'Control Sample Data'!F42&lt;$B43, 'Control Sample Data'!F42&gt;0),'Control Sample Data'!F42,$B43),""))</f>
        <v/>
      </c>
      <c r="G43" s="4" t="str">
        <f>IF('Control Sample Data'!G42="","",IF(SUM('Control Sample Data'!G$2:G$97)&gt;10,IF(AND(ISNUMBER('Control Sample Data'!G42),'Control Sample Data'!G42&lt;$B43, 'Control Sample Data'!G42&gt;0),'Control Sample Data'!G42,$B43),""))</f>
        <v/>
      </c>
      <c r="H43" s="4" t="str">
        <f>IF('Control Sample Data'!H42="","",IF(SUM('Control Sample Data'!H$2:H$97)&gt;10,IF(AND(ISNUMBER('Control Sample Data'!H42),'Control Sample Data'!H42&lt;$B43, 'Control Sample Data'!H42&gt;0),'Control Sample Data'!H42,$B43),""))</f>
        <v/>
      </c>
      <c r="I43" s="4" t="str">
        <f>IF('Control Sample Data'!I42="","",IF(SUM('Control Sample Data'!I$2:I$97)&gt;10,IF(AND(ISNUMBER('Control Sample Data'!I42),'Control Sample Data'!I42&lt;$B43, 'Control Sample Data'!I42&gt;0),'Control Sample Data'!I42,$B43),""))</f>
        <v/>
      </c>
      <c r="J43" s="4" t="str">
        <f>IF('Control Sample Data'!J42="","",IF(SUM('Control Sample Data'!J$2:J$97)&gt;10,IF(AND(ISNUMBER('Control Sample Data'!J42),'Control Sample Data'!J42&lt;$B43, 'Control Sample Data'!J42&gt;0),'Control Sample Data'!J42,$B43),""))</f>
        <v/>
      </c>
      <c r="K43" s="4" t="str">
        <f>IF('Control Sample Data'!K42="","",IF(SUM('Control Sample Data'!K$2:K$97)&gt;10,IF(AND(ISNUMBER('Control Sample Data'!K42),'Control Sample Data'!K42&lt;$B43, 'Control Sample Data'!K42&gt;0),'Control Sample Data'!K42,$B43),""))</f>
        <v/>
      </c>
      <c r="L43" s="4" t="str">
        <f>IF('Control Sample Data'!L42="","",IF(SUM('Control Sample Data'!L$2:L$97)&gt;10,IF(AND(ISNUMBER('Control Sample Data'!L42),'Control Sample Data'!L42&lt;$B43, 'Control Sample Data'!L42&gt;0),'Control Sample Data'!L42,$B43),""))</f>
        <v/>
      </c>
      <c r="M43" s="4" t="str">
        <f>IF('Control Sample Data'!M42="","",IF(SUM('Control Sample Data'!M$2:M$97)&gt;10,IF(AND(ISNUMBER('Control Sample Data'!M42),'Control Sample Data'!M42&lt;$B43, 'Control Sample Data'!M42&gt;0),'Control Sample Data'!M42,$B43),""))</f>
        <v/>
      </c>
      <c r="N43" s="4" t="str">
        <f>IF('Control Sample Data'!N42="","",IF(SUM('Control Sample Data'!N$2:N$97)&gt;10,IF(AND(ISNUMBER('Control Sample Data'!N42),'Control Sample Data'!N42&lt;$B43, 'Control Sample Data'!N42&gt;0),'Control Sample Data'!N42,$B43),""))</f>
        <v/>
      </c>
      <c r="O43" s="4" t="str">
        <f>IF('Control Sample Data'!O42="","",IF(SUM('Control Sample Data'!O$2:O$97)&gt;10,IF(AND(ISNUMBER('Control Sample Data'!O42),'Control Sample Data'!O42&lt;$B43, 'Control Sample Data'!O42&gt;0),'Control Sample Data'!O42,$B43),""))</f>
        <v/>
      </c>
      <c r="Q43" s="4" t="s">
        <v>173</v>
      </c>
      <c r="R43" s="4">
        <f>IF('Test Sample Data'!D42="","",IF(SUM('Test Sample Data'!D$2:D$97)&gt;10,IF(AND(ISNUMBER('Test Sample Data'!D42),'Test Sample Data'!D42&lt;$B43, 'Test Sample Data'!D42&gt;0),'Test Sample Data'!D42,$B43),""))</f>
        <v>33.840000000000003</v>
      </c>
      <c r="S43" s="4">
        <f>IF('Test Sample Data'!E42="","",IF(SUM('Test Sample Data'!E$2:E$97)&gt;10,IF(AND(ISNUMBER('Test Sample Data'!E42),'Test Sample Data'!E42&lt;$B43, 'Test Sample Data'!E42&gt;0),'Test Sample Data'!E42,$B43),""))</f>
        <v>33.549999999999997</v>
      </c>
      <c r="T43" s="4">
        <f>IF('Test Sample Data'!F42="","",IF(SUM('Test Sample Data'!F$2:F$97)&gt;10,IF(AND(ISNUMBER('Test Sample Data'!F42),'Test Sample Data'!F42&lt;$B43, 'Test Sample Data'!F42&gt;0),'Test Sample Data'!F42,$B43),""))</f>
        <v>33.450000000000003</v>
      </c>
      <c r="U43" s="4">
        <f>IF('Test Sample Data'!G42="","",IF(SUM('Test Sample Data'!G$2:G$97)&gt;10,IF(AND(ISNUMBER('Test Sample Data'!G42),'Test Sample Data'!G42&lt;$B43, 'Test Sample Data'!G42&gt;0),'Test Sample Data'!G42,$B43),""))</f>
        <v>35</v>
      </c>
      <c r="V43" s="4">
        <f>IF('Test Sample Data'!H42="","",IF(SUM('Test Sample Data'!H$2:H$97)&gt;10,IF(AND(ISNUMBER('Test Sample Data'!H42),'Test Sample Data'!H42&lt;$B43, 'Test Sample Data'!H42&gt;0),'Test Sample Data'!H42,$B43),""))</f>
        <v>35</v>
      </c>
      <c r="W43" s="4">
        <f>IF('Test Sample Data'!I42="","",IF(SUM('Test Sample Data'!I$2:I$97)&gt;10,IF(AND(ISNUMBER('Test Sample Data'!I42),'Test Sample Data'!I42&lt;$B43, 'Test Sample Data'!I42&gt;0),'Test Sample Data'!I42,$B43),""))</f>
        <v>35</v>
      </c>
      <c r="X43" s="4">
        <f>IF('Test Sample Data'!J42="","",IF(SUM('Test Sample Data'!J$2:J$97)&gt;10,IF(AND(ISNUMBER('Test Sample Data'!J42),'Test Sample Data'!J42&lt;$B43, 'Test Sample Data'!J42&gt;0),'Test Sample Data'!J42,$B43),""))</f>
        <v>35</v>
      </c>
      <c r="Y43" s="4">
        <f>IF('Test Sample Data'!K42="","",IF(SUM('Test Sample Data'!K$2:K$97)&gt;10,IF(AND(ISNUMBER('Test Sample Data'!K42),'Test Sample Data'!K42&lt;$B43, 'Test Sample Data'!K42&gt;0),'Test Sample Data'!K42,$B43),""))</f>
        <v>35</v>
      </c>
      <c r="Z43" s="4" t="str">
        <f>IF('Test Sample Data'!L42="","",IF(SUM('Test Sample Data'!L$2:L$97)&gt;10,IF(AND(ISNUMBER('Test Sample Data'!L42),'Test Sample Data'!L42&lt;$B43, 'Test Sample Data'!L42&gt;0),'Test Sample Data'!L42,$B43),""))</f>
        <v/>
      </c>
      <c r="AA43" s="4" t="str">
        <f>IF('Test Sample Data'!M42="","",IF(SUM('Test Sample Data'!M$2:M$97)&gt;10,IF(AND(ISNUMBER('Test Sample Data'!M42),'Test Sample Data'!M42&lt;$B43, 'Test Sample Data'!M42&gt;0),'Test Sample Data'!M42,$B43),""))</f>
        <v/>
      </c>
      <c r="AB43" s="4" t="str">
        <f>IF('Test Sample Data'!N42="","",IF(SUM('Test Sample Data'!N$2:N$97)&gt;10,IF(AND(ISNUMBER('Test Sample Data'!N42),'Test Sample Data'!N42&lt;$B43, 'Test Sample Data'!N42&gt;0),'Test Sample Data'!N42,$B43),""))</f>
        <v/>
      </c>
      <c r="AC43" s="4" t="str">
        <f>IF('Test Sample Data'!O42="","",IF(SUM('Test Sample Data'!O$2:O$97)&gt;10,IF(AND(ISNUMBER('Test Sample Data'!O42),'Test Sample Data'!O42&lt;$B43, 'Test Sample Data'!O42&gt;0),'Test Sample Data'!O42,$B43),""))</f>
        <v/>
      </c>
      <c r="AE43" s="4" t="s">
        <v>173</v>
      </c>
      <c r="AF43" s="4">
        <f>IF(ISNUMBER(D43),IF(MID('Gene Table'!$D$1,5,1)="8",D43-ED$100,D43-VLOOKUP(LEFT($A43,FIND(":",$A43,1))&amp;"copy number",$A$3:$AC$98,4,FALSE)),"")</f>
        <v>8.73</v>
      </c>
      <c r="AG43" s="4">
        <f>IF(ISNUMBER(E43),IF(MID('Gene Table'!$D$1,5,1)="8",E43-EE$100,E43-VLOOKUP(LEFT($A43,FIND(":",$A43,1))&amp;"copy number",$A$3:$AC$98,5,FALSE)),"")</f>
        <v>8.25</v>
      </c>
      <c r="AH43" s="4" t="str">
        <f>IF(ISNUMBER(F43),IF(MID('Gene Table'!$D$1,5,1)="8",F43-EF$100,F43-VLOOKUP(LEFT($A43,FIND(":",$A43,1))&amp;"copy number",$A$3:$AC$98,6,FALSE)),"")</f>
        <v/>
      </c>
      <c r="AI43" s="4" t="str">
        <f>IF(ISNUMBER(G43),IF(MID('Gene Table'!$D$1,5,1)="8",G43-EG$100,G43-VLOOKUP(LEFT($A43,FIND(":",$A43,1))&amp;"copy number",$A$3:$AC$98,7,FALSE)),"")</f>
        <v/>
      </c>
      <c r="AJ43" s="4" t="str">
        <f>IF(ISNUMBER(H43),IF(MID('Gene Table'!$D$1,5,1)="8",H43-EH$100,H43-VLOOKUP(LEFT($A43,FIND(":",$A43,1))&amp;"copy number",$A$3:$AC$98,8,FALSE)),"")</f>
        <v/>
      </c>
      <c r="AK43" s="4" t="str">
        <f>IF(ISNUMBER(I43),IF(MID('Gene Table'!$D$1,5,1)="8",I43-EI$100,I43-VLOOKUP(LEFT($A43,FIND(":",$A43,1))&amp;"copy number",$A$3:$AC$98,9,FALSE)),"")</f>
        <v/>
      </c>
      <c r="AL43" s="4" t="str">
        <f>IF(ISNUMBER(J43),IF(MID('Gene Table'!$D$1,5,1)="8",J43-EJ$100,J43-VLOOKUP(LEFT($A43,FIND(":",$A43,1))&amp;"copy number",$A$3:$AC$98,10,FALSE)),"")</f>
        <v/>
      </c>
      <c r="AM43" s="4" t="str">
        <f>IF(ISNUMBER(K43),IF(MID('Gene Table'!$D$1,5,1)="8",K43-EK$100,K43-VLOOKUP(LEFT($A43,FIND(":",$A43,1))&amp;"copy number",$A$3:$AC$98,11,FALSE)),"")</f>
        <v/>
      </c>
      <c r="AN43" s="4" t="str">
        <f>IF(ISNUMBER(L43),IF(MID('Gene Table'!$D$1,5,1)="8",L43-EL$100,L43-VLOOKUP(LEFT($A43,FIND(":",$A43,1))&amp;"copy number",$A$3:$AC$98,12,FALSE)),"")</f>
        <v/>
      </c>
      <c r="AO43" s="4" t="str">
        <f>IF(ISNUMBER(M43),IF(MID('Gene Table'!$D$1,5,1)="8",M43-EM$100,M43-VLOOKUP(LEFT($A43,FIND(":",$A43,1))&amp;"copy number",$A$3:$AC$98,13,FALSE)),"")</f>
        <v/>
      </c>
      <c r="AP43" s="4" t="str">
        <f>IF(ISNUMBER(N43),IF(MID('Gene Table'!$D$1,5,1)="8",N43-EN$100,N43-VLOOKUP(LEFT($A43,FIND(":",$A43,1))&amp;"copy number",$A$3:$AC$98,14,FALSE)),"")</f>
        <v/>
      </c>
      <c r="AQ43" s="4" t="str">
        <f>IF(ISNUMBER(O43),IF(MID('Gene Table'!$D$1,5,1)="8",O43-EO$100,O43-VLOOKUP(LEFT($A43,FIND(":",$A43,1))&amp;"copy number",$A$3:$AC$98,15,FALSE)),"")</f>
        <v/>
      </c>
      <c r="AR43" s="4">
        <f t="shared" si="3"/>
        <v>1.02</v>
      </c>
      <c r="AS43" s="4">
        <f t="shared" si="4"/>
        <v>8.49</v>
      </c>
      <c r="AU43" s="4" t="s">
        <v>173</v>
      </c>
      <c r="AV43" s="4">
        <f>IF(ISNUMBER(R43),IF(MID('Gene Table'!$D$1,5,1)="8",D43-ER$100,R43-VLOOKUP(LEFT($A43,FIND(":",$A43,1))&amp;"copy number",$A$3:$AC$98,18,FALSE)),"")</f>
        <v>7.5200000000000031</v>
      </c>
      <c r="AW43" s="4">
        <f>IF(ISNUMBER(S43),IF(MID('Gene Table'!$D$1,5,1)="8",E43-ES$100,S43-VLOOKUP(LEFT($A43,FIND(":",$A43,1))&amp;"copy number",$A$3:$AC$98,19,FALSE)),"")</f>
        <v>7.019999999999996</v>
      </c>
      <c r="AX43" s="4">
        <f>IF(ISNUMBER(T43),IF(MID('Gene Table'!$D$1,5,1)="8",F43-ET$100,T43-VLOOKUP(LEFT($A43,FIND(":",$A43,1))&amp;"copy number",$A$3:$AC$98,20,FALSE)),"")</f>
        <v>6.9300000000000033</v>
      </c>
      <c r="AY43" s="4">
        <f>IF(ISNUMBER(U43),IF(MID('Gene Table'!$D$1,5,1)="8",G43-EU$100,U43-VLOOKUP(LEFT($A43,FIND(":",$A43,1))&amp;"copy number",$A$3:$AC$98,21,FALSE)),"")</f>
        <v>9</v>
      </c>
      <c r="AZ43" s="4">
        <f>IF(ISNUMBER(V43),IF(MID('Gene Table'!$D$1,5,1)="8",H43-EV$100,V43-VLOOKUP(LEFT($A43,FIND(":",$A43,1))&amp;"copy number",$A$3:$AC$98,22,FALSE)),"")</f>
        <v>9</v>
      </c>
      <c r="BA43" s="4">
        <f>IF(ISNUMBER(W43),IF(MID('Gene Table'!$D$1,5,1)="8",I43-EW$100,W43-VLOOKUP(LEFT($A43,FIND(":",$A43,1))&amp;"copy number",$A$3:$AC$98,23,FALSE)),"")</f>
        <v>9</v>
      </c>
      <c r="BB43" s="4">
        <f>IF(ISNUMBER(X43),IF(MID('Gene Table'!$D$1,5,1)="8",J43-EX$100,X43-VLOOKUP(LEFT($A43,FIND(":",$A43,1))&amp;"copy number",$A$3:$AC$98,24,FALSE)),"")</f>
        <v>9</v>
      </c>
      <c r="BC43" s="4">
        <f>IF(ISNUMBER(Y43),IF(MID('Gene Table'!$D$1,5,1)="8",K43-EY$100,Y43-VLOOKUP(LEFT($A43,FIND(":",$A43,1))&amp;"copy number",$A$3:$AC$98,25,FALSE)),"")</f>
        <v>9</v>
      </c>
      <c r="BD43" s="4" t="str">
        <f>IF(ISNUMBER(Z43),IF(MID('Gene Table'!$D$1,5,1)="8",L43-EZ$100,Z43-VLOOKUP(LEFT($A43,FIND(":",$A43,1))&amp;"copy number",$A$3:$AC$98,26,FALSE)),"")</f>
        <v/>
      </c>
      <c r="BE43" s="4" t="str">
        <f>IF(ISNUMBER(AA43),IF(MID('Gene Table'!$D$1,5,1)="8",M43-FA$100,AA43-VLOOKUP(LEFT($A43,FIND(":",$A43,1))&amp;"copy number",$A$3:$AC$98,27,FALSE)),"")</f>
        <v/>
      </c>
      <c r="BF43" s="4" t="str">
        <f>IF(ISNUMBER(AB43),IF(MID('Gene Table'!$D$1,5,1)="8",N43-FB$100,AB43-VLOOKUP(LEFT($A43,FIND(":",$A43,1))&amp;"copy number",$A$3:$AC$98,28,FALSE)),"")</f>
        <v/>
      </c>
      <c r="BG43" s="4" t="str">
        <f>IF(ISNUMBER(AC43),IF(MID('Gene Table'!$D$1,5,1)="8",O43-FC$100,AC43-VLOOKUP(LEFT($A43,FIND(":",$A43,1))&amp;"copy number",$A$3:$AC$98,29,FALSE)),"")</f>
        <v/>
      </c>
      <c r="BI43" s="4" t="s">
        <v>173</v>
      </c>
      <c r="BJ43" s="4" t="str">
        <f t="shared" si="5"/>
        <v/>
      </c>
      <c r="BK43" s="4" t="str">
        <f t="shared" si="6"/>
        <v/>
      </c>
      <c r="BL43" s="4" t="str">
        <f t="shared" si="7"/>
        <v/>
      </c>
      <c r="BM43" s="4">
        <f t="shared" si="8"/>
        <v>9</v>
      </c>
      <c r="BN43" s="4">
        <f t="shared" si="9"/>
        <v>9</v>
      </c>
      <c r="BO43" s="4">
        <f t="shared" si="10"/>
        <v>9</v>
      </c>
      <c r="BP43" s="4">
        <f t="shared" si="11"/>
        <v>9</v>
      </c>
      <c r="BQ43" s="4">
        <f t="shared" si="12"/>
        <v>9</v>
      </c>
      <c r="BR43" s="4" t="str">
        <f t="shared" si="13"/>
        <v/>
      </c>
      <c r="BS43" s="4" t="str">
        <f t="shared" si="14"/>
        <v/>
      </c>
      <c r="BT43" s="4" t="str">
        <f t="shared" si="15"/>
        <v/>
      </c>
      <c r="BU43" s="4" t="str">
        <f t="shared" si="16"/>
        <v/>
      </c>
      <c r="BV43" s="4">
        <f t="shared" si="17"/>
        <v>0</v>
      </c>
      <c r="BW43" s="4">
        <f t="shared" si="18"/>
        <v>9</v>
      </c>
      <c r="BY43" s="4" t="s">
        <v>173</v>
      </c>
      <c r="BZ43" s="4">
        <f t="shared" si="19"/>
        <v>-1.4799999999999969</v>
      </c>
      <c r="CA43" s="4">
        <f t="shared" si="20"/>
        <v>-1.980000000000004</v>
      </c>
      <c r="CB43" s="4">
        <f t="shared" si="21"/>
        <v>-2.0699999999999967</v>
      </c>
      <c r="CC43" s="4">
        <f t="shared" si="22"/>
        <v>0</v>
      </c>
      <c r="CD43" s="4">
        <f t="shared" si="23"/>
        <v>0</v>
      </c>
      <c r="CE43" s="4">
        <f t="shared" si="24"/>
        <v>0</v>
      </c>
      <c r="CF43" s="4">
        <f t="shared" si="25"/>
        <v>0</v>
      </c>
      <c r="CG43" s="4">
        <f t="shared" si="26"/>
        <v>0</v>
      </c>
      <c r="CH43" s="4" t="str">
        <f t="shared" si="27"/>
        <v/>
      </c>
      <c r="CI43" s="4" t="str">
        <f t="shared" si="28"/>
        <v/>
      </c>
      <c r="CJ43" s="4" t="str">
        <f t="shared" si="29"/>
        <v/>
      </c>
      <c r="CK43" s="4" t="str">
        <f t="shared" si="30"/>
        <v/>
      </c>
      <c r="CM43" s="4" t="s">
        <v>173</v>
      </c>
      <c r="CN43" s="4" t="str">
        <f>IF(ISNUMBER(BZ43), IF($BV43&gt;VLOOKUP('Gene Table'!$G$2,'Array Content'!$A$2:$B$3,2,FALSE),IF(BZ43&lt;-$BV43,"mutant","WT"),IF(BZ43&lt;-VLOOKUP('Gene Table'!$G$2,'Array Content'!$A$2:$B$3,2,FALSE),"Mutant","WT")),"")</f>
        <v>WT</v>
      </c>
      <c r="CO43" s="4" t="str">
        <f>IF(ISNUMBER(CA43), IF($BV43&gt;VLOOKUP('Gene Table'!$G$2,'Array Content'!$A$2:$B$3,2,FALSE),IF(CA43&lt;-$BV43,"mutant","WT"),IF(CA43&lt;-VLOOKUP('Gene Table'!$G$2,'Array Content'!$A$2:$B$3,2,FALSE),"Mutant","WT")),"")</f>
        <v>WT</v>
      </c>
      <c r="CP43" s="4" t="str">
        <f>IF(ISNUMBER(CB43), IF($BV43&gt;VLOOKUP('Gene Table'!$G$2,'Array Content'!$A$2:$B$3,2,FALSE),IF(CB43&lt;-$BV43,"mutant","WT"),IF(CB43&lt;-VLOOKUP('Gene Table'!$G$2,'Array Content'!$A$2:$B$3,2,FALSE),"Mutant","WT")),"")</f>
        <v>Mutant</v>
      </c>
      <c r="CQ43" s="4" t="str">
        <f>IF(ISNUMBER(CC43), IF($BV43&gt;VLOOKUP('Gene Table'!$G$2,'Array Content'!$A$2:$B$3,2,FALSE),IF(CC43&lt;-$BV43,"mutant","WT"),IF(CC43&lt;-VLOOKUP('Gene Table'!$G$2,'Array Content'!$A$2:$B$3,2,FALSE),"Mutant","WT")),"")</f>
        <v>WT</v>
      </c>
      <c r="CR43" s="4" t="str">
        <f>IF(ISNUMBER(CD43), IF($BV43&gt;VLOOKUP('Gene Table'!$G$2,'Array Content'!$A$2:$B$3,2,FALSE),IF(CD43&lt;-$BV43,"mutant","WT"),IF(CD43&lt;-VLOOKUP('Gene Table'!$G$2,'Array Content'!$A$2:$B$3,2,FALSE),"Mutant","WT")),"")</f>
        <v>WT</v>
      </c>
      <c r="CS43" s="4" t="str">
        <f>IF(ISNUMBER(CE43), IF($BV43&gt;VLOOKUP('Gene Table'!$G$2,'Array Content'!$A$2:$B$3,2,FALSE),IF(CE43&lt;-$BV43,"mutant","WT"),IF(CE43&lt;-VLOOKUP('Gene Table'!$G$2,'Array Content'!$A$2:$B$3,2,FALSE),"Mutant","WT")),"")</f>
        <v>WT</v>
      </c>
      <c r="CT43" s="4" t="str">
        <f>IF(ISNUMBER(CF43), IF($BV43&gt;VLOOKUP('Gene Table'!$G$2,'Array Content'!$A$2:$B$3,2,FALSE),IF(CF43&lt;-$BV43,"mutant","WT"),IF(CF43&lt;-VLOOKUP('Gene Table'!$G$2,'Array Content'!$A$2:$B$3,2,FALSE),"Mutant","WT")),"")</f>
        <v>WT</v>
      </c>
      <c r="CU43" s="4" t="str">
        <f>IF(ISNUMBER(CG43), IF($BV43&gt;VLOOKUP('Gene Table'!$G$2,'Array Content'!$A$2:$B$3,2,FALSE),IF(CG43&lt;-$BV43,"mutant","WT"),IF(CG43&lt;-VLOOKUP('Gene Table'!$G$2,'Array Content'!$A$2:$B$3,2,FALSE),"Mutant","WT")),"")</f>
        <v>WT</v>
      </c>
      <c r="CV43" s="4" t="str">
        <f>IF(ISNUMBER(CH43), IF($BV43&gt;VLOOKUP('Gene Table'!$G$2,'Array Content'!$A$2:$B$3,2,FALSE),IF(CH43&lt;-$BV43,"mutant","WT"),IF(CH43&lt;-VLOOKUP('Gene Table'!$G$2,'Array Content'!$A$2:$B$3,2,FALSE),"Mutant","WT")),"")</f>
        <v/>
      </c>
      <c r="CW43" s="4" t="str">
        <f>IF(ISNUMBER(CI43), IF($BV43&gt;VLOOKUP('Gene Table'!$G$2,'Array Content'!$A$2:$B$3,2,FALSE),IF(CI43&lt;-$BV43,"mutant","WT"),IF(CI43&lt;-VLOOKUP('Gene Table'!$G$2,'Array Content'!$A$2:$B$3,2,FALSE),"Mutant","WT")),"")</f>
        <v/>
      </c>
      <c r="CX43" s="4" t="str">
        <f>IF(ISNUMBER(CJ43), IF($BV43&gt;VLOOKUP('Gene Table'!$G$2,'Array Content'!$A$2:$B$3,2,FALSE),IF(CJ43&lt;-$BV43,"mutant","WT"),IF(CJ43&lt;-VLOOKUP('Gene Table'!$G$2,'Array Content'!$A$2:$B$3,2,FALSE),"Mutant","WT")),"")</f>
        <v/>
      </c>
      <c r="CY43" s="4" t="str">
        <f>IF(ISNUMBER(CK43), IF($BV43&gt;VLOOKUP('Gene Table'!$G$2,'Array Content'!$A$2:$B$3,2,FALSE),IF(CK43&lt;-$BV43,"mutant","WT"),IF(CK43&lt;-VLOOKUP('Gene Table'!$G$2,'Array Content'!$A$2:$B$3,2,FALSE),"Mutant","WT")),"")</f>
        <v/>
      </c>
      <c r="DA43" s="4" t="s">
        <v>173</v>
      </c>
      <c r="DB43" s="4">
        <f t="shared" si="31"/>
        <v>-0.96999999999999709</v>
      </c>
      <c r="DC43" s="4">
        <f t="shared" si="32"/>
        <v>-1.4700000000000042</v>
      </c>
      <c r="DD43" s="4">
        <f t="shared" si="33"/>
        <v>-1.5599999999999969</v>
      </c>
      <c r="DE43" s="4">
        <f t="shared" si="34"/>
        <v>0.50999999999999979</v>
      </c>
      <c r="DF43" s="4">
        <f t="shared" si="35"/>
        <v>0.50999999999999979</v>
      </c>
      <c r="DG43" s="4">
        <f t="shared" si="36"/>
        <v>0.50999999999999979</v>
      </c>
      <c r="DH43" s="4">
        <f t="shared" si="37"/>
        <v>0.50999999999999979</v>
      </c>
      <c r="DI43" s="4">
        <f t="shared" si="38"/>
        <v>0.50999999999999979</v>
      </c>
      <c r="DJ43" s="4" t="str">
        <f t="shared" si="39"/>
        <v/>
      </c>
      <c r="DK43" s="4" t="str">
        <f t="shared" si="40"/>
        <v/>
      </c>
      <c r="DL43" s="4" t="str">
        <f t="shared" si="41"/>
        <v/>
      </c>
      <c r="DM43" s="4" t="str">
        <f t="shared" si="42"/>
        <v/>
      </c>
      <c r="DO43" s="4" t="s">
        <v>173</v>
      </c>
      <c r="DP43" s="4" t="str">
        <f>IF(ISNUMBER(DB43), IF($AR43&gt;VLOOKUP('Gene Table'!$G$2,'Array Content'!$A$2:$B$3,2,FALSE),IF(DB43&lt;-$AR43,"mutant","WT"),IF(DB43&lt;-VLOOKUP('Gene Table'!$G$2,'Array Content'!$A$2:$B$3,2,FALSE),"Mutant","WT")),"")</f>
        <v>WT</v>
      </c>
      <c r="DQ43" s="4" t="str">
        <f>IF(ISNUMBER(DC43), IF($AR43&gt;VLOOKUP('Gene Table'!$G$2,'Array Content'!$A$2:$B$3,2,FALSE),IF(DC43&lt;-$AR43,"mutant","WT"),IF(DC43&lt;-VLOOKUP('Gene Table'!$G$2,'Array Content'!$A$2:$B$3,2,FALSE),"Mutant","WT")),"")</f>
        <v>WT</v>
      </c>
      <c r="DR43" s="4" t="str">
        <f>IF(ISNUMBER(DD43), IF($AR43&gt;VLOOKUP('Gene Table'!$G$2,'Array Content'!$A$2:$B$3,2,FALSE),IF(DD43&lt;-$AR43,"mutant","WT"),IF(DD43&lt;-VLOOKUP('Gene Table'!$G$2,'Array Content'!$A$2:$B$3,2,FALSE),"Mutant","WT")),"")</f>
        <v>WT</v>
      </c>
      <c r="DS43" s="4" t="str">
        <f>IF(ISNUMBER(DE43), IF($AR43&gt;VLOOKUP('Gene Table'!$G$2,'Array Content'!$A$2:$B$3,2,FALSE),IF(DE43&lt;-$AR43,"mutant","WT"),IF(DE43&lt;-VLOOKUP('Gene Table'!$G$2,'Array Content'!$A$2:$B$3,2,FALSE),"Mutant","WT")),"")</f>
        <v>WT</v>
      </c>
      <c r="DT43" s="4" t="str">
        <f>IF(ISNUMBER(DF43), IF($AR43&gt;VLOOKUP('Gene Table'!$G$2,'Array Content'!$A$2:$B$3,2,FALSE),IF(DF43&lt;-$AR43,"mutant","WT"),IF(DF43&lt;-VLOOKUP('Gene Table'!$G$2,'Array Content'!$A$2:$B$3,2,FALSE),"Mutant","WT")),"")</f>
        <v>WT</v>
      </c>
      <c r="DU43" s="4" t="str">
        <f>IF(ISNUMBER(DG43), IF($AR43&gt;VLOOKUP('Gene Table'!$G$2,'Array Content'!$A$2:$B$3,2,FALSE),IF(DG43&lt;-$AR43,"mutant","WT"),IF(DG43&lt;-VLOOKUP('Gene Table'!$G$2,'Array Content'!$A$2:$B$3,2,FALSE),"Mutant","WT")),"")</f>
        <v>WT</v>
      </c>
      <c r="DV43" s="4" t="str">
        <f>IF(ISNUMBER(DH43), IF($AR43&gt;VLOOKUP('Gene Table'!$G$2,'Array Content'!$A$2:$B$3,2,FALSE),IF(DH43&lt;-$AR43,"mutant","WT"),IF(DH43&lt;-VLOOKUP('Gene Table'!$G$2,'Array Content'!$A$2:$B$3,2,FALSE),"Mutant","WT")),"")</f>
        <v>WT</v>
      </c>
      <c r="DW43" s="4" t="str">
        <f>IF(ISNUMBER(DI43), IF($AR43&gt;VLOOKUP('Gene Table'!$G$2,'Array Content'!$A$2:$B$3,2,FALSE),IF(DI43&lt;-$AR43,"mutant","WT"),IF(DI43&lt;-VLOOKUP('Gene Table'!$G$2,'Array Content'!$A$2:$B$3,2,FALSE),"Mutant","WT")),"")</f>
        <v>WT</v>
      </c>
      <c r="DX43" s="4" t="str">
        <f>IF(ISNUMBER(DJ43), IF($AR43&gt;VLOOKUP('Gene Table'!$G$2,'Array Content'!$A$2:$B$3,2,FALSE),IF(DJ43&lt;-$AR43,"mutant","WT"),IF(DJ43&lt;-VLOOKUP('Gene Table'!$G$2,'Array Content'!$A$2:$B$3,2,FALSE),"Mutant","WT")),"")</f>
        <v/>
      </c>
      <c r="DY43" s="4" t="str">
        <f>IF(ISNUMBER(DK43), IF($AR43&gt;VLOOKUP('Gene Table'!$G$2,'Array Content'!$A$2:$B$3,2,FALSE),IF(DK43&lt;-$AR43,"mutant","WT"),IF(DK43&lt;-VLOOKUP('Gene Table'!$G$2,'Array Content'!$A$2:$B$3,2,FALSE),"Mutant","WT")),"")</f>
        <v/>
      </c>
      <c r="DZ43" s="4" t="str">
        <f>IF(ISNUMBER(DL43), IF($AR43&gt;VLOOKUP('Gene Table'!$G$2,'Array Content'!$A$2:$B$3,2,FALSE),IF(DL43&lt;-$AR43,"mutant","WT"),IF(DL43&lt;-VLOOKUP('Gene Table'!$G$2,'Array Content'!$A$2:$B$3,2,FALSE),"Mutant","WT")),"")</f>
        <v/>
      </c>
      <c r="EA43" s="4" t="str">
        <f>IF(ISNUMBER(DM43), IF($AR43&gt;VLOOKUP('Gene Table'!$G$2,'Array Content'!$A$2:$B$3,2,FALSE),IF(DM43&lt;-$AR43,"mutant","WT"),IF(DM43&lt;-VLOOKUP('Gene Table'!$G$2,'Array Content'!$A$2:$B$3,2,FALSE),"Mutant","WT")),"")</f>
        <v/>
      </c>
      <c r="EC43" s="4" t="s">
        <v>173</v>
      </c>
      <c r="ED43" s="4" t="str">
        <f>IF('Gene Table'!$D43="copy number",D43,"")</f>
        <v/>
      </c>
      <c r="EE43" s="4" t="str">
        <f>IF('Gene Table'!$D43="copy number",E43,"")</f>
        <v/>
      </c>
      <c r="EF43" s="4" t="str">
        <f>IF('Gene Table'!$D43="copy number",F43,"")</f>
        <v/>
      </c>
      <c r="EG43" s="4" t="str">
        <f>IF('Gene Table'!$D43="copy number",G43,"")</f>
        <v/>
      </c>
      <c r="EH43" s="4" t="str">
        <f>IF('Gene Table'!$D43="copy number",H43,"")</f>
        <v/>
      </c>
      <c r="EI43" s="4" t="str">
        <f>IF('Gene Table'!$D43="copy number",I43,"")</f>
        <v/>
      </c>
      <c r="EJ43" s="4" t="str">
        <f>IF('Gene Table'!$D43="copy number",J43,"")</f>
        <v/>
      </c>
      <c r="EK43" s="4" t="str">
        <f>IF('Gene Table'!$D43="copy number",K43,"")</f>
        <v/>
      </c>
      <c r="EL43" s="4" t="str">
        <f>IF('Gene Table'!$D43="copy number",L43,"")</f>
        <v/>
      </c>
      <c r="EM43" s="4" t="str">
        <f>IF('Gene Table'!$D43="copy number",M43,"")</f>
        <v/>
      </c>
      <c r="EN43" s="4" t="str">
        <f>IF('Gene Table'!$D43="copy number",N43,"")</f>
        <v/>
      </c>
      <c r="EO43" s="4" t="str">
        <f>IF('Gene Table'!$D43="copy number",O43,"")</f>
        <v/>
      </c>
      <c r="EQ43" s="4" t="s">
        <v>173</v>
      </c>
      <c r="ER43" s="4" t="str">
        <f>IF('Gene Table'!$D43="copy number",R43,"")</f>
        <v/>
      </c>
      <c r="ES43" s="4" t="str">
        <f>IF('Gene Table'!$D43="copy number",S43,"")</f>
        <v/>
      </c>
      <c r="ET43" s="4" t="str">
        <f>IF('Gene Table'!$D43="copy number",T43,"")</f>
        <v/>
      </c>
      <c r="EU43" s="4" t="str">
        <f>IF('Gene Table'!$D43="copy number",U43,"")</f>
        <v/>
      </c>
      <c r="EV43" s="4" t="str">
        <f>IF('Gene Table'!$D43="copy number",V43,"")</f>
        <v/>
      </c>
      <c r="EW43" s="4" t="str">
        <f>IF('Gene Table'!$D43="copy number",W43,"")</f>
        <v/>
      </c>
      <c r="EX43" s="4" t="str">
        <f>IF('Gene Table'!$D43="copy number",X43,"")</f>
        <v/>
      </c>
      <c r="EY43" s="4" t="str">
        <f>IF('Gene Table'!$D43="copy number",Y43,"")</f>
        <v/>
      </c>
      <c r="EZ43" s="4" t="str">
        <f>IF('Gene Table'!$D43="copy number",Z43,"")</f>
        <v/>
      </c>
      <c r="FA43" s="4" t="str">
        <f>IF('Gene Table'!$D43="copy number",AA43,"")</f>
        <v/>
      </c>
      <c r="FB43" s="4" t="str">
        <f>IF('Gene Table'!$D43="copy number",AB43,"")</f>
        <v/>
      </c>
      <c r="FC43" s="4" t="str">
        <f>IF('Gene Table'!$D43="copy number",AC43,"")</f>
        <v/>
      </c>
      <c r="FE43" s="4" t="s">
        <v>173</v>
      </c>
      <c r="FF43" s="4" t="str">
        <f>IF('Gene Table'!$C43="SMPC",D43,"")</f>
        <v/>
      </c>
      <c r="FG43" s="4" t="str">
        <f>IF('Gene Table'!$C43="SMPC",E43,"")</f>
        <v/>
      </c>
      <c r="FH43" s="4" t="str">
        <f>IF('Gene Table'!$C43="SMPC",F43,"")</f>
        <v/>
      </c>
      <c r="FI43" s="4" t="str">
        <f>IF('Gene Table'!$C43="SMPC",G43,"")</f>
        <v/>
      </c>
      <c r="FJ43" s="4" t="str">
        <f>IF('Gene Table'!$C43="SMPC",H43,"")</f>
        <v/>
      </c>
      <c r="FK43" s="4" t="str">
        <f>IF('Gene Table'!$C43="SMPC",I43,"")</f>
        <v/>
      </c>
      <c r="FL43" s="4" t="str">
        <f>IF('Gene Table'!$C43="SMPC",J43,"")</f>
        <v/>
      </c>
      <c r="FM43" s="4" t="str">
        <f>IF('Gene Table'!$C43="SMPC",K43,"")</f>
        <v/>
      </c>
      <c r="FN43" s="4" t="str">
        <f>IF('Gene Table'!$C43="SMPC",L43,"")</f>
        <v/>
      </c>
      <c r="FO43" s="4" t="str">
        <f>IF('Gene Table'!$C43="SMPC",M43,"")</f>
        <v/>
      </c>
      <c r="FP43" s="4" t="str">
        <f>IF('Gene Table'!$C43="SMPC",N43,"")</f>
        <v/>
      </c>
      <c r="FQ43" s="4" t="str">
        <f>IF('Gene Table'!$C43="SMPC",O43,"")</f>
        <v/>
      </c>
      <c r="FS43" s="4" t="s">
        <v>173</v>
      </c>
      <c r="FT43" s="4" t="str">
        <f>IF('Gene Table'!$C43="SMPC",R43,"")</f>
        <v/>
      </c>
      <c r="FU43" s="4" t="str">
        <f>IF('Gene Table'!$C43="SMPC",S43,"")</f>
        <v/>
      </c>
      <c r="FV43" s="4" t="str">
        <f>IF('Gene Table'!$C43="SMPC",T43,"")</f>
        <v/>
      </c>
      <c r="FW43" s="4" t="str">
        <f>IF('Gene Table'!$C43="SMPC",U43,"")</f>
        <v/>
      </c>
      <c r="FX43" s="4" t="str">
        <f>IF('Gene Table'!$C43="SMPC",V43,"")</f>
        <v/>
      </c>
      <c r="FY43" s="4" t="str">
        <f>IF('Gene Table'!$C43="SMPC",W43,"")</f>
        <v/>
      </c>
      <c r="FZ43" s="4" t="str">
        <f>IF('Gene Table'!$C43="SMPC",X43,"")</f>
        <v/>
      </c>
      <c r="GA43" s="4" t="str">
        <f>IF('Gene Table'!$C43="SMPC",Y43,"")</f>
        <v/>
      </c>
      <c r="GB43" s="4" t="str">
        <f>IF('Gene Table'!$C43="SMPC",Z43,"")</f>
        <v/>
      </c>
      <c r="GC43" s="4" t="str">
        <f>IF('Gene Table'!$C43="SMPC",AA43,"")</f>
        <v/>
      </c>
      <c r="GD43" s="4" t="str">
        <f>IF('Gene Table'!$C43="SMPC",AB43,"")</f>
        <v/>
      </c>
      <c r="GE43" s="4" t="str">
        <f>IF('Gene Table'!$C43="SMPC",AC43,"")</f>
        <v/>
      </c>
    </row>
    <row r="44" spans="1:187" ht="15" customHeight="1" x14ac:dyDescent="0.25">
      <c r="A44" s="4" t="str">
        <f>'Gene Table'!C44&amp;":"&amp;'Gene Table'!D44</f>
        <v>KRAS:c.38G&gt;A</v>
      </c>
      <c r="B44" s="4">
        <f>IF('Gene Table'!$G$5="NO",IF(ISNUMBER(MATCH('Gene Table'!E44,'Array Content'!$M$2:$M$941,0)),VLOOKUP('Gene Table'!E44,'Array Content'!$M$2:$O$941,2,FALSE),35),IF('Gene Table'!$G$5="YES",IF(ISNUMBER(MATCH('Gene Table'!E44,'Array Content'!$M$2:$M$941,0)),VLOOKUP('Gene Table'!E44,'Array Content'!$M$2:$O$941,3,FALSE),35),"OOPS"))</f>
        <v>35</v>
      </c>
      <c r="C44" s="4" t="s">
        <v>176</v>
      </c>
      <c r="D44" s="4">
        <f>IF('Control Sample Data'!D43="","",IF(SUM('Control Sample Data'!D$2:D$97)&gt;10,IF(AND(ISNUMBER('Control Sample Data'!D43),'Control Sample Data'!D43&lt;$B44, 'Control Sample Data'!D43&gt;0),'Control Sample Data'!D43,$B44),""))</f>
        <v>34.229999999999997</v>
      </c>
      <c r="E44" s="4">
        <f>IF('Control Sample Data'!E43="","",IF(SUM('Control Sample Data'!E$2:E$97)&gt;10,IF(AND(ISNUMBER('Control Sample Data'!E43),'Control Sample Data'!E43&lt;$B44, 'Control Sample Data'!E43&gt;0),'Control Sample Data'!E43,$B44),""))</f>
        <v>34.43</v>
      </c>
      <c r="F44" s="4" t="str">
        <f>IF('Control Sample Data'!F43="","",IF(SUM('Control Sample Data'!F$2:F$97)&gt;10,IF(AND(ISNUMBER('Control Sample Data'!F43),'Control Sample Data'!F43&lt;$B44, 'Control Sample Data'!F43&gt;0),'Control Sample Data'!F43,$B44),""))</f>
        <v/>
      </c>
      <c r="G44" s="4" t="str">
        <f>IF('Control Sample Data'!G43="","",IF(SUM('Control Sample Data'!G$2:G$97)&gt;10,IF(AND(ISNUMBER('Control Sample Data'!G43),'Control Sample Data'!G43&lt;$B44, 'Control Sample Data'!G43&gt;0),'Control Sample Data'!G43,$B44),""))</f>
        <v/>
      </c>
      <c r="H44" s="4" t="str">
        <f>IF('Control Sample Data'!H43="","",IF(SUM('Control Sample Data'!H$2:H$97)&gt;10,IF(AND(ISNUMBER('Control Sample Data'!H43),'Control Sample Data'!H43&lt;$B44, 'Control Sample Data'!H43&gt;0),'Control Sample Data'!H43,$B44),""))</f>
        <v/>
      </c>
      <c r="I44" s="4" t="str">
        <f>IF('Control Sample Data'!I43="","",IF(SUM('Control Sample Data'!I$2:I$97)&gt;10,IF(AND(ISNUMBER('Control Sample Data'!I43),'Control Sample Data'!I43&lt;$B44, 'Control Sample Data'!I43&gt;0),'Control Sample Data'!I43,$B44),""))</f>
        <v/>
      </c>
      <c r="J44" s="4" t="str">
        <f>IF('Control Sample Data'!J43="","",IF(SUM('Control Sample Data'!J$2:J$97)&gt;10,IF(AND(ISNUMBER('Control Sample Data'!J43),'Control Sample Data'!J43&lt;$B44, 'Control Sample Data'!J43&gt;0),'Control Sample Data'!J43,$B44),""))</f>
        <v/>
      </c>
      <c r="K44" s="4" t="str">
        <f>IF('Control Sample Data'!K43="","",IF(SUM('Control Sample Data'!K$2:K$97)&gt;10,IF(AND(ISNUMBER('Control Sample Data'!K43),'Control Sample Data'!K43&lt;$B44, 'Control Sample Data'!K43&gt;0),'Control Sample Data'!K43,$B44),""))</f>
        <v/>
      </c>
      <c r="L44" s="4" t="str">
        <f>IF('Control Sample Data'!L43="","",IF(SUM('Control Sample Data'!L$2:L$97)&gt;10,IF(AND(ISNUMBER('Control Sample Data'!L43),'Control Sample Data'!L43&lt;$B44, 'Control Sample Data'!L43&gt;0),'Control Sample Data'!L43,$B44),""))</f>
        <v/>
      </c>
      <c r="M44" s="4" t="str">
        <f>IF('Control Sample Data'!M43="","",IF(SUM('Control Sample Data'!M$2:M$97)&gt;10,IF(AND(ISNUMBER('Control Sample Data'!M43),'Control Sample Data'!M43&lt;$B44, 'Control Sample Data'!M43&gt;0),'Control Sample Data'!M43,$B44),""))</f>
        <v/>
      </c>
      <c r="N44" s="4" t="str">
        <f>IF('Control Sample Data'!N43="","",IF(SUM('Control Sample Data'!N$2:N$97)&gt;10,IF(AND(ISNUMBER('Control Sample Data'!N43),'Control Sample Data'!N43&lt;$B44, 'Control Sample Data'!N43&gt;0),'Control Sample Data'!N43,$B44),""))</f>
        <v/>
      </c>
      <c r="O44" s="4" t="str">
        <f>IF('Control Sample Data'!O43="","",IF(SUM('Control Sample Data'!O$2:O$97)&gt;10,IF(AND(ISNUMBER('Control Sample Data'!O43),'Control Sample Data'!O43&lt;$B44, 'Control Sample Data'!O43&gt;0),'Control Sample Data'!O43,$B44),""))</f>
        <v/>
      </c>
      <c r="Q44" s="4" t="s">
        <v>176</v>
      </c>
      <c r="R44" s="4">
        <f>IF('Test Sample Data'!D43="","",IF(SUM('Test Sample Data'!D$2:D$97)&gt;10,IF(AND(ISNUMBER('Test Sample Data'!D43),'Test Sample Data'!D43&lt;$B44, 'Test Sample Data'!D43&gt;0),'Test Sample Data'!D43,$B44),""))</f>
        <v>26.82</v>
      </c>
      <c r="S44" s="4">
        <f>IF('Test Sample Data'!E43="","",IF(SUM('Test Sample Data'!E$2:E$97)&gt;10,IF(AND(ISNUMBER('Test Sample Data'!E43),'Test Sample Data'!E43&lt;$B44, 'Test Sample Data'!E43&gt;0),'Test Sample Data'!E43,$B44),""))</f>
        <v>28.58</v>
      </c>
      <c r="T44" s="4">
        <f>IF('Test Sample Data'!F43="","",IF(SUM('Test Sample Data'!F$2:F$97)&gt;10,IF(AND(ISNUMBER('Test Sample Data'!F43),'Test Sample Data'!F43&lt;$B44, 'Test Sample Data'!F43&gt;0),'Test Sample Data'!F43,$B44),""))</f>
        <v>29.9</v>
      </c>
      <c r="U44" s="4">
        <f>IF('Test Sample Data'!G43="","",IF(SUM('Test Sample Data'!G$2:G$97)&gt;10,IF(AND(ISNUMBER('Test Sample Data'!G43),'Test Sample Data'!G43&lt;$B44, 'Test Sample Data'!G43&gt;0),'Test Sample Data'!G43,$B44),""))</f>
        <v>35</v>
      </c>
      <c r="V44" s="4">
        <f>IF('Test Sample Data'!H43="","",IF(SUM('Test Sample Data'!H$2:H$97)&gt;10,IF(AND(ISNUMBER('Test Sample Data'!H43),'Test Sample Data'!H43&lt;$B44, 'Test Sample Data'!H43&gt;0),'Test Sample Data'!H43,$B44),""))</f>
        <v>35</v>
      </c>
      <c r="W44" s="4">
        <f>IF('Test Sample Data'!I43="","",IF(SUM('Test Sample Data'!I$2:I$97)&gt;10,IF(AND(ISNUMBER('Test Sample Data'!I43),'Test Sample Data'!I43&lt;$B44, 'Test Sample Data'!I43&gt;0),'Test Sample Data'!I43,$B44),""))</f>
        <v>35</v>
      </c>
      <c r="X44" s="4">
        <f>IF('Test Sample Data'!J43="","",IF(SUM('Test Sample Data'!J$2:J$97)&gt;10,IF(AND(ISNUMBER('Test Sample Data'!J43),'Test Sample Data'!J43&lt;$B44, 'Test Sample Data'!J43&gt;0),'Test Sample Data'!J43,$B44),""))</f>
        <v>35</v>
      </c>
      <c r="Y44" s="4">
        <f>IF('Test Sample Data'!K43="","",IF(SUM('Test Sample Data'!K$2:K$97)&gt;10,IF(AND(ISNUMBER('Test Sample Data'!K43),'Test Sample Data'!K43&lt;$B44, 'Test Sample Data'!K43&gt;0),'Test Sample Data'!K43,$B44),""))</f>
        <v>35</v>
      </c>
      <c r="Z44" s="4" t="str">
        <f>IF('Test Sample Data'!L43="","",IF(SUM('Test Sample Data'!L$2:L$97)&gt;10,IF(AND(ISNUMBER('Test Sample Data'!L43),'Test Sample Data'!L43&lt;$B44, 'Test Sample Data'!L43&gt;0),'Test Sample Data'!L43,$B44),""))</f>
        <v/>
      </c>
      <c r="AA44" s="4" t="str">
        <f>IF('Test Sample Data'!M43="","",IF(SUM('Test Sample Data'!M$2:M$97)&gt;10,IF(AND(ISNUMBER('Test Sample Data'!M43),'Test Sample Data'!M43&lt;$B44, 'Test Sample Data'!M43&gt;0),'Test Sample Data'!M43,$B44),""))</f>
        <v/>
      </c>
      <c r="AB44" s="4" t="str">
        <f>IF('Test Sample Data'!N43="","",IF(SUM('Test Sample Data'!N$2:N$97)&gt;10,IF(AND(ISNUMBER('Test Sample Data'!N43),'Test Sample Data'!N43&lt;$B44, 'Test Sample Data'!N43&gt;0),'Test Sample Data'!N43,$B44),""))</f>
        <v/>
      </c>
      <c r="AC44" s="4" t="str">
        <f>IF('Test Sample Data'!O43="","",IF(SUM('Test Sample Data'!O$2:O$97)&gt;10,IF(AND(ISNUMBER('Test Sample Data'!O43),'Test Sample Data'!O43&lt;$B44, 'Test Sample Data'!O43&gt;0),'Test Sample Data'!O43,$B44),""))</f>
        <v/>
      </c>
      <c r="AE44" s="4" t="s">
        <v>176</v>
      </c>
      <c r="AF44" s="4">
        <f>IF(ISNUMBER(D44),IF(MID('Gene Table'!$D$1,5,1)="8",D44-ED$100,D44-VLOOKUP(LEFT($A44,FIND(":",$A44,1))&amp;"copy number",$A$3:$AC$98,4,FALSE)),"")</f>
        <v>7.9699999999999953</v>
      </c>
      <c r="AG44" s="4">
        <f>IF(ISNUMBER(E44),IF(MID('Gene Table'!$D$1,5,1)="8",E44-EE$100,E44-VLOOKUP(LEFT($A44,FIND(":",$A44,1))&amp;"copy number",$A$3:$AC$98,5,FALSE)),"")</f>
        <v>7.82</v>
      </c>
      <c r="AH44" s="4" t="str">
        <f>IF(ISNUMBER(F44),IF(MID('Gene Table'!$D$1,5,1)="8",F44-EF$100,F44-VLOOKUP(LEFT($A44,FIND(":",$A44,1))&amp;"copy number",$A$3:$AC$98,6,FALSE)),"")</f>
        <v/>
      </c>
      <c r="AI44" s="4" t="str">
        <f>IF(ISNUMBER(G44),IF(MID('Gene Table'!$D$1,5,1)="8",G44-EG$100,G44-VLOOKUP(LEFT($A44,FIND(":",$A44,1))&amp;"copy number",$A$3:$AC$98,7,FALSE)),"")</f>
        <v/>
      </c>
      <c r="AJ44" s="4" t="str">
        <f>IF(ISNUMBER(H44),IF(MID('Gene Table'!$D$1,5,1)="8",H44-EH$100,H44-VLOOKUP(LEFT($A44,FIND(":",$A44,1))&amp;"copy number",$A$3:$AC$98,8,FALSE)),"")</f>
        <v/>
      </c>
      <c r="AK44" s="4" t="str">
        <f>IF(ISNUMBER(I44),IF(MID('Gene Table'!$D$1,5,1)="8",I44-EI$100,I44-VLOOKUP(LEFT($A44,FIND(":",$A44,1))&amp;"copy number",$A$3:$AC$98,9,FALSE)),"")</f>
        <v/>
      </c>
      <c r="AL44" s="4" t="str">
        <f>IF(ISNUMBER(J44),IF(MID('Gene Table'!$D$1,5,1)="8",J44-EJ$100,J44-VLOOKUP(LEFT($A44,FIND(":",$A44,1))&amp;"copy number",$A$3:$AC$98,10,FALSE)),"")</f>
        <v/>
      </c>
      <c r="AM44" s="4" t="str">
        <f>IF(ISNUMBER(K44),IF(MID('Gene Table'!$D$1,5,1)="8",K44-EK$100,K44-VLOOKUP(LEFT($A44,FIND(":",$A44,1))&amp;"copy number",$A$3:$AC$98,11,FALSE)),"")</f>
        <v/>
      </c>
      <c r="AN44" s="4" t="str">
        <f>IF(ISNUMBER(L44),IF(MID('Gene Table'!$D$1,5,1)="8",L44-EL$100,L44-VLOOKUP(LEFT($A44,FIND(":",$A44,1))&amp;"copy number",$A$3:$AC$98,12,FALSE)),"")</f>
        <v/>
      </c>
      <c r="AO44" s="4" t="str">
        <f>IF(ISNUMBER(M44),IF(MID('Gene Table'!$D$1,5,1)="8",M44-EM$100,M44-VLOOKUP(LEFT($A44,FIND(":",$A44,1))&amp;"copy number",$A$3:$AC$98,13,FALSE)),"")</f>
        <v/>
      </c>
      <c r="AP44" s="4" t="str">
        <f>IF(ISNUMBER(N44),IF(MID('Gene Table'!$D$1,5,1)="8",N44-EN$100,N44-VLOOKUP(LEFT($A44,FIND(":",$A44,1))&amp;"copy number",$A$3:$AC$98,14,FALSE)),"")</f>
        <v/>
      </c>
      <c r="AQ44" s="4" t="str">
        <f>IF(ISNUMBER(O44),IF(MID('Gene Table'!$D$1,5,1)="8",O44-EO$100,O44-VLOOKUP(LEFT($A44,FIND(":",$A44,1))&amp;"copy number",$A$3:$AC$98,15,FALSE)),"")</f>
        <v/>
      </c>
      <c r="AR44" s="4">
        <f t="shared" si="3"/>
        <v>0.32</v>
      </c>
      <c r="AS44" s="4">
        <f t="shared" si="4"/>
        <v>7.9</v>
      </c>
      <c r="AU44" s="4" t="s">
        <v>176</v>
      </c>
      <c r="AV44" s="4">
        <f>IF(ISNUMBER(R44),IF(MID('Gene Table'!$D$1,5,1)="8",D44-ER$100,R44-VLOOKUP(LEFT($A44,FIND(":",$A44,1))&amp;"copy number",$A$3:$AC$98,18,FALSE)),"")</f>
        <v>0.5</v>
      </c>
      <c r="AW44" s="4">
        <f>IF(ISNUMBER(S44),IF(MID('Gene Table'!$D$1,5,1)="8",E44-ES$100,S44-VLOOKUP(LEFT($A44,FIND(":",$A44,1))&amp;"copy number",$A$3:$AC$98,19,FALSE)),"")</f>
        <v>2.0499999999999972</v>
      </c>
      <c r="AX44" s="4">
        <f>IF(ISNUMBER(T44),IF(MID('Gene Table'!$D$1,5,1)="8",F44-ET$100,T44-VLOOKUP(LEFT($A44,FIND(":",$A44,1))&amp;"copy number",$A$3:$AC$98,20,FALSE)),"")</f>
        <v>3.379999999999999</v>
      </c>
      <c r="AY44" s="4">
        <f>IF(ISNUMBER(U44),IF(MID('Gene Table'!$D$1,5,1)="8",G44-EU$100,U44-VLOOKUP(LEFT($A44,FIND(":",$A44,1))&amp;"copy number",$A$3:$AC$98,21,FALSE)),"")</f>
        <v>9</v>
      </c>
      <c r="AZ44" s="4">
        <f>IF(ISNUMBER(V44),IF(MID('Gene Table'!$D$1,5,1)="8",H44-EV$100,V44-VLOOKUP(LEFT($A44,FIND(":",$A44,1))&amp;"copy number",$A$3:$AC$98,22,FALSE)),"")</f>
        <v>9</v>
      </c>
      <c r="BA44" s="4">
        <f>IF(ISNUMBER(W44),IF(MID('Gene Table'!$D$1,5,1)="8",I44-EW$100,W44-VLOOKUP(LEFT($A44,FIND(":",$A44,1))&amp;"copy number",$A$3:$AC$98,23,FALSE)),"")</f>
        <v>9</v>
      </c>
      <c r="BB44" s="4">
        <f>IF(ISNUMBER(X44),IF(MID('Gene Table'!$D$1,5,1)="8",J44-EX$100,X44-VLOOKUP(LEFT($A44,FIND(":",$A44,1))&amp;"copy number",$A$3:$AC$98,24,FALSE)),"")</f>
        <v>9</v>
      </c>
      <c r="BC44" s="4">
        <f>IF(ISNUMBER(Y44),IF(MID('Gene Table'!$D$1,5,1)="8",K44-EY$100,Y44-VLOOKUP(LEFT($A44,FIND(":",$A44,1))&amp;"copy number",$A$3:$AC$98,25,FALSE)),"")</f>
        <v>9</v>
      </c>
      <c r="BD44" s="4" t="str">
        <f>IF(ISNUMBER(Z44),IF(MID('Gene Table'!$D$1,5,1)="8",L44-EZ$100,Z44-VLOOKUP(LEFT($A44,FIND(":",$A44,1))&amp;"copy number",$A$3:$AC$98,26,FALSE)),"")</f>
        <v/>
      </c>
      <c r="BE44" s="4" t="str">
        <f>IF(ISNUMBER(AA44),IF(MID('Gene Table'!$D$1,5,1)="8",M44-FA$100,AA44-VLOOKUP(LEFT($A44,FIND(":",$A44,1))&amp;"copy number",$A$3:$AC$98,27,FALSE)),"")</f>
        <v/>
      </c>
      <c r="BF44" s="4" t="str">
        <f>IF(ISNUMBER(AB44),IF(MID('Gene Table'!$D$1,5,1)="8",N44-FB$100,AB44-VLOOKUP(LEFT($A44,FIND(":",$A44,1))&amp;"copy number",$A$3:$AC$98,28,FALSE)),"")</f>
        <v/>
      </c>
      <c r="BG44" s="4" t="str">
        <f>IF(ISNUMBER(AC44),IF(MID('Gene Table'!$D$1,5,1)="8",O44-FC$100,AC44-VLOOKUP(LEFT($A44,FIND(":",$A44,1))&amp;"copy number",$A$3:$AC$98,29,FALSE)),"")</f>
        <v/>
      </c>
      <c r="BI44" s="4" t="s">
        <v>176</v>
      </c>
      <c r="BJ44" s="4" t="str">
        <f t="shared" si="5"/>
        <v/>
      </c>
      <c r="BK44" s="4" t="str">
        <f t="shared" si="6"/>
        <v/>
      </c>
      <c r="BL44" s="4" t="str">
        <f t="shared" si="7"/>
        <v/>
      </c>
      <c r="BM44" s="4">
        <f t="shared" si="8"/>
        <v>9</v>
      </c>
      <c r="BN44" s="4">
        <f t="shared" si="9"/>
        <v>9</v>
      </c>
      <c r="BO44" s="4">
        <f t="shared" si="10"/>
        <v>9</v>
      </c>
      <c r="BP44" s="4">
        <f t="shared" si="11"/>
        <v>9</v>
      </c>
      <c r="BQ44" s="4">
        <f t="shared" si="12"/>
        <v>9</v>
      </c>
      <c r="BR44" s="4" t="str">
        <f t="shared" si="13"/>
        <v/>
      </c>
      <c r="BS44" s="4" t="str">
        <f t="shared" si="14"/>
        <v/>
      </c>
      <c r="BT44" s="4" t="str">
        <f t="shared" si="15"/>
        <v/>
      </c>
      <c r="BU44" s="4" t="str">
        <f t="shared" si="16"/>
        <v/>
      </c>
      <c r="BV44" s="4">
        <f t="shared" si="17"/>
        <v>0</v>
      </c>
      <c r="BW44" s="4">
        <f t="shared" si="18"/>
        <v>9</v>
      </c>
      <c r="BY44" s="4" t="s">
        <v>176</v>
      </c>
      <c r="BZ44" s="4">
        <f t="shared" si="19"/>
        <v>-8.5</v>
      </c>
      <c r="CA44" s="4">
        <f t="shared" si="20"/>
        <v>-6.9500000000000028</v>
      </c>
      <c r="CB44" s="4">
        <f t="shared" si="21"/>
        <v>-5.620000000000001</v>
      </c>
      <c r="CC44" s="4">
        <f t="shared" si="22"/>
        <v>0</v>
      </c>
      <c r="CD44" s="4">
        <f t="shared" si="23"/>
        <v>0</v>
      </c>
      <c r="CE44" s="4">
        <f t="shared" si="24"/>
        <v>0</v>
      </c>
      <c r="CF44" s="4">
        <f t="shared" si="25"/>
        <v>0</v>
      </c>
      <c r="CG44" s="4">
        <f t="shared" si="26"/>
        <v>0</v>
      </c>
      <c r="CH44" s="4" t="str">
        <f t="shared" si="27"/>
        <v/>
      </c>
      <c r="CI44" s="4" t="str">
        <f t="shared" si="28"/>
        <v/>
      </c>
      <c r="CJ44" s="4" t="str">
        <f t="shared" si="29"/>
        <v/>
      </c>
      <c r="CK44" s="4" t="str">
        <f t="shared" si="30"/>
        <v/>
      </c>
      <c r="CM44" s="4" t="s">
        <v>176</v>
      </c>
      <c r="CN44" s="4" t="str">
        <f>IF(ISNUMBER(BZ44), IF($BV44&gt;VLOOKUP('Gene Table'!$G$2,'Array Content'!$A$2:$B$3,2,FALSE),IF(BZ44&lt;-$BV44,"mutant","WT"),IF(BZ44&lt;-VLOOKUP('Gene Table'!$G$2,'Array Content'!$A$2:$B$3,2,FALSE),"Mutant","WT")),"")</f>
        <v>Mutant</v>
      </c>
      <c r="CO44" s="4" t="str">
        <f>IF(ISNUMBER(CA44), IF($BV44&gt;VLOOKUP('Gene Table'!$G$2,'Array Content'!$A$2:$B$3,2,FALSE),IF(CA44&lt;-$BV44,"mutant","WT"),IF(CA44&lt;-VLOOKUP('Gene Table'!$G$2,'Array Content'!$A$2:$B$3,2,FALSE),"Mutant","WT")),"")</f>
        <v>Mutant</v>
      </c>
      <c r="CP44" s="4" t="str">
        <f>IF(ISNUMBER(CB44), IF($BV44&gt;VLOOKUP('Gene Table'!$G$2,'Array Content'!$A$2:$B$3,2,FALSE),IF(CB44&lt;-$BV44,"mutant","WT"),IF(CB44&lt;-VLOOKUP('Gene Table'!$G$2,'Array Content'!$A$2:$B$3,2,FALSE),"Mutant","WT")),"")</f>
        <v>Mutant</v>
      </c>
      <c r="CQ44" s="4" t="str">
        <f>IF(ISNUMBER(CC44), IF($BV44&gt;VLOOKUP('Gene Table'!$G$2,'Array Content'!$A$2:$B$3,2,FALSE),IF(CC44&lt;-$BV44,"mutant","WT"),IF(CC44&lt;-VLOOKUP('Gene Table'!$G$2,'Array Content'!$A$2:$B$3,2,FALSE),"Mutant","WT")),"")</f>
        <v>WT</v>
      </c>
      <c r="CR44" s="4" t="str">
        <f>IF(ISNUMBER(CD44), IF($BV44&gt;VLOOKUP('Gene Table'!$G$2,'Array Content'!$A$2:$B$3,2,FALSE),IF(CD44&lt;-$BV44,"mutant","WT"),IF(CD44&lt;-VLOOKUP('Gene Table'!$G$2,'Array Content'!$A$2:$B$3,2,FALSE),"Mutant","WT")),"")</f>
        <v>WT</v>
      </c>
      <c r="CS44" s="4" t="str">
        <f>IF(ISNUMBER(CE44), IF($BV44&gt;VLOOKUP('Gene Table'!$G$2,'Array Content'!$A$2:$B$3,2,FALSE),IF(CE44&lt;-$BV44,"mutant","WT"),IF(CE44&lt;-VLOOKUP('Gene Table'!$G$2,'Array Content'!$A$2:$B$3,2,FALSE),"Mutant","WT")),"")</f>
        <v>WT</v>
      </c>
      <c r="CT44" s="4" t="str">
        <f>IF(ISNUMBER(CF44), IF($BV44&gt;VLOOKUP('Gene Table'!$G$2,'Array Content'!$A$2:$B$3,2,FALSE),IF(CF44&lt;-$BV44,"mutant","WT"),IF(CF44&lt;-VLOOKUP('Gene Table'!$G$2,'Array Content'!$A$2:$B$3,2,FALSE),"Mutant","WT")),"")</f>
        <v>WT</v>
      </c>
      <c r="CU44" s="4" t="str">
        <f>IF(ISNUMBER(CG44), IF($BV44&gt;VLOOKUP('Gene Table'!$G$2,'Array Content'!$A$2:$B$3,2,FALSE),IF(CG44&lt;-$BV44,"mutant","WT"),IF(CG44&lt;-VLOOKUP('Gene Table'!$G$2,'Array Content'!$A$2:$B$3,2,FALSE),"Mutant","WT")),"")</f>
        <v>WT</v>
      </c>
      <c r="CV44" s="4" t="str">
        <f>IF(ISNUMBER(CH44), IF($BV44&gt;VLOOKUP('Gene Table'!$G$2,'Array Content'!$A$2:$B$3,2,FALSE),IF(CH44&lt;-$BV44,"mutant","WT"),IF(CH44&lt;-VLOOKUP('Gene Table'!$G$2,'Array Content'!$A$2:$B$3,2,FALSE),"Mutant","WT")),"")</f>
        <v/>
      </c>
      <c r="CW44" s="4" t="str">
        <f>IF(ISNUMBER(CI44), IF($BV44&gt;VLOOKUP('Gene Table'!$G$2,'Array Content'!$A$2:$B$3,2,FALSE),IF(CI44&lt;-$BV44,"mutant","WT"),IF(CI44&lt;-VLOOKUP('Gene Table'!$G$2,'Array Content'!$A$2:$B$3,2,FALSE),"Mutant","WT")),"")</f>
        <v/>
      </c>
      <c r="CX44" s="4" t="str">
        <f>IF(ISNUMBER(CJ44), IF($BV44&gt;VLOOKUP('Gene Table'!$G$2,'Array Content'!$A$2:$B$3,2,FALSE),IF(CJ44&lt;-$BV44,"mutant","WT"),IF(CJ44&lt;-VLOOKUP('Gene Table'!$G$2,'Array Content'!$A$2:$B$3,2,FALSE),"Mutant","WT")),"")</f>
        <v/>
      </c>
      <c r="CY44" s="4" t="str">
        <f>IF(ISNUMBER(CK44), IF($BV44&gt;VLOOKUP('Gene Table'!$G$2,'Array Content'!$A$2:$B$3,2,FALSE),IF(CK44&lt;-$BV44,"mutant","WT"),IF(CK44&lt;-VLOOKUP('Gene Table'!$G$2,'Array Content'!$A$2:$B$3,2,FALSE),"Mutant","WT")),"")</f>
        <v/>
      </c>
      <c r="DA44" s="4" t="s">
        <v>176</v>
      </c>
      <c r="DB44" s="4">
        <f t="shared" si="31"/>
        <v>-7.4</v>
      </c>
      <c r="DC44" s="4">
        <f t="shared" si="32"/>
        <v>-5.8500000000000032</v>
      </c>
      <c r="DD44" s="4">
        <f t="shared" si="33"/>
        <v>-4.5200000000000014</v>
      </c>
      <c r="DE44" s="4">
        <f t="shared" si="34"/>
        <v>1.0999999999999996</v>
      </c>
      <c r="DF44" s="4">
        <f t="shared" si="35"/>
        <v>1.0999999999999996</v>
      </c>
      <c r="DG44" s="4">
        <f t="shared" si="36"/>
        <v>1.0999999999999996</v>
      </c>
      <c r="DH44" s="4">
        <f t="shared" si="37"/>
        <v>1.0999999999999996</v>
      </c>
      <c r="DI44" s="4">
        <f t="shared" si="38"/>
        <v>1.0999999999999996</v>
      </c>
      <c r="DJ44" s="4" t="str">
        <f t="shared" si="39"/>
        <v/>
      </c>
      <c r="DK44" s="4" t="str">
        <f t="shared" si="40"/>
        <v/>
      </c>
      <c r="DL44" s="4" t="str">
        <f t="shared" si="41"/>
        <v/>
      </c>
      <c r="DM44" s="4" t="str">
        <f t="shared" si="42"/>
        <v/>
      </c>
      <c r="DO44" s="4" t="s">
        <v>176</v>
      </c>
      <c r="DP44" s="4" t="str">
        <f>IF(ISNUMBER(DB44), IF($AR44&gt;VLOOKUP('Gene Table'!$G$2,'Array Content'!$A$2:$B$3,2,FALSE),IF(DB44&lt;-$AR44,"mutant","WT"),IF(DB44&lt;-VLOOKUP('Gene Table'!$G$2,'Array Content'!$A$2:$B$3,2,FALSE),"Mutant","WT")),"")</f>
        <v>Mutant</v>
      </c>
      <c r="DQ44" s="4" t="str">
        <f>IF(ISNUMBER(DC44), IF($AR44&gt;VLOOKUP('Gene Table'!$G$2,'Array Content'!$A$2:$B$3,2,FALSE),IF(DC44&lt;-$AR44,"mutant","WT"),IF(DC44&lt;-VLOOKUP('Gene Table'!$G$2,'Array Content'!$A$2:$B$3,2,FALSE),"Mutant","WT")),"")</f>
        <v>Mutant</v>
      </c>
      <c r="DR44" s="4" t="str">
        <f>IF(ISNUMBER(DD44), IF($AR44&gt;VLOOKUP('Gene Table'!$G$2,'Array Content'!$A$2:$B$3,2,FALSE),IF(DD44&lt;-$AR44,"mutant","WT"),IF(DD44&lt;-VLOOKUP('Gene Table'!$G$2,'Array Content'!$A$2:$B$3,2,FALSE),"Mutant","WT")),"")</f>
        <v>Mutant</v>
      </c>
      <c r="DS44" s="4" t="str">
        <f>IF(ISNUMBER(DE44), IF($AR44&gt;VLOOKUP('Gene Table'!$G$2,'Array Content'!$A$2:$B$3,2,FALSE),IF(DE44&lt;-$AR44,"mutant","WT"),IF(DE44&lt;-VLOOKUP('Gene Table'!$G$2,'Array Content'!$A$2:$B$3,2,FALSE),"Mutant","WT")),"")</f>
        <v>WT</v>
      </c>
      <c r="DT44" s="4" t="str">
        <f>IF(ISNUMBER(DF44), IF($AR44&gt;VLOOKUP('Gene Table'!$G$2,'Array Content'!$A$2:$B$3,2,FALSE),IF(DF44&lt;-$AR44,"mutant","WT"),IF(DF44&lt;-VLOOKUP('Gene Table'!$G$2,'Array Content'!$A$2:$B$3,2,FALSE),"Mutant","WT")),"")</f>
        <v>WT</v>
      </c>
      <c r="DU44" s="4" t="str">
        <f>IF(ISNUMBER(DG44), IF($AR44&gt;VLOOKUP('Gene Table'!$G$2,'Array Content'!$A$2:$B$3,2,FALSE),IF(DG44&lt;-$AR44,"mutant","WT"),IF(DG44&lt;-VLOOKUP('Gene Table'!$G$2,'Array Content'!$A$2:$B$3,2,FALSE),"Mutant","WT")),"")</f>
        <v>WT</v>
      </c>
      <c r="DV44" s="4" t="str">
        <f>IF(ISNUMBER(DH44), IF($AR44&gt;VLOOKUP('Gene Table'!$G$2,'Array Content'!$A$2:$B$3,2,FALSE),IF(DH44&lt;-$AR44,"mutant","WT"),IF(DH44&lt;-VLOOKUP('Gene Table'!$G$2,'Array Content'!$A$2:$B$3,2,FALSE),"Mutant","WT")),"")</f>
        <v>WT</v>
      </c>
      <c r="DW44" s="4" t="str">
        <f>IF(ISNUMBER(DI44), IF($AR44&gt;VLOOKUP('Gene Table'!$G$2,'Array Content'!$A$2:$B$3,2,FALSE),IF(DI44&lt;-$AR44,"mutant","WT"),IF(DI44&lt;-VLOOKUP('Gene Table'!$G$2,'Array Content'!$A$2:$B$3,2,FALSE),"Mutant","WT")),"")</f>
        <v>WT</v>
      </c>
      <c r="DX44" s="4" t="str">
        <f>IF(ISNUMBER(DJ44), IF($AR44&gt;VLOOKUP('Gene Table'!$G$2,'Array Content'!$A$2:$B$3,2,FALSE),IF(DJ44&lt;-$AR44,"mutant","WT"),IF(DJ44&lt;-VLOOKUP('Gene Table'!$G$2,'Array Content'!$A$2:$B$3,2,FALSE),"Mutant","WT")),"")</f>
        <v/>
      </c>
      <c r="DY44" s="4" t="str">
        <f>IF(ISNUMBER(DK44), IF($AR44&gt;VLOOKUP('Gene Table'!$G$2,'Array Content'!$A$2:$B$3,2,FALSE),IF(DK44&lt;-$AR44,"mutant","WT"),IF(DK44&lt;-VLOOKUP('Gene Table'!$G$2,'Array Content'!$A$2:$B$3,2,FALSE),"Mutant","WT")),"")</f>
        <v/>
      </c>
      <c r="DZ44" s="4" t="str">
        <f>IF(ISNUMBER(DL44), IF($AR44&gt;VLOOKUP('Gene Table'!$G$2,'Array Content'!$A$2:$B$3,2,FALSE),IF(DL44&lt;-$AR44,"mutant","WT"),IF(DL44&lt;-VLOOKUP('Gene Table'!$G$2,'Array Content'!$A$2:$B$3,2,FALSE),"Mutant","WT")),"")</f>
        <v/>
      </c>
      <c r="EA44" s="4" t="str">
        <f>IF(ISNUMBER(DM44), IF($AR44&gt;VLOOKUP('Gene Table'!$G$2,'Array Content'!$A$2:$B$3,2,FALSE),IF(DM44&lt;-$AR44,"mutant","WT"),IF(DM44&lt;-VLOOKUP('Gene Table'!$G$2,'Array Content'!$A$2:$B$3,2,FALSE),"Mutant","WT")),"")</f>
        <v/>
      </c>
      <c r="EC44" s="4" t="s">
        <v>176</v>
      </c>
      <c r="ED44" s="4" t="str">
        <f>IF('Gene Table'!$D44="copy number",D44,"")</f>
        <v/>
      </c>
      <c r="EE44" s="4" t="str">
        <f>IF('Gene Table'!$D44="copy number",E44,"")</f>
        <v/>
      </c>
      <c r="EF44" s="4" t="str">
        <f>IF('Gene Table'!$D44="copy number",F44,"")</f>
        <v/>
      </c>
      <c r="EG44" s="4" t="str">
        <f>IF('Gene Table'!$D44="copy number",G44,"")</f>
        <v/>
      </c>
      <c r="EH44" s="4" t="str">
        <f>IF('Gene Table'!$D44="copy number",H44,"")</f>
        <v/>
      </c>
      <c r="EI44" s="4" t="str">
        <f>IF('Gene Table'!$D44="copy number",I44,"")</f>
        <v/>
      </c>
      <c r="EJ44" s="4" t="str">
        <f>IF('Gene Table'!$D44="copy number",J44,"")</f>
        <v/>
      </c>
      <c r="EK44" s="4" t="str">
        <f>IF('Gene Table'!$D44="copy number",K44,"")</f>
        <v/>
      </c>
      <c r="EL44" s="4" t="str">
        <f>IF('Gene Table'!$D44="copy number",L44,"")</f>
        <v/>
      </c>
      <c r="EM44" s="4" t="str">
        <f>IF('Gene Table'!$D44="copy number",M44,"")</f>
        <v/>
      </c>
      <c r="EN44" s="4" t="str">
        <f>IF('Gene Table'!$D44="copy number",N44,"")</f>
        <v/>
      </c>
      <c r="EO44" s="4" t="str">
        <f>IF('Gene Table'!$D44="copy number",O44,"")</f>
        <v/>
      </c>
      <c r="EQ44" s="4" t="s">
        <v>176</v>
      </c>
      <c r="ER44" s="4" t="str">
        <f>IF('Gene Table'!$D44="copy number",R44,"")</f>
        <v/>
      </c>
      <c r="ES44" s="4" t="str">
        <f>IF('Gene Table'!$D44="copy number",S44,"")</f>
        <v/>
      </c>
      <c r="ET44" s="4" t="str">
        <f>IF('Gene Table'!$D44="copy number",T44,"")</f>
        <v/>
      </c>
      <c r="EU44" s="4" t="str">
        <f>IF('Gene Table'!$D44="copy number",U44,"")</f>
        <v/>
      </c>
      <c r="EV44" s="4" t="str">
        <f>IF('Gene Table'!$D44="copy number",V44,"")</f>
        <v/>
      </c>
      <c r="EW44" s="4" t="str">
        <f>IF('Gene Table'!$D44="copy number",W44,"")</f>
        <v/>
      </c>
      <c r="EX44" s="4" t="str">
        <f>IF('Gene Table'!$D44="copy number",X44,"")</f>
        <v/>
      </c>
      <c r="EY44" s="4" t="str">
        <f>IF('Gene Table'!$D44="copy number",Y44,"")</f>
        <v/>
      </c>
      <c r="EZ44" s="4" t="str">
        <f>IF('Gene Table'!$D44="copy number",Z44,"")</f>
        <v/>
      </c>
      <c r="FA44" s="4" t="str">
        <f>IF('Gene Table'!$D44="copy number",AA44,"")</f>
        <v/>
      </c>
      <c r="FB44" s="4" t="str">
        <f>IF('Gene Table'!$D44="copy number",AB44,"")</f>
        <v/>
      </c>
      <c r="FC44" s="4" t="str">
        <f>IF('Gene Table'!$D44="copy number",AC44,"")</f>
        <v/>
      </c>
      <c r="FE44" s="4" t="s">
        <v>176</v>
      </c>
      <c r="FF44" s="4" t="str">
        <f>IF('Gene Table'!$C44="SMPC",D44,"")</f>
        <v/>
      </c>
      <c r="FG44" s="4" t="str">
        <f>IF('Gene Table'!$C44="SMPC",E44,"")</f>
        <v/>
      </c>
      <c r="FH44" s="4" t="str">
        <f>IF('Gene Table'!$C44="SMPC",F44,"")</f>
        <v/>
      </c>
      <c r="FI44" s="4" t="str">
        <f>IF('Gene Table'!$C44="SMPC",G44,"")</f>
        <v/>
      </c>
      <c r="FJ44" s="4" t="str">
        <f>IF('Gene Table'!$C44="SMPC",H44,"")</f>
        <v/>
      </c>
      <c r="FK44" s="4" t="str">
        <f>IF('Gene Table'!$C44="SMPC",I44,"")</f>
        <v/>
      </c>
      <c r="FL44" s="4" t="str">
        <f>IF('Gene Table'!$C44="SMPC",J44,"")</f>
        <v/>
      </c>
      <c r="FM44" s="4" t="str">
        <f>IF('Gene Table'!$C44="SMPC",K44,"")</f>
        <v/>
      </c>
      <c r="FN44" s="4" t="str">
        <f>IF('Gene Table'!$C44="SMPC",L44,"")</f>
        <v/>
      </c>
      <c r="FO44" s="4" t="str">
        <f>IF('Gene Table'!$C44="SMPC",M44,"")</f>
        <v/>
      </c>
      <c r="FP44" s="4" t="str">
        <f>IF('Gene Table'!$C44="SMPC",N44,"")</f>
        <v/>
      </c>
      <c r="FQ44" s="4" t="str">
        <f>IF('Gene Table'!$C44="SMPC",O44,"")</f>
        <v/>
      </c>
      <c r="FS44" s="4" t="s">
        <v>176</v>
      </c>
      <c r="FT44" s="4" t="str">
        <f>IF('Gene Table'!$C44="SMPC",R44,"")</f>
        <v/>
      </c>
      <c r="FU44" s="4" t="str">
        <f>IF('Gene Table'!$C44="SMPC",S44,"")</f>
        <v/>
      </c>
      <c r="FV44" s="4" t="str">
        <f>IF('Gene Table'!$C44="SMPC",T44,"")</f>
        <v/>
      </c>
      <c r="FW44" s="4" t="str">
        <f>IF('Gene Table'!$C44="SMPC",U44,"")</f>
        <v/>
      </c>
      <c r="FX44" s="4" t="str">
        <f>IF('Gene Table'!$C44="SMPC",V44,"")</f>
        <v/>
      </c>
      <c r="FY44" s="4" t="str">
        <f>IF('Gene Table'!$C44="SMPC",W44,"")</f>
        <v/>
      </c>
      <c r="FZ44" s="4" t="str">
        <f>IF('Gene Table'!$C44="SMPC",X44,"")</f>
        <v/>
      </c>
      <c r="GA44" s="4" t="str">
        <f>IF('Gene Table'!$C44="SMPC",Y44,"")</f>
        <v/>
      </c>
      <c r="GB44" s="4" t="str">
        <f>IF('Gene Table'!$C44="SMPC",Z44,"")</f>
        <v/>
      </c>
      <c r="GC44" s="4" t="str">
        <f>IF('Gene Table'!$C44="SMPC",AA44,"")</f>
        <v/>
      </c>
      <c r="GD44" s="4" t="str">
        <f>IF('Gene Table'!$C44="SMPC",AB44,"")</f>
        <v/>
      </c>
      <c r="GE44" s="4" t="str">
        <f>IF('Gene Table'!$C44="SMPC",AC44,"")</f>
        <v/>
      </c>
    </row>
    <row r="45" spans="1:187" ht="15" customHeight="1" x14ac:dyDescent="0.25">
      <c r="A45" s="4" t="str">
        <f>'Gene Table'!C45&amp;":"&amp;'Gene Table'!D45</f>
        <v>KRAS:c.38G&gt;C</v>
      </c>
      <c r="B45" s="4">
        <f>IF('Gene Table'!$G$5="NO",IF(ISNUMBER(MATCH('Gene Table'!E45,'Array Content'!$M$2:$M$941,0)),VLOOKUP('Gene Table'!E45,'Array Content'!$M$2:$O$941,2,FALSE),35),IF('Gene Table'!$G$5="YES",IF(ISNUMBER(MATCH('Gene Table'!E45,'Array Content'!$M$2:$M$941,0)),VLOOKUP('Gene Table'!E45,'Array Content'!$M$2:$O$941,3,FALSE),35),"OOPS"))</f>
        <v>35</v>
      </c>
      <c r="C45" s="4" t="s">
        <v>179</v>
      </c>
      <c r="D45" s="4">
        <f>IF('Control Sample Data'!D44="","",IF(SUM('Control Sample Data'!D$2:D$97)&gt;10,IF(AND(ISNUMBER('Control Sample Data'!D44),'Control Sample Data'!D44&lt;$B45, 'Control Sample Data'!D44&gt;0),'Control Sample Data'!D44,$B45),""))</f>
        <v>34.78</v>
      </c>
      <c r="E45" s="4">
        <f>IF('Control Sample Data'!E44="","",IF(SUM('Control Sample Data'!E$2:E$97)&gt;10,IF(AND(ISNUMBER('Control Sample Data'!E44),'Control Sample Data'!E44&lt;$B45, 'Control Sample Data'!E44&gt;0),'Control Sample Data'!E44,$B45),""))</f>
        <v>34.909999999999997</v>
      </c>
      <c r="F45" s="4" t="str">
        <f>IF('Control Sample Data'!F44="","",IF(SUM('Control Sample Data'!F$2:F$97)&gt;10,IF(AND(ISNUMBER('Control Sample Data'!F44),'Control Sample Data'!F44&lt;$B45, 'Control Sample Data'!F44&gt;0),'Control Sample Data'!F44,$B45),""))</f>
        <v/>
      </c>
      <c r="G45" s="4" t="str">
        <f>IF('Control Sample Data'!G44="","",IF(SUM('Control Sample Data'!G$2:G$97)&gt;10,IF(AND(ISNUMBER('Control Sample Data'!G44),'Control Sample Data'!G44&lt;$B45, 'Control Sample Data'!G44&gt;0),'Control Sample Data'!G44,$B45),""))</f>
        <v/>
      </c>
      <c r="H45" s="4" t="str">
        <f>IF('Control Sample Data'!H44="","",IF(SUM('Control Sample Data'!H$2:H$97)&gt;10,IF(AND(ISNUMBER('Control Sample Data'!H44),'Control Sample Data'!H44&lt;$B45, 'Control Sample Data'!H44&gt;0),'Control Sample Data'!H44,$B45),""))</f>
        <v/>
      </c>
      <c r="I45" s="4" t="str">
        <f>IF('Control Sample Data'!I44="","",IF(SUM('Control Sample Data'!I$2:I$97)&gt;10,IF(AND(ISNUMBER('Control Sample Data'!I44),'Control Sample Data'!I44&lt;$B45, 'Control Sample Data'!I44&gt;0),'Control Sample Data'!I44,$B45),""))</f>
        <v/>
      </c>
      <c r="J45" s="4" t="str">
        <f>IF('Control Sample Data'!J44="","",IF(SUM('Control Sample Data'!J$2:J$97)&gt;10,IF(AND(ISNUMBER('Control Sample Data'!J44),'Control Sample Data'!J44&lt;$B45, 'Control Sample Data'!J44&gt;0),'Control Sample Data'!J44,$B45),""))</f>
        <v/>
      </c>
      <c r="K45" s="4" t="str">
        <f>IF('Control Sample Data'!K44="","",IF(SUM('Control Sample Data'!K$2:K$97)&gt;10,IF(AND(ISNUMBER('Control Sample Data'!K44),'Control Sample Data'!K44&lt;$B45, 'Control Sample Data'!K44&gt;0),'Control Sample Data'!K44,$B45),""))</f>
        <v/>
      </c>
      <c r="L45" s="4" t="str">
        <f>IF('Control Sample Data'!L44="","",IF(SUM('Control Sample Data'!L$2:L$97)&gt;10,IF(AND(ISNUMBER('Control Sample Data'!L44),'Control Sample Data'!L44&lt;$B45, 'Control Sample Data'!L44&gt;0),'Control Sample Data'!L44,$B45),""))</f>
        <v/>
      </c>
      <c r="M45" s="4" t="str">
        <f>IF('Control Sample Data'!M44="","",IF(SUM('Control Sample Data'!M$2:M$97)&gt;10,IF(AND(ISNUMBER('Control Sample Data'!M44),'Control Sample Data'!M44&lt;$B45, 'Control Sample Data'!M44&gt;0),'Control Sample Data'!M44,$B45),""))</f>
        <v/>
      </c>
      <c r="N45" s="4" t="str">
        <f>IF('Control Sample Data'!N44="","",IF(SUM('Control Sample Data'!N$2:N$97)&gt;10,IF(AND(ISNUMBER('Control Sample Data'!N44),'Control Sample Data'!N44&lt;$B45, 'Control Sample Data'!N44&gt;0),'Control Sample Data'!N44,$B45),""))</f>
        <v/>
      </c>
      <c r="O45" s="4" t="str">
        <f>IF('Control Sample Data'!O44="","",IF(SUM('Control Sample Data'!O$2:O$97)&gt;10,IF(AND(ISNUMBER('Control Sample Data'!O44),'Control Sample Data'!O44&lt;$B45, 'Control Sample Data'!O44&gt;0),'Control Sample Data'!O44,$B45),""))</f>
        <v/>
      </c>
      <c r="Q45" s="4" t="s">
        <v>179</v>
      </c>
      <c r="R45" s="4">
        <f>IF('Test Sample Data'!D44="","",IF(SUM('Test Sample Data'!D$2:D$97)&gt;10,IF(AND(ISNUMBER('Test Sample Data'!D44),'Test Sample Data'!D44&lt;$B45, 'Test Sample Data'!D44&gt;0),'Test Sample Data'!D44,$B45),""))</f>
        <v>35</v>
      </c>
      <c r="S45" s="4">
        <f>IF('Test Sample Data'!E44="","",IF(SUM('Test Sample Data'!E$2:E$97)&gt;10,IF(AND(ISNUMBER('Test Sample Data'!E44),'Test Sample Data'!E44&lt;$B45, 'Test Sample Data'!E44&gt;0),'Test Sample Data'!E44,$B45),""))</f>
        <v>35</v>
      </c>
      <c r="T45" s="4">
        <f>IF('Test Sample Data'!F44="","",IF(SUM('Test Sample Data'!F$2:F$97)&gt;10,IF(AND(ISNUMBER('Test Sample Data'!F44),'Test Sample Data'!F44&lt;$B45, 'Test Sample Data'!F44&gt;0),'Test Sample Data'!F44,$B45),""))</f>
        <v>35</v>
      </c>
      <c r="U45" s="4">
        <f>IF('Test Sample Data'!G44="","",IF(SUM('Test Sample Data'!G$2:G$97)&gt;10,IF(AND(ISNUMBER('Test Sample Data'!G44),'Test Sample Data'!G44&lt;$B45, 'Test Sample Data'!G44&gt;0),'Test Sample Data'!G44,$B45),""))</f>
        <v>35</v>
      </c>
      <c r="V45" s="4">
        <f>IF('Test Sample Data'!H44="","",IF(SUM('Test Sample Data'!H$2:H$97)&gt;10,IF(AND(ISNUMBER('Test Sample Data'!H44),'Test Sample Data'!H44&lt;$B45, 'Test Sample Data'!H44&gt;0),'Test Sample Data'!H44,$B45),""))</f>
        <v>35</v>
      </c>
      <c r="W45" s="4">
        <f>IF('Test Sample Data'!I44="","",IF(SUM('Test Sample Data'!I$2:I$97)&gt;10,IF(AND(ISNUMBER('Test Sample Data'!I44),'Test Sample Data'!I44&lt;$B45, 'Test Sample Data'!I44&gt;0),'Test Sample Data'!I44,$B45),""))</f>
        <v>35</v>
      </c>
      <c r="X45" s="4">
        <f>IF('Test Sample Data'!J44="","",IF(SUM('Test Sample Data'!J$2:J$97)&gt;10,IF(AND(ISNUMBER('Test Sample Data'!J44),'Test Sample Data'!J44&lt;$B45, 'Test Sample Data'!J44&gt;0),'Test Sample Data'!J44,$B45),""))</f>
        <v>35</v>
      </c>
      <c r="Y45" s="4">
        <f>IF('Test Sample Data'!K44="","",IF(SUM('Test Sample Data'!K$2:K$97)&gt;10,IF(AND(ISNUMBER('Test Sample Data'!K44),'Test Sample Data'!K44&lt;$B45, 'Test Sample Data'!K44&gt;0),'Test Sample Data'!K44,$B45),""))</f>
        <v>35</v>
      </c>
      <c r="Z45" s="4" t="str">
        <f>IF('Test Sample Data'!L44="","",IF(SUM('Test Sample Data'!L$2:L$97)&gt;10,IF(AND(ISNUMBER('Test Sample Data'!L44),'Test Sample Data'!L44&lt;$B45, 'Test Sample Data'!L44&gt;0),'Test Sample Data'!L44,$B45),""))</f>
        <v/>
      </c>
      <c r="AA45" s="4" t="str">
        <f>IF('Test Sample Data'!M44="","",IF(SUM('Test Sample Data'!M$2:M$97)&gt;10,IF(AND(ISNUMBER('Test Sample Data'!M44),'Test Sample Data'!M44&lt;$B45, 'Test Sample Data'!M44&gt;0),'Test Sample Data'!M44,$B45),""))</f>
        <v/>
      </c>
      <c r="AB45" s="4" t="str">
        <f>IF('Test Sample Data'!N44="","",IF(SUM('Test Sample Data'!N$2:N$97)&gt;10,IF(AND(ISNUMBER('Test Sample Data'!N44),'Test Sample Data'!N44&lt;$B45, 'Test Sample Data'!N44&gt;0),'Test Sample Data'!N44,$B45),""))</f>
        <v/>
      </c>
      <c r="AC45" s="4" t="str">
        <f>IF('Test Sample Data'!O44="","",IF(SUM('Test Sample Data'!O$2:O$97)&gt;10,IF(AND(ISNUMBER('Test Sample Data'!O44),'Test Sample Data'!O44&lt;$B45, 'Test Sample Data'!O44&gt;0),'Test Sample Data'!O44,$B45),""))</f>
        <v/>
      </c>
      <c r="AE45" s="4" t="s">
        <v>179</v>
      </c>
      <c r="AF45" s="4">
        <f>IF(ISNUMBER(D45),IF(MID('Gene Table'!$D$1,5,1)="8",D45-ED$100,D45-VLOOKUP(LEFT($A45,FIND(":",$A45,1))&amp;"copy number",$A$3:$AC$98,4,FALSE)),"")</f>
        <v>8.52</v>
      </c>
      <c r="AG45" s="4">
        <f>IF(ISNUMBER(E45),IF(MID('Gene Table'!$D$1,5,1)="8",E45-EE$100,E45-VLOOKUP(LEFT($A45,FIND(":",$A45,1))&amp;"copy number",$A$3:$AC$98,5,FALSE)),"")</f>
        <v>8.2999999999999972</v>
      </c>
      <c r="AH45" s="4" t="str">
        <f>IF(ISNUMBER(F45),IF(MID('Gene Table'!$D$1,5,1)="8",F45-EF$100,F45-VLOOKUP(LEFT($A45,FIND(":",$A45,1))&amp;"copy number",$A$3:$AC$98,6,FALSE)),"")</f>
        <v/>
      </c>
      <c r="AI45" s="4" t="str">
        <f>IF(ISNUMBER(G45),IF(MID('Gene Table'!$D$1,5,1)="8",G45-EG$100,G45-VLOOKUP(LEFT($A45,FIND(":",$A45,1))&amp;"copy number",$A$3:$AC$98,7,FALSE)),"")</f>
        <v/>
      </c>
      <c r="AJ45" s="4" t="str">
        <f>IF(ISNUMBER(H45),IF(MID('Gene Table'!$D$1,5,1)="8",H45-EH$100,H45-VLOOKUP(LEFT($A45,FIND(":",$A45,1))&amp;"copy number",$A$3:$AC$98,8,FALSE)),"")</f>
        <v/>
      </c>
      <c r="AK45" s="4" t="str">
        <f>IF(ISNUMBER(I45),IF(MID('Gene Table'!$D$1,5,1)="8",I45-EI$100,I45-VLOOKUP(LEFT($A45,FIND(":",$A45,1))&amp;"copy number",$A$3:$AC$98,9,FALSE)),"")</f>
        <v/>
      </c>
      <c r="AL45" s="4" t="str">
        <f>IF(ISNUMBER(J45),IF(MID('Gene Table'!$D$1,5,1)="8",J45-EJ$100,J45-VLOOKUP(LEFT($A45,FIND(":",$A45,1))&amp;"copy number",$A$3:$AC$98,10,FALSE)),"")</f>
        <v/>
      </c>
      <c r="AM45" s="4" t="str">
        <f>IF(ISNUMBER(K45),IF(MID('Gene Table'!$D$1,5,1)="8",K45-EK$100,K45-VLOOKUP(LEFT($A45,FIND(":",$A45,1))&amp;"copy number",$A$3:$AC$98,11,FALSE)),"")</f>
        <v/>
      </c>
      <c r="AN45" s="4" t="str">
        <f>IF(ISNUMBER(L45),IF(MID('Gene Table'!$D$1,5,1)="8",L45-EL$100,L45-VLOOKUP(LEFT($A45,FIND(":",$A45,1))&amp;"copy number",$A$3:$AC$98,12,FALSE)),"")</f>
        <v/>
      </c>
      <c r="AO45" s="4" t="str">
        <f>IF(ISNUMBER(M45),IF(MID('Gene Table'!$D$1,5,1)="8",M45-EM$100,M45-VLOOKUP(LEFT($A45,FIND(":",$A45,1))&amp;"copy number",$A$3:$AC$98,13,FALSE)),"")</f>
        <v/>
      </c>
      <c r="AP45" s="4" t="str">
        <f>IF(ISNUMBER(N45),IF(MID('Gene Table'!$D$1,5,1)="8",N45-EN$100,N45-VLOOKUP(LEFT($A45,FIND(":",$A45,1))&amp;"copy number",$A$3:$AC$98,14,FALSE)),"")</f>
        <v/>
      </c>
      <c r="AQ45" s="4" t="str">
        <f>IF(ISNUMBER(O45),IF(MID('Gene Table'!$D$1,5,1)="8",O45-EO$100,O45-VLOOKUP(LEFT($A45,FIND(":",$A45,1))&amp;"copy number",$A$3:$AC$98,15,FALSE)),"")</f>
        <v/>
      </c>
      <c r="AR45" s="4">
        <f t="shared" si="3"/>
        <v>0.47</v>
      </c>
      <c r="AS45" s="4">
        <f t="shared" si="4"/>
        <v>8.41</v>
      </c>
      <c r="AU45" s="4" t="s">
        <v>179</v>
      </c>
      <c r="AV45" s="4">
        <f>IF(ISNUMBER(R45),IF(MID('Gene Table'!$D$1,5,1)="8",D45-ER$100,R45-VLOOKUP(LEFT($A45,FIND(":",$A45,1))&amp;"copy number",$A$3:$AC$98,18,FALSE)),"")</f>
        <v>8.68</v>
      </c>
      <c r="AW45" s="4">
        <f>IF(ISNUMBER(S45),IF(MID('Gene Table'!$D$1,5,1)="8",E45-ES$100,S45-VLOOKUP(LEFT($A45,FIND(":",$A45,1))&amp;"copy number",$A$3:$AC$98,19,FALSE)),"")</f>
        <v>8.4699999999999989</v>
      </c>
      <c r="AX45" s="4">
        <f>IF(ISNUMBER(T45),IF(MID('Gene Table'!$D$1,5,1)="8",F45-ET$100,T45-VLOOKUP(LEFT($A45,FIND(":",$A45,1))&amp;"copy number",$A$3:$AC$98,20,FALSE)),"")</f>
        <v>8.48</v>
      </c>
      <c r="AY45" s="4">
        <f>IF(ISNUMBER(U45),IF(MID('Gene Table'!$D$1,5,1)="8",G45-EU$100,U45-VLOOKUP(LEFT($A45,FIND(":",$A45,1))&amp;"copy number",$A$3:$AC$98,21,FALSE)),"")</f>
        <v>9</v>
      </c>
      <c r="AZ45" s="4">
        <f>IF(ISNUMBER(V45),IF(MID('Gene Table'!$D$1,5,1)="8",H45-EV$100,V45-VLOOKUP(LEFT($A45,FIND(":",$A45,1))&amp;"copy number",$A$3:$AC$98,22,FALSE)),"")</f>
        <v>9</v>
      </c>
      <c r="BA45" s="4">
        <f>IF(ISNUMBER(W45),IF(MID('Gene Table'!$D$1,5,1)="8",I45-EW$100,W45-VLOOKUP(LEFT($A45,FIND(":",$A45,1))&amp;"copy number",$A$3:$AC$98,23,FALSE)),"")</f>
        <v>9</v>
      </c>
      <c r="BB45" s="4">
        <f>IF(ISNUMBER(X45),IF(MID('Gene Table'!$D$1,5,1)="8",J45-EX$100,X45-VLOOKUP(LEFT($A45,FIND(":",$A45,1))&amp;"copy number",$A$3:$AC$98,24,FALSE)),"")</f>
        <v>9</v>
      </c>
      <c r="BC45" s="4">
        <f>IF(ISNUMBER(Y45),IF(MID('Gene Table'!$D$1,5,1)="8",K45-EY$100,Y45-VLOOKUP(LEFT($A45,FIND(":",$A45,1))&amp;"copy number",$A$3:$AC$98,25,FALSE)),"")</f>
        <v>9</v>
      </c>
      <c r="BD45" s="4" t="str">
        <f>IF(ISNUMBER(Z45),IF(MID('Gene Table'!$D$1,5,1)="8",L45-EZ$100,Z45-VLOOKUP(LEFT($A45,FIND(":",$A45,1))&amp;"copy number",$A$3:$AC$98,26,FALSE)),"")</f>
        <v/>
      </c>
      <c r="BE45" s="4" t="str">
        <f>IF(ISNUMBER(AA45),IF(MID('Gene Table'!$D$1,5,1)="8",M45-FA$100,AA45-VLOOKUP(LEFT($A45,FIND(":",$A45,1))&amp;"copy number",$A$3:$AC$98,27,FALSE)),"")</f>
        <v/>
      </c>
      <c r="BF45" s="4" t="str">
        <f>IF(ISNUMBER(AB45),IF(MID('Gene Table'!$D$1,5,1)="8",N45-FB$100,AB45-VLOOKUP(LEFT($A45,FIND(":",$A45,1))&amp;"copy number",$A$3:$AC$98,28,FALSE)),"")</f>
        <v/>
      </c>
      <c r="BG45" s="4" t="str">
        <f>IF(ISNUMBER(AC45),IF(MID('Gene Table'!$D$1,5,1)="8",O45-FC$100,AC45-VLOOKUP(LEFT($A45,FIND(":",$A45,1))&amp;"copy number",$A$3:$AC$98,29,FALSE)),"")</f>
        <v/>
      </c>
      <c r="BI45" s="4" t="s">
        <v>179</v>
      </c>
      <c r="BJ45" s="4">
        <f t="shared" si="5"/>
        <v>8.68</v>
      </c>
      <c r="BK45" s="4">
        <f t="shared" si="6"/>
        <v>8.4699999999999989</v>
      </c>
      <c r="BL45" s="4">
        <f t="shared" si="7"/>
        <v>8.48</v>
      </c>
      <c r="BM45" s="4">
        <f t="shared" si="8"/>
        <v>9</v>
      </c>
      <c r="BN45" s="4">
        <f t="shared" si="9"/>
        <v>9</v>
      </c>
      <c r="BO45" s="4">
        <f t="shared" si="10"/>
        <v>9</v>
      </c>
      <c r="BP45" s="4">
        <f t="shared" si="11"/>
        <v>9</v>
      </c>
      <c r="BQ45" s="4">
        <f t="shared" si="12"/>
        <v>9</v>
      </c>
      <c r="BR45" s="4" t="str">
        <f t="shared" si="13"/>
        <v/>
      </c>
      <c r="BS45" s="4" t="str">
        <f t="shared" si="14"/>
        <v/>
      </c>
      <c r="BT45" s="4" t="str">
        <f t="shared" si="15"/>
        <v/>
      </c>
      <c r="BU45" s="4" t="str">
        <f t="shared" si="16"/>
        <v/>
      </c>
      <c r="BV45" s="4">
        <f t="shared" si="17"/>
        <v>0.73</v>
      </c>
      <c r="BW45" s="4">
        <f t="shared" si="18"/>
        <v>8.83</v>
      </c>
      <c r="BY45" s="4" t="s">
        <v>179</v>
      </c>
      <c r="BZ45" s="4">
        <f t="shared" si="19"/>
        <v>-0.15000000000000036</v>
      </c>
      <c r="CA45" s="4">
        <f t="shared" si="20"/>
        <v>-0.36000000000000121</v>
      </c>
      <c r="CB45" s="4">
        <f t="shared" si="21"/>
        <v>-0.34999999999999964</v>
      </c>
      <c r="CC45" s="4">
        <f t="shared" si="22"/>
        <v>0.16999999999999993</v>
      </c>
      <c r="CD45" s="4">
        <f t="shared" si="23"/>
        <v>0.16999999999999993</v>
      </c>
      <c r="CE45" s="4">
        <f t="shared" si="24"/>
        <v>0.16999999999999993</v>
      </c>
      <c r="CF45" s="4">
        <f t="shared" si="25"/>
        <v>0.16999999999999993</v>
      </c>
      <c r="CG45" s="4">
        <f t="shared" si="26"/>
        <v>0.16999999999999993</v>
      </c>
      <c r="CH45" s="4" t="str">
        <f t="shared" si="27"/>
        <v/>
      </c>
      <c r="CI45" s="4" t="str">
        <f t="shared" si="28"/>
        <v/>
      </c>
      <c r="CJ45" s="4" t="str">
        <f t="shared" si="29"/>
        <v/>
      </c>
      <c r="CK45" s="4" t="str">
        <f t="shared" si="30"/>
        <v/>
      </c>
      <c r="CM45" s="4" t="s">
        <v>179</v>
      </c>
      <c r="CN45" s="4" t="str">
        <f>IF(ISNUMBER(BZ45), IF($BV45&gt;VLOOKUP('Gene Table'!$G$2,'Array Content'!$A$2:$B$3,2,FALSE),IF(BZ45&lt;-$BV45,"mutant","WT"),IF(BZ45&lt;-VLOOKUP('Gene Table'!$G$2,'Array Content'!$A$2:$B$3,2,FALSE),"Mutant","WT")),"")</f>
        <v>WT</v>
      </c>
      <c r="CO45" s="4" t="str">
        <f>IF(ISNUMBER(CA45), IF($BV45&gt;VLOOKUP('Gene Table'!$G$2,'Array Content'!$A$2:$B$3,2,FALSE),IF(CA45&lt;-$BV45,"mutant","WT"),IF(CA45&lt;-VLOOKUP('Gene Table'!$G$2,'Array Content'!$A$2:$B$3,2,FALSE),"Mutant","WT")),"")</f>
        <v>WT</v>
      </c>
      <c r="CP45" s="4" t="str">
        <f>IF(ISNUMBER(CB45), IF($BV45&gt;VLOOKUP('Gene Table'!$G$2,'Array Content'!$A$2:$B$3,2,FALSE),IF(CB45&lt;-$BV45,"mutant","WT"),IF(CB45&lt;-VLOOKUP('Gene Table'!$G$2,'Array Content'!$A$2:$B$3,2,FALSE),"Mutant","WT")),"")</f>
        <v>WT</v>
      </c>
      <c r="CQ45" s="4" t="str">
        <f>IF(ISNUMBER(CC45), IF($BV45&gt;VLOOKUP('Gene Table'!$G$2,'Array Content'!$A$2:$B$3,2,FALSE),IF(CC45&lt;-$BV45,"mutant","WT"),IF(CC45&lt;-VLOOKUP('Gene Table'!$G$2,'Array Content'!$A$2:$B$3,2,FALSE),"Mutant","WT")),"")</f>
        <v>WT</v>
      </c>
      <c r="CR45" s="4" t="str">
        <f>IF(ISNUMBER(CD45), IF($BV45&gt;VLOOKUP('Gene Table'!$G$2,'Array Content'!$A$2:$B$3,2,FALSE),IF(CD45&lt;-$BV45,"mutant","WT"),IF(CD45&lt;-VLOOKUP('Gene Table'!$G$2,'Array Content'!$A$2:$B$3,2,FALSE),"Mutant","WT")),"")</f>
        <v>WT</v>
      </c>
      <c r="CS45" s="4" t="str">
        <f>IF(ISNUMBER(CE45), IF($BV45&gt;VLOOKUP('Gene Table'!$G$2,'Array Content'!$A$2:$B$3,2,FALSE),IF(CE45&lt;-$BV45,"mutant","WT"),IF(CE45&lt;-VLOOKUP('Gene Table'!$G$2,'Array Content'!$A$2:$B$3,2,FALSE),"Mutant","WT")),"")</f>
        <v>WT</v>
      </c>
      <c r="CT45" s="4" t="str">
        <f>IF(ISNUMBER(CF45), IF($BV45&gt;VLOOKUP('Gene Table'!$G$2,'Array Content'!$A$2:$B$3,2,FALSE),IF(CF45&lt;-$BV45,"mutant","WT"),IF(CF45&lt;-VLOOKUP('Gene Table'!$G$2,'Array Content'!$A$2:$B$3,2,FALSE),"Mutant","WT")),"")</f>
        <v>WT</v>
      </c>
      <c r="CU45" s="4" t="str">
        <f>IF(ISNUMBER(CG45), IF($BV45&gt;VLOOKUP('Gene Table'!$G$2,'Array Content'!$A$2:$B$3,2,FALSE),IF(CG45&lt;-$BV45,"mutant","WT"),IF(CG45&lt;-VLOOKUP('Gene Table'!$G$2,'Array Content'!$A$2:$B$3,2,FALSE),"Mutant","WT")),"")</f>
        <v>WT</v>
      </c>
      <c r="CV45" s="4" t="str">
        <f>IF(ISNUMBER(CH45), IF($BV45&gt;VLOOKUP('Gene Table'!$G$2,'Array Content'!$A$2:$B$3,2,FALSE),IF(CH45&lt;-$BV45,"mutant","WT"),IF(CH45&lt;-VLOOKUP('Gene Table'!$G$2,'Array Content'!$A$2:$B$3,2,FALSE),"Mutant","WT")),"")</f>
        <v/>
      </c>
      <c r="CW45" s="4" t="str">
        <f>IF(ISNUMBER(CI45), IF($BV45&gt;VLOOKUP('Gene Table'!$G$2,'Array Content'!$A$2:$B$3,2,FALSE),IF(CI45&lt;-$BV45,"mutant","WT"),IF(CI45&lt;-VLOOKUP('Gene Table'!$G$2,'Array Content'!$A$2:$B$3,2,FALSE),"Mutant","WT")),"")</f>
        <v/>
      </c>
      <c r="CX45" s="4" t="str">
        <f>IF(ISNUMBER(CJ45), IF($BV45&gt;VLOOKUP('Gene Table'!$G$2,'Array Content'!$A$2:$B$3,2,FALSE),IF(CJ45&lt;-$BV45,"mutant","WT"),IF(CJ45&lt;-VLOOKUP('Gene Table'!$G$2,'Array Content'!$A$2:$B$3,2,FALSE),"Mutant","WT")),"")</f>
        <v/>
      </c>
      <c r="CY45" s="4" t="str">
        <f>IF(ISNUMBER(CK45), IF($BV45&gt;VLOOKUP('Gene Table'!$G$2,'Array Content'!$A$2:$B$3,2,FALSE),IF(CK45&lt;-$BV45,"mutant","WT"),IF(CK45&lt;-VLOOKUP('Gene Table'!$G$2,'Array Content'!$A$2:$B$3,2,FALSE),"Mutant","WT")),"")</f>
        <v/>
      </c>
      <c r="DA45" s="4" t="s">
        <v>179</v>
      </c>
      <c r="DB45" s="4">
        <f t="shared" si="31"/>
        <v>0.26999999999999957</v>
      </c>
      <c r="DC45" s="4">
        <f t="shared" si="32"/>
        <v>5.9999999999998721E-2</v>
      </c>
      <c r="DD45" s="4">
        <f t="shared" si="33"/>
        <v>7.0000000000000284E-2</v>
      </c>
      <c r="DE45" s="4">
        <f t="shared" si="34"/>
        <v>0.58999999999999986</v>
      </c>
      <c r="DF45" s="4">
        <f t="shared" si="35"/>
        <v>0.58999999999999986</v>
      </c>
      <c r="DG45" s="4">
        <f t="shared" si="36"/>
        <v>0.58999999999999986</v>
      </c>
      <c r="DH45" s="4">
        <f t="shared" si="37"/>
        <v>0.58999999999999986</v>
      </c>
      <c r="DI45" s="4">
        <f t="shared" si="38"/>
        <v>0.58999999999999986</v>
      </c>
      <c r="DJ45" s="4" t="str">
        <f t="shared" si="39"/>
        <v/>
      </c>
      <c r="DK45" s="4" t="str">
        <f t="shared" si="40"/>
        <v/>
      </c>
      <c r="DL45" s="4" t="str">
        <f t="shared" si="41"/>
        <v/>
      </c>
      <c r="DM45" s="4" t="str">
        <f t="shared" si="42"/>
        <v/>
      </c>
      <c r="DO45" s="4" t="s">
        <v>179</v>
      </c>
      <c r="DP45" s="4" t="str">
        <f>IF(ISNUMBER(DB45), IF($AR45&gt;VLOOKUP('Gene Table'!$G$2,'Array Content'!$A$2:$B$3,2,FALSE),IF(DB45&lt;-$AR45,"mutant","WT"),IF(DB45&lt;-VLOOKUP('Gene Table'!$G$2,'Array Content'!$A$2:$B$3,2,FALSE),"Mutant","WT")),"")</f>
        <v>WT</v>
      </c>
      <c r="DQ45" s="4" t="str">
        <f>IF(ISNUMBER(DC45), IF($AR45&gt;VLOOKUP('Gene Table'!$G$2,'Array Content'!$A$2:$B$3,2,FALSE),IF(DC45&lt;-$AR45,"mutant","WT"),IF(DC45&lt;-VLOOKUP('Gene Table'!$G$2,'Array Content'!$A$2:$B$3,2,FALSE),"Mutant","WT")),"")</f>
        <v>WT</v>
      </c>
      <c r="DR45" s="4" t="str">
        <f>IF(ISNUMBER(DD45), IF($AR45&gt;VLOOKUP('Gene Table'!$G$2,'Array Content'!$A$2:$B$3,2,FALSE),IF(DD45&lt;-$AR45,"mutant","WT"),IF(DD45&lt;-VLOOKUP('Gene Table'!$G$2,'Array Content'!$A$2:$B$3,2,FALSE),"Mutant","WT")),"")</f>
        <v>WT</v>
      </c>
      <c r="DS45" s="4" t="str">
        <f>IF(ISNUMBER(DE45), IF($AR45&gt;VLOOKUP('Gene Table'!$G$2,'Array Content'!$A$2:$B$3,2,FALSE),IF(DE45&lt;-$AR45,"mutant","WT"),IF(DE45&lt;-VLOOKUP('Gene Table'!$G$2,'Array Content'!$A$2:$B$3,2,FALSE),"Mutant","WT")),"")</f>
        <v>WT</v>
      </c>
      <c r="DT45" s="4" t="str">
        <f>IF(ISNUMBER(DF45), IF($AR45&gt;VLOOKUP('Gene Table'!$G$2,'Array Content'!$A$2:$B$3,2,FALSE),IF(DF45&lt;-$AR45,"mutant","WT"),IF(DF45&lt;-VLOOKUP('Gene Table'!$G$2,'Array Content'!$A$2:$B$3,2,FALSE),"Mutant","WT")),"")</f>
        <v>WT</v>
      </c>
      <c r="DU45" s="4" t="str">
        <f>IF(ISNUMBER(DG45), IF($AR45&gt;VLOOKUP('Gene Table'!$G$2,'Array Content'!$A$2:$B$3,2,FALSE),IF(DG45&lt;-$AR45,"mutant","WT"),IF(DG45&lt;-VLOOKUP('Gene Table'!$G$2,'Array Content'!$A$2:$B$3,2,FALSE),"Mutant","WT")),"")</f>
        <v>WT</v>
      </c>
      <c r="DV45" s="4" t="str">
        <f>IF(ISNUMBER(DH45), IF($AR45&gt;VLOOKUP('Gene Table'!$G$2,'Array Content'!$A$2:$B$3,2,FALSE),IF(DH45&lt;-$AR45,"mutant","WT"),IF(DH45&lt;-VLOOKUP('Gene Table'!$G$2,'Array Content'!$A$2:$B$3,2,FALSE),"Mutant","WT")),"")</f>
        <v>WT</v>
      </c>
      <c r="DW45" s="4" t="str">
        <f>IF(ISNUMBER(DI45), IF($AR45&gt;VLOOKUP('Gene Table'!$G$2,'Array Content'!$A$2:$B$3,2,FALSE),IF(DI45&lt;-$AR45,"mutant","WT"),IF(DI45&lt;-VLOOKUP('Gene Table'!$G$2,'Array Content'!$A$2:$B$3,2,FALSE),"Mutant","WT")),"")</f>
        <v>WT</v>
      </c>
      <c r="DX45" s="4" t="str">
        <f>IF(ISNUMBER(DJ45), IF($AR45&gt;VLOOKUP('Gene Table'!$G$2,'Array Content'!$A$2:$B$3,2,FALSE),IF(DJ45&lt;-$AR45,"mutant","WT"),IF(DJ45&lt;-VLOOKUP('Gene Table'!$G$2,'Array Content'!$A$2:$B$3,2,FALSE),"Mutant","WT")),"")</f>
        <v/>
      </c>
      <c r="DY45" s="4" t="str">
        <f>IF(ISNUMBER(DK45), IF($AR45&gt;VLOOKUP('Gene Table'!$G$2,'Array Content'!$A$2:$B$3,2,FALSE),IF(DK45&lt;-$AR45,"mutant","WT"),IF(DK45&lt;-VLOOKUP('Gene Table'!$G$2,'Array Content'!$A$2:$B$3,2,FALSE),"Mutant","WT")),"")</f>
        <v/>
      </c>
      <c r="DZ45" s="4" t="str">
        <f>IF(ISNUMBER(DL45), IF($AR45&gt;VLOOKUP('Gene Table'!$G$2,'Array Content'!$A$2:$B$3,2,FALSE),IF(DL45&lt;-$AR45,"mutant","WT"),IF(DL45&lt;-VLOOKUP('Gene Table'!$G$2,'Array Content'!$A$2:$B$3,2,FALSE),"Mutant","WT")),"")</f>
        <v/>
      </c>
      <c r="EA45" s="4" t="str">
        <f>IF(ISNUMBER(DM45), IF($AR45&gt;VLOOKUP('Gene Table'!$G$2,'Array Content'!$A$2:$B$3,2,FALSE),IF(DM45&lt;-$AR45,"mutant","WT"),IF(DM45&lt;-VLOOKUP('Gene Table'!$G$2,'Array Content'!$A$2:$B$3,2,FALSE),"Mutant","WT")),"")</f>
        <v/>
      </c>
      <c r="EC45" s="4" t="s">
        <v>179</v>
      </c>
      <c r="ED45" s="4" t="str">
        <f>IF('Gene Table'!$D45="copy number",D45,"")</f>
        <v/>
      </c>
      <c r="EE45" s="4" t="str">
        <f>IF('Gene Table'!$D45="copy number",E45,"")</f>
        <v/>
      </c>
      <c r="EF45" s="4" t="str">
        <f>IF('Gene Table'!$D45="copy number",F45,"")</f>
        <v/>
      </c>
      <c r="EG45" s="4" t="str">
        <f>IF('Gene Table'!$D45="copy number",G45,"")</f>
        <v/>
      </c>
      <c r="EH45" s="4" t="str">
        <f>IF('Gene Table'!$D45="copy number",H45,"")</f>
        <v/>
      </c>
      <c r="EI45" s="4" t="str">
        <f>IF('Gene Table'!$D45="copy number",I45,"")</f>
        <v/>
      </c>
      <c r="EJ45" s="4" t="str">
        <f>IF('Gene Table'!$D45="copy number",J45,"")</f>
        <v/>
      </c>
      <c r="EK45" s="4" t="str">
        <f>IF('Gene Table'!$D45="copy number",K45,"")</f>
        <v/>
      </c>
      <c r="EL45" s="4" t="str">
        <f>IF('Gene Table'!$D45="copy number",L45,"")</f>
        <v/>
      </c>
      <c r="EM45" s="4" t="str">
        <f>IF('Gene Table'!$D45="copy number",M45,"")</f>
        <v/>
      </c>
      <c r="EN45" s="4" t="str">
        <f>IF('Gene Table'!$D45="copy number",N45,"")</f>
        <v/>
      </c>
      <c r="EO45" s="4" t="str">
        <f>IF('Gene Table'!$D45="copy number",O45,"")</f>
        <v/>
      </c>
      <c r="EQ45" s="4" t="s">
        <v>179</v>
      </c>
      <c r="ER45" s="4" t="str">
        <f>IF('Gene Table'!$D45="copy number",R45,"")</f>
        <v/>
      </c>
      <c r="ES45" s="4" t="str">
        <f>IF('Gene Table'!$D45="copy number",S45,"")</f>
        <v/>
      </c>
      <c r="ET45" s="4" t="str">
        <f>IF('Gene Table'!$D45="copy number",T45,"")</f>
        <v/>
      </c>
      <c r="EU45" s="4" t="str">
        <f>IF('Gene Table'!$D45="copy number",U45,"")</f>
        <v/>
      </c>
      <c r="EV45" s="4" t="str">
        <f>IF('Gene Table'!$D45="copy number",V45,"")</f>
        <v/>
      </c>
      <c r="EW45" s="4" t="str">
        <f>IF('Gene Table'!$D45="copy number",W45,"")</f>
        <v/>
      </c>
      <c r="EX45" s="4" t="str">
        <f>IF('Gene Table'!$D45="copy number",X45,"")</f>
        <v/>
      </c>
      <c r="EY45" s="4" t="str">
        <f>IF('Gene Table'!$D45="copy number",Y45,"")</f>
        <v/>
      </c>
      <c r="EZ45" s="4" t="str">
        <f>IF('Gene Table'!$D45="copy number",Z45,"")</f>
        <v/>
      </c>
      <c r="FA45" s="4" t="str">
        <f>IF('Gene Table'!$D45="copy number",AA45,"")</f>
        <v/>
      </c>
      <c r="FB45" s="4" t="str">
        <f>IF('Gene Table'!$D45="copy number",AB45,"")</f>
        <v/>
      </c>
      <c r="FC45" s="4" t="str">
        <f>IF('Gene Table'!$D45="copy number",AC45,"")</f>
        <v/>
      </c>
      <c r="FE45" s="4" t="s">
        <v>179</v>
      </c>
      <c r="FF45" s="4" t="str">
        <f>IF('Gene Table'!$C45="SMPC",D45,"")</f>
        <v/>
      </c>
      <c r="FG45" s="4" t="str">
        <f>IF('Gene Table'!$C45="SMPC",E45,"")</f>
        <v/>
      </c>
      <c r="FH45" s="4" t="str">
        <f>IF('Gene Table'!$C45="SMPC",F45,"")</f>
        <v/>
      </c>
      <c r="FI45" s="4" t="str">
        <f>IF('Gene Table'!$C45="SMPC",G45,"")</f>
        <v/>
      </c>
      <c r="FJ45" s="4" t="str">
        <f>IF('Gene Table'!$C45="SMPC",H45,"")</f>
        <v/>
      </c>
      <c r="FK45" s="4" t="str">
        <f>IF('Gene Table'!$C45="SMPC",I45,"")</f>
        <v/>
      </c>
      <c r="FL45" s="4" t="str">
        <f>IF('Gene Table'!$C45="SMPC",J45,"")</f>
        <v/>
      </c>
      <c r="FM45" s="4" t="str">
        <f>IF('Gene Table'!$C45="SMPC",K45,"")</f>
        <v/>
      </c>
      <c r="FN45" s="4" t="str">
        <f>IF('Gene Table'!$C45="SMPC",L45,"")</f>
        <v/>
      </c>
      <c r="FO45" s="4" t="str">
        <f>IF('Gene Table'!$C45="SMPC",M45,"")</f>
        <v/>
      </c>
      <c r="FP45" s="4" t="str">
        <f>IF('Gene Table'!$C45="SMPC",N45,"")</f>
        <v/>
      </c>
      <c r="FQ45" s="4" t="str">
        <f>IF('Gene Table'!$C45="SMPC",O45,"")</f>
        <v/>
      </c>
      <c r="FS45" s="4" t="s">
        <v>179</v>
      </c>
      <c r="FT45" s="4" t="str">
        <f>IF('Gene Table'!$C45="SMPC",R45,"")</f>
        <v/>
      </c>
      <c r="FU45" s="4" t="str">
        <f>IF('Gene Table'!$C45="SMPC",S45,"")</f>
        <v/>
      </c>
      <c r="FV45" s="4" t="str">
        <f>IF('Gene Table'!$C45="SMPC",T45,"")</f>
        <v/>
      </c>
      <c r="FW45" s="4" t="str">
        <f>IF('Gene Table'!$C45="SMPC",U45,"")</f>
        <v/>
      </c>
      <c r="FX45" s="4" t="str">
        <f>IF('Gene Table'!$C45="SMPC",V45,"")</f>
        <v/>
      </c>
      <c r="FY45" s="4" t="str">
        <f>IF('Gene Table'!$C45="SMPC",W45,"")</f>
        <v/>
      </c>
      <c r="FZ45" s="4" t="str">
        <f>IF('Gene Table'!$C45="SMPC",X45,"")</f>
        <v/>
      </c>
      <c r="GA45" s="4" t="str">
        <f>IF('Gene Table'!$C45="SMPC",Y45,"")</f>
        <v/>
      </c>
      <c r="GB45" s="4" t="str">
        <f>IF('Gene Table'!$C45="SMPC",Z45,"")</f>
        <v/>
      </c>
      <c r="GC45" s="4" t="str">
        <f>IF('Gene Table'!$C45="SMPC",AA45,"")</f>
        <v/>
      </c>
      <c r="GD45" s="4" t="str">
        <f>IF('Gene Table'!$C45="SMPC",AB45,"")</f>
        <v/>
      </c>
      <c r="GE45" s="4" t="str">
        <f>IF('Gene Table'!$C45="SMPC",AC45,"")</f>
        <v/>
      </c>
    </row>
    <row r="46" spans="1:187" ht="15" customHeight="1" x14ac:dyDescent="0.25">
      <c r="A46" s="4" t="str">
        <f>'Gene Table'!C46&amp;":"&amp;'Gene Table'!D46</f>
        <v>KRAS:c.38G&gt;T</v>
      </c>
      <c r="B46" s="4">
        <f>IF('Gene Table'!$G$5="NO",IF(ISNUMBER(MATCH('Gene Table'!E46,'Array Content'!$M$2:$M$941,0)),VLOOKUP('Gene Table'!E46,'Array Content'!$M$2:$O$941,2,FALSE),35),IF('Gene Table'!$G$5="YES",IF(ISNUMBER(MATCH('Gene Table'!E46,'Array Content'!$M$2:$M$941,0)),VLOOKUP('Gene Table'!E46,'Array Content'!$M$2:$O$941,3,FALSE),35),"OOPS"))</f>
        <v>36</v>
      </c>
      <c r="C46" s="4" t="s">
        <v>182</v>
      </c>
      <c r="D46" s="4">
        <f>IF('Control Sample Data'!D45="","",IF(SUM('Control Sample Data'!D$2:D$97)&gt;10,IF(AND(ISNUMBER('Control Sample Data'!D45),'Control Sample Data'!D45&lt;$B46, 'Control Sample Data'!D45&gt;0),'Control Sample Data'!D45,$B46),""))</f>
        <v>34.01</v>
      </c>
      <c r="E46" s="4">
        <f>IF('Control Sample Data'!E45="","",IF(SUM('Control Sample Data'!E$2:E$97)&gt;10,IF(AND(ISNUMBER('Control Sample Data'!E45),'Control Sample Data'!E45&lt;$B46, 'Control Sample Data'!E45&gt;0),'Control Sample Data'!E45,$B46),""))</f>
        <v>34.11</v>
      </c>
      <c r="F46" s="4" t="str">
        <f>IF('Control Sample Data'!F45="","",IF(SUM('Control Sample Data'!F$2:F$97)&gt;10,IF(AND(ISNUMBER('Control Sample Data'!F45),'Control Sample Data'!F45&lt;$B46, 'Control Sample Data'!F45&gt;0),'Control Sample Data'!F45,$B46),""))</f>
        <v/>
      </c>
      <c r="G46" s="4" t="str">
        <f>IF('Control Sample Data'!G45="","",IF(SUM('Control Sample Data'!G$2:G$97)&gt;10,IF(AND(ISNUMBER('Control Sample Data'!G45),'Control Sample Data'!G45&lt;$B46, 'Control Sample Data'!G45&gt;0),'Control Sample Data'!G45,$B46),""))</f>
        <v/>
      </c>
      <c r="H46" s="4" t="str">
        <f>IF('Control Sample Data'!H45="","",IF(SUM('Control Sample Data'!H$2:H$97)&gt;10,IF(AND(ISNUMBER('Control Sample Data'!H45),'Control Sample Data'!H45&lt;$B46, 'Control Sample Data'!H45&gt;0),'Control Sample Data'!H45,$B46),""))</f>
        <v/>
      </c>
      <c r="I46" s="4" t="str">
        <f>IF('Control Sample Data'!I45="","",IF(SUM('Control Sample Data'!I$2:I$97)&gt;10,IF(AND(ISNUMBER('Control Sample Data'!I45),'Control Sample Data'!I45&lt;$B46, 'Control Sample Data'!I45&gt;0),'Control Sample Data'!I45,$B46),""))</f>
        <v/>
      </c>
      <c r="J46" s="4" t="str">
        <f>IF('Control Sample Data'!J45="","",IF(SUM('Control Sample Data'!J$2:J$97)&gt;10,IF(AND(ISNUMBER('Control Sample Data'!J45),'Control Sample Data'!J45&lt;$B46, 'Control Sample Data'!J45&gt;0),'Control Sample Data'!J45,$B46),""))</f>
        <v/>
      </c>
      <c r="K46" s="4" t="str">
        <f>IF('Control Sample Data'!K45="","",IF(SUM('Control Sample Data'!K$2:K$97)&gt;10,IF(AND(ISNUMBER('Control Sample Data'!K45),'Control Sample Data'!K45&lt;$B46, 'Control Sample Data'!K45&gt;0),'Control Sample Data'!K45,$B46),""))</f>
        <v/>
      </c>
      <c r="L46" s="4" t="str">
        <f>IF('Control Sample Data'!L45="","",IF(SUM('Control Sample Data'!L$2:L$97)&gt;10,IF(AND(ISNUMBER('Control Sample Data'!L45),'Control Sample Data'!L45&lt;$B46, 'Control Sample Data'!L45&gt;0),'Control Sample Data'!L45,$B46),""))</f>
        <v/>
      </c>
      <c r="M46" s="4" t="str">
        <f>IF('Control Sample Data'!M45="","",IF(SUM('Control Sample Data'!M$2:M$97)&gt;10,IF(AND(ISNUMBER('Control Sample Data'!M45),'Control Sample Data'!M45&lt;$B46, 'Control Sample Data'!M45&gt;0),'Control Sample Data'!M45,$B46),""))</f>
        <v/>
      </c>
      <c r="N46" s="4" t="str">
        <f>IF('Control Sample Data'!N45="","",IF(SUM('Control Sample Data'!N$2:N$97)&gt;10,IF(AND(ISNUMBER('Control Sample Data'!N45),'Control Sample Data'!N45&lt;$B46, 'Control Sample Data'!N45&gt;0),'Control Sample Data'!N45,$B46),""))</f>
        <v/>
      </c>
      <c r="O46" s="4" t="str">
        <f>IF('Control Sample Data'!O45="","",IF(SUM('Control Sample Data'!O$2:O$97)&gt;10,IF(AND(ISNUMBER('Control Sample Data'!O45),'Control Sample Data'!O45&lt;$B46, 'Control Sample Data'!O45&gt;0),'Control Sample Data'!O45,$B46),""))</f>
        <v/>
      </c>
      <c r="Q46" s="4" t="s">
        <v>182</v>
      </c>
      <c r="R46" s="4">
        <f>IF('Test Sample Data'!D45="","",IF(SUM('Test Sample Data'!D$2:D$97)&gt;10,IF(AND(ISNUMBER('Test Sample Data'!D45),'Test Sample Data'!D45&lt;$B46, 'Test Sample Data'!D45&gt;0),'Test Sample Data'!D45,$B46),""))</f>
        <v>34.15</v>
      </c>
      <c r="S46" s="4">
        <f>IF('Test Sample Data'!E45="","",IF(SUM('Test Sample Data'!E$2:E$97)&gt;10,IF(AND(ISNUMBER('Test Sample Data'!E45),'Test Sample Data'!E45&lt;$B46, 'Test Sample Data'!E45&gt;0),'Test Sample Data'!E45,$B46),""))</f>
        <v>33.700000000000003</v>
      </c>
      <c r="T46" s="4">
        <f>IF('Test Sample Data'!F45="","",IF(SUM('Test Sample Data'!F$2:F$97)&gt;10,IF(AND(ISNUMBER('Test Sample Data'!F45),'Test Sample Data'!F45&lt;$B46, 'Test Sample Data'!F45&gt;0),'Test Sample Data'!F45,$B46),""))</f>
        <v>33.06</v>
      </c>
      <c r="U46" s="4">
        <f>IF('Test Sample Data'!G45="","",IF(SUM('Test Sample Data'!G$2:G$97)&gt;10,IF(AND(ISNUMBER('Test Sample Data'!G45),'Test Sample Data'!G45&lt;$B46, 'Test Sample Data'!G45&gt;0),'Test Sample Data'!G45,$B46),""))</f>
        <v>35</v>
      </c>
      <c r="V46" s="4">
        <f>IF('Test Sample Data'!H45="","",IF(SUM('Test Sample Data'!H$2:H$97)&gt;10,IF(AND(ISNUMBER('Test Sample Data'!H45),'Test Sample Data'!H45&lt;$B46, 'Test Sample Data'!H45&gt;0),'Test Sample Data'!H45,$B46),""))</f>
        <v>35</v>
      </c>
      <c r="W46" s="4">
        <f>IF('Test Sample Data'!I45="","",IF(SUM('Test Sample Data'!I$2:I$97)&gt;10,IF(AND(ISNUMBER('Test Sample Data'!I45),'Test Sample Data'!I45&lt;$B46, 'Test Sample Data'!I45&gt;0),'Test Sample Data'!I45,$B46),""))</f>
        <v>35</v>
      </c>
      <c r="X46" s="4">
        <f>IF('Test Sample Data'!J45="","",IF(SUM('Test Sample Data'!J$2:J$97)&gt;10,IF(AND(ISNUMBER('Test Sample Data'!J45),'Test Sample Data'!J45&lt;$B46, 'Test Sample Data'!J45&gt;0),'Test Sample Data'!J45,$B46),""))</f>
        <v>35</v>
      </c>
      <c r="Y46" s="4">
        <f>IF('Test Sample Data'!K45="","",IF(SUM('Test Sample Data'!K$2:K$97)&gt;10,IF(AND(ISNUMBER('Test Sample Data'!K45),'Test Sample Data'!K45&lt;$B46, 'Test Sample Data'!K45&gt;0),'Test Sample Data'!K45,$B46),""))</f>
        <v>35</v>
      </c>
      <c r="Z46" s="4" t="str">
        <f>IF('Test Sample Data'!L45="","",IF(SUM('Test Sample Data'!L$2:L$97)&gt;10,IF(AND(ISNUMBER('Test Sample Data'!L45),'Test Sample Data'!L45&lt;$B46, 'Test Sample Data'!L45&gt;0),'Test Sample Data'!L45,$B46),""))</f>
        <v/>
      </c>
      <c r="AA46" s="4" t="str">
        <f>IF('Test Sample Data'!M45="","",IF(SUM('Test Sample Data'!M$2:M$97)&gt;10,IF(AND(ISNUMBER('Test Sample Data'!M45),'Test Sample Data'!M45&lt;$B46, 'Test Sample Data'!M45&gt;0),'Test Sample Data'!M45,$B46),""))</f>
        <v/>
      </c>
      <c r="AB46" s="4" t="str">
        <f>IF('Test Sample Data'!N45="","",IF(SUM('Test Sample Data'!N$2:N$97)&gt;10,IF(AND(ISNUMBER('Test Sample Data'!N45),'Test Sample Data'!N45&lt;$B46, 'Test Sample Data'!N45&gt;0),'Test Sample Data'!N45,$B46),""))</f>
        <v/>
      </c>
      <c r="AC46" s="4" t="str">
        <f>IF('Test Sample Data'!O45="","",IF(SUM('Test Sample Data'!O$2:O$97)&gt;10,IF(AND(ISNUMBER('Test Sample Data'!O45),'Test Sample Data'!O45&lt;$B46, 'Test Sample Data'!O45&gt;0),'Test Sample Data'!O45,$B46),""))</f>
        <v/>
      </c>
      <c r="AE46" s="4" t="s">
        <v>182</v>
      </c>
      <c r="AF46" s="4">
        <f>IF(ISNUMBER(D46),IF(MID('Gene Table'!$D$1,5,1)="8",D46-ED$100,D46-VLOOKUP(LEFT($A46,FIND(":",$A46,1))&amp;"copy number",$A$3:$AC$98,4,FALSE)),"")</f>
        <v>7.7499999999999964</v>
      </c>
      <c r="AG46" s="4">
        <f>IF(ISNUMBER(E46),IF(MID('Gene Table'!$D$1,5,1)="8",E46-EE$100,E46-VLOOKUP(LEFT($A46,FIND(":",$A46,1))&amp;"copy number",$A$3:$AC$98,5,FALSE)),"")</f>
        <v>7.5</v>
      </c>
      <c r="AH46" s="4" t="str">
        <f>IF(ISNUMBER(F46),IF(MID('Gene Table'!$D$1,5,1)="8",F46-EF$100,F46-VLOOKUP(LEFT($A46,FIND(":",$A46,1))&amp;"copy number",$A$3:$AC$98,6,FALSE)),"")</f>
        <v/>
      </c>
      <c r="AI46" s="4" t="str">
        <f>IF(ISNUMBER(G46),IF(MID('Gene Table'!$D$1,5,1)="8",G46-EG$100,G46-VLOOKUP(LEFT($A46,FIND(":",$A46,1))&amp;"copy number",$A$3:$AC$98,7,FALSE)),"")</f>
        <v/>
      </c>
      <c r="AJ46" s="4" t="str">
        <f>IF(ISNUMBER(H46),IF(MID('Gene Table'!$D$1,5,1)="8",H46-EH$100,H46-VLOOKUP(LEFT($A46,FIND(":",$A46,1))&amp;"copy number",$A$3:$AC$98,8,FALSE)),"")</f>
        <v/>
      </c>
      <c r="AK46" s="4" t="str">
        <f>IF(ISNUMBER(I46),IF(MID('Gene Table'!$D$1,5,1)="8",I46-EI$100,I46-VLOOKUP(LEFT($A46,FIND(":",$A46,1))&amp;"copy number",$A$3:$AC$98,9,FALSE)),"")</f>
        <v/>
      </c>
      <c r="AL46" s="4" t="str">
        <f>IF(ISNUMBER(J46),IF(MID('Gene Table'!$D$1,5,1)="8",J46-EJ$100,J46-VLOOKUP(LEFT($A46,FIND(":",$A46,1))&amp;"copy number",$A$3:$AC$98,10,FALSE)),"")</f>
        <v/>
      </c>
      <c r="AM46" s="4" t="str">
        <f>IF(ISNUMBER(K46),IF(MID('Gene Table'!$D$1,5,1)="8",K46-EK$100,K46-VLOOKUP(LEFT($A46,FIND(":",$A46,1))&amp;"copy number",$A$3:$AC$98,11,FALSE)),"")</f>
        <v/>
      </c>
      <c r="AN46" s="4" t="str">
        <f>IF(ISNUMBER(L46),IF(MID('Gene Table'!$D$1,5,1)="8",L46-EL$100,L46-VLOOKUP(LEFT($A46,FIND(":",$A46,1))&amp;"copy number",$A$3:$AC$98,12,FALSE)),"")</f>
        <v/>
      </c>
      <c r="AO46" s="4" t="str">
        <f>IF(ISNUMBER(M46),IF(MID('Gene Table'!$D$1,5,1)="8",M46-EM$100,M46-VLOOKUP(LEFT($A46,FIND(":",$A46,1))&amp;"copy number",$A$3:$AC$98,13,FALSE)),"")</f>
        <v/>
      </c>
      <c r="AP46" s="4" t="str">
        <f>IF(ISNUMBER(N46),IF(MID('Gene Table'!$D$1,5,1)="8",N46-EN$100,N46-VLOOKUP(LEFT($A46,FIND(":",$A46,1))&amp;"copy number",$A$3:$AC$98,14,FALSE)),"")</f>
        <v/>
      </c>
      <c r="AQ46" s="4" t="str">
        <f>IF(ISNUMBER(O46),IF(MID('Gene Table'!$D$1,5,1)="8",O46-EO$100,O46-VLOOKUP(LEFT($A46,FIND(":",$A46,1))&amp;"copy number",$A$3:$AC$98,15,FALSE)),"")</f>
        <v/>
      </c>
      <c r="AR46" s="4">
        <f t="shared" si="3"/>
        <v>0.53</v>
      </c>
      <c r="AS46" s="4">
        <f t="shared" si="4"/>
        <v>7.63</v>
      </c>
      <c r="AU46" s="4" t="s">
        <v>182</v>
      </c>
      <c r="AV46" s="4">
        <f>IF(ISNUMBER(R46),IF(MID('Gene Table'!$D$1,5,1)="8",D46-ER$100,R46-VLOOKUP(LEFT($A46,FIND(":",$A46,1))&amp;"copy number",$A$3:$AC$98,18,FALSE)),"")</f>
        <v>7.8299999999999983</v>
      </c>
      <c r="AW46" s="4">
        <f>IF(ISNUMBER(S46),IF(MID('Gene Table'!$D$1,5,1)="8",E46-ES$100,S46-VLOOKUP(LEFT($A46,FIND(":",$A46,1))&amp;"copy number",$A$3:$AC$98,19,FALSE)),"")</f>
        <v>7.1700000000000017</v>
      </c>
      <c r="AX46" s="4">
        <f>IF(ISNUMBER(T46),IF(MID('Gene Table'!$D$1,5,1)="8",F46-ET$100,T46-VLOOKUP(LEFT($A46,FIND(":",$A46,1))&amp;"copy number",$A$3:$AC$98,20,FALSE)),"")</f>
        <v>6.5400000000000027</v>
      </c>
      <c r="AY46" s="4">
        <f>IF(ISNUMBER(U46),IF(MID('Gene Table'!$D$1,5,1)="8",G46-EU$100,U46-VLOOKUP(LEFT($A46,FIND(":",$A46,1))&amp;"copy number",$A$3:$AC$98,21,FALSE)),"")</f>
        <v>9</v>
      </c>
      <c r="AZ46" s="4">
        <f>IF(ISNUMBER(V46),IF(MID('Gene Table'!$D$1,5,1)="8",H46-EV$100,V46-VLOOKUP(LEFT($A46,FIND(":",$A46,1))&amp;"copy number",$A$3:$AC$98,22,FALSE)),"")</f>
        <v>9</v>
      </c>
      <c r="BA46" s="4">
        <f>IF(ISNUMBER(W46),IF(MID('Gene Table'!$D$1,5,1)="8",I46-EW$100,W46-VLOOKUP(LEFT($A46,FIND(":",$A46,1))&amp;"copy number",$A$3:$AC$98,23,FALSE)),"")</f>
        <v>9</v>
      </c>
      <c r="BB46" s="4">
        <f>IF(ISNUMBER(X46),IF(MID('Gene Table'!$D$1,5,1)="8",J46-EX$100,X46-VLOOKUP(LEFT($A46,FIND(":",$A46,1))&amp;"copy number",$A$3:$AC$98,24,FALSE)),"")</f>
        <v>9</v>
      </c>
      <c r="BC46" s="4">
        <f>IF(ISNUMBER(Y46),IF(MID('Gene Table'!$D$1,5,1)="8",K46-EY$100,Y46-VLOOKUP(LEFT($A46,FIND(":",$A46,1))&amp;"copy number",$A$3:$AC$98,25,FALSE)),"")</f>
        <v>9</v>
      </c>
      <c r="BD46" s="4" t="str">
        <f>IF(ISNUMBER(Z46),IF(MID('Gene Table'!$D$1,5,1)="8",L46-EZ$100,Z46-VLOOKUP(LEFT($A46,FIND(":",$A46,1))&amp;"copy number",$A$3:$AC$98,26,FALSE)),"")</f>
        <v/>
      </c>
      <c r="BE46" s="4" t="str">
        <f>IF(ISNUMBER(AA46),IF(MID('Gene Table'!$D$1,5,1)="8",M46-FA$100,AA46-VLOOKUP(LEFT($A46,FIND(":",$A46,1))&amp;"copy number",$A$3:$AC$98,27,FALSE)),"")</f>
        <v/>
      </c>
      <c r="BF46" s="4" t="str">
        <f>IF(ISNUMBER(AB46),IF(MID('Gene Table'!$D$1,5,1)="8",N46-FB$100,AB46-VLOOKUP(LEFT($A46,FIND(":",$A46,1))&amp;"copy number",$A$3:$AC$98,28,FALSE)),"")</f>
        <v/>
      </c>
      <c r="BG46" s="4" t="str">
        <f>IF(ISNUMBER(AC46),IF(MID('Gene Table'!$D$1,5,1)="8",O46-FC$100,AC46-VLOOKUP(LEFT($A46,FIND(":",$A46,1))&amp;"copy number",$A$3:$AC$98,29,FALSE)),"")</f>
        <v/>
      </c>
      <c r="BI46" s="4" t="s">
        <v>182</v>
      </c>
      <c r="BJ46" s="4" t="str">
        <f t="shared" si="5"/>
        <v/>
      </c>
      <c r="BK46" s="4" t="str">
        <f t="shared" si="6"/>
        <v/>
      </c>
      <c r="BL46" s="4" t="str">
        <f t="shared" si="7"/>
        <v/>
      </c>
      <c r="BM46" s="4">
        <f t="shared" si="8"/>
        <v>9</v>
      </c>
      <c r="BN46" s="4">
        <f t="shared" si="9"/>
        <v>9</v>
      </c>
      <c r="BO46" s="4">
        <f t="shared" si="10"/>
        <v>9</v>
      </c>
      <c r="BP46" s="4">
        <f t="shared" si="11"/>
        <v>9</v>
      </c>
      <c r="BQ46" s="4">
        <f t="shared" si="12"/>
        <v>9</v>
      </c>
      <c r="BR46" s="4" t="str">
        <f t="shared" si="13"/>
        <v/>
      </c>
      <c r="BS46" s="4" t="str">
        <f t="shared" si="14"/>
        <v/>
      </c>
      <c r="BT46" s="4" t="str">
        <f t="shared" si="15"/>
        <v/>
      </c>
      <c r="BU46" s="4" t="str">
        <f t="shared" si="16"/>
        <v/>
      </c>
      <c r="BV46" s="4">
        <f t="shared" si="17"/>
        <v>0</v>
      </c>
      <c r="BW46" s="4">
        <f t="shared" si="18"/>
        <v>9</v>
      </c>
      <c r="BY46" s="4" t="s">
        <v>182</v>
      </c>
      <c r="BZ46" s="4">
        <f t="shared" si="19"/>
        <v>-1.1700000000000017</v>
      </c>
      <c r="CA46" s="4">
        <f t="shared" si="20"/>
        <v>-1.8299999999999983</v>
      </c>
      <c r="CB46" s="4">
        <f t="shared" si="21"/>
        <v>-2.4599999999999973</v>
      </c>
      <c r="CC46" s="4">
        <f t="shared" si="22"/>
        <v>0</v>
      </c>
      <c r="CD46" s="4">
        <f t="shared" si="23"/>
        <v>0</v>
      </c>
      <c r="CE46" s="4">
        <f t="shared" si="24"/>
        <v>0</v>
      </c>
      <c r="CF46" s="4">
        <f t="shared" si="25"/>
        <v>0</v>
      </c>
      <c r="CG46" s="4">
        <f t="shared" si="26"/>
        <v>0</v>
      </c>
      <c r="CH46" s="4" t="str">
        <f t="shared" si="27"/>
        <v/>
      </c>
      <c r="CI46" s="4" t="str">
        <f t="shared" si="28"/>
        <v/>
      </c>
      <c r="CJ46" s="4" t="str">
        <f t="shared" si="29"/>
        <v/>
      </c>
      <c r="CK46" s="4" t="str">
        <f t="shared" si="30"/>
        <v/>
      </c>
      <c r="CM46" s="4" t="s">
        <v>182</v>
      </c>
      <c r="CN46" s="4" t="str">
        <f>IF(ISNUMBER(BZ46), IF($BV46&gt;VLOOKUP('Gene Table'!$G$2,'Array Content'!$A$2:$B$3,2,FALSE),IF(BZ46&lt;-$BV46,"mutant","WT"),IF(BZ46&lt;-VLOOKUP('Gene Table'!$G$2,'Array Content'!$A$2:$B$3,2,FALSE),"Mutant","WT")),"")</f>
        <v>WT</v>
      </c>
      <c r="CO46" s="4" t="str">
        <f>IF(ISNUMBER(CA46), IF($BV46&gt;VLOOKUP('Gene Table'!$G$2,'Array Content'!$A$2:$B$3,2,FALSE),IF(CA46&lt;-$BV46,"mutant","WT"),IF(CA46&lt;-VLOOKUP('Gene Table'!$G$2,'Array Content'!$A$2:$B$3,2,FALSE),"Mutant","WT")),"")</f>
        <v>WT</v>
      </c>
      <c r="CP46" s="4" t="str">
        <f>IF(ISNUMBER(CB46), IF($BV46&gt;VLOOKUP('Gene Table'!$G$2,'Array Content'!$A$2:$B$3,2,FALSE),IF(CB46&lt;-$BV46,"mutant","WT"),IF(CB46&lt;-VLOOKUP('Gene Table'!$G$2,'Array Content'!$A$2:$B$3,2,FALSE),"Mutant","WT")),"")</f>
        <v>Mutant</v>
      </c>
      <c r="CQ46" s="4" t="str">
        <f>IF(ISNUMBER(CC46), IF($BV46&gt;VLOOKUP('Gene Table'!$G$2,'Array Content'!$A$2:$B$3,2,FALSE),IF(CC46&lt;-$BV46,"mutant","WT"),IF(CC46&lt;-VLOOKUP('Gene Table'!$G$2,'Array Content'!$A$2:$B$3,2,FALSE),"Mutant","WT")),"")</f>
        <v>WT</v>
      </c>
      <c r="CR46" s="4" t="str">
        <f>IF(ISNUMBER(CD46), IF($BV46&gt;VLOOKUP('Gene Table'!$G$2,'Array Content'!$A$2:$B$3,2,FALSE),IF(CD46&lt;-$BV46,"mutant","WT"),IF(CD46&lt;-VLOOKUP('Gene Table'!$G$2,'Array Content'!$A$2:$B$3,2,FALSE),"Mutant","WT")),"")</f>
        <v>WT</v>
      </c>
      <c r="CS46" s="4" t="str">
        <f>IF(ISNUMBER(CE46), IF($BV46&gt;VLOOKUP('Gene Table'!$G$2,'Array Content'!$A$2:$B$3,2,FALSE),IF(CE46&lt;-$BV46,"mutant","WT"),IF(CE46&lt;-VLOOKUP('Gene Table'!$G$2,'Array Content'!$A$2:$B$3,2,FALSE),"Mutant","WT")),"")</f>
        <v>WT</v>
      </c>
      <c r="CT46" s="4" t="str">
        <f>IF(ISNUMBER(CF46), IF($BV46&gt;VLOOKUP('Gene Table'!$G$2,'Array Content'!$A$2:$B$3,2,FALSE),IF(CF46&lt;-$BV46,"mutant","WT"),IF(CF46&lt;-VLOOKUP('Gene Table'!$G$2,'Array Content'!$A$2:$B$3,2,FALSE),"Mutant","WT")),"")</f>
        <v>WT</v>
      </c>
      <c r="CU46" s="4" t="str">
        <f>IF(ISNUMBER(CG46), IF($BV46&gt;VLOOKUP('Gene Table'!$G$2,'Array Content'!$A$2:$B$3,2,FALSE),IF(CG46&lt;-$BV46,"mutant","WT"),IF(CG46&lt;-VLOOKUP('Gene Table'!$G$2,'Array Content'!$A$2:$B$3,2,FALSE),"Mutant","WT")),"")</f>
        <v>WT</v>
      </c>
      <c r="CV46" s="4" t="str">
        <f>IF(ISNUMBER(CH46), IF($BV46&gt;VLOOKUP('Gene Table'!$G$2,'Array Content'!$A$2:$B$3,2,FALSE),IF(CH46&lt;-$BV46,"mutant","WT"),IF(CH46&lt;-VLOOKUP('Gene Table'!$G$2,'Array Content'!$A$2:$B$3,2,FALSE),"Mutant","WT")),"")</f>
        <v/>
      </c>
      <c r="CW46" s="4" t="str">
        <f>IF(ISNUMBER(CI46), IF($BV46&gt;VLOOKUP('Gene Table'!$G$2,'Array Content'!$A$2:$B$3,2,FALSE),IF(CI46&lt;-$BV46,"mutant","WT"),IF(CI46&lt;-VLOOKUP('Gene Table'!$G$2,'Array Content'!$A$2:$B$3,2,FALSE),"Mutant","WT")),"")</f>
        <v/>
      </c>
      <c r="CX46" s="4" t="str">
        <f>IF(ISNUMBER(CJ46), IF($BV46&gt;VLOOKUP('Gene Table'!$G$2,'Array Content'!$A$2:$B$3,2,FALSE),IF(CJ46&lt;-$BV46,"mutant","WT"),IF(CJ46&lt;-VLOOKUP('Gene Table'!$G$2,'Array Content'!$A$2:$B$3,2,FALSE),"Mutant","WT")),"")</f>
        <v/>
      </c>
      <c r="CY46" s="4" t="str">
        <f>IF(ISNUMBER(CK46), IF($BV46&gt;VLOOKUP('Gene Table'!$G$2,'Array Content'!$A$2:$B$3,2,FALSE),IF(CK46&lt;-$BV46,"mutant","WT"),IF(CK46&lt;-VLOOKUP('Gene Table'!$G$2,'Array Content'!$A$2:$B$3,2,FALSE),"Mutant","WT")),"")</f>
        <v/>
      </c>
      <c r="DA46" s="4" t="s">
        <v>182</v>
      </c>
      <c r="DB46" s="4">
        <f t="shared" si="31"/>
        <v>0.1999999999999984</v>
      </c>
      <c r="DC46" s="4">
        <f t="shared" si="32"/>
        <v>-0.45999999999999819</v>
      </c>
      <c r="DD46" s="4">
        <f t="shared" si="33"/>
        <v>-1.0899999999999972</v>
      </c>
      <c r="DE46" s="4">
        <f t="shared" si="34"/>
        <v>1.37</v>
      </c>
      <c r="DF46" s="4">
        <f t="shared" si="35"/>
        <v>1.37</v>
      </c>
      <c r="DG46" s="4">
        <f t="shared" si="36"/>
        <v>1.37</v>
      </c>
      <c r="DH46" s="4">
        <f t="shared" si="37"/>
        <v>1.37</v>
      </c>
      <c r="DI46" s="4">
        <f t="shared" si="38"/>
        <v>1.37</v>
      </c>
      <c r="DJ46" s="4" t="str">
        <f t="shared" si="39"/>
        <v/>
      </c>
      <c r="DK46" s="4" t="str">
        <f t="shared" si="40"/>
        <v/>
      </c>
      <c r="DL46" s="4" t="str">
        <f t="shared" si="41"/>
        <v/>
      </c>
      <c r="DM46" s="4" t="str">
        <f t="shared" si="42"/>
        <v/>
      </c>
      <c r="DO46" s="4" t="s">
        <v>182</v>
      </c>
      <c r="DP46" s="4" t="str">
        <f>IF(ISNUMBER(DB46), IF($AR46&gt;VLOOKUP('Gene Table'!$G$2,'Array Content'!$A$2:$B$3,2,FALSE),IF(DB46&lt;-$AR46,"mutant","WT"),IF(DB46&lt;-VLOOKUP('Gene Table'!$G$2,'Array Content'!$A$2:$B$3,2,FALSE),"Mutant","WT")),"")</f>
        <v>WT</v>
      </c>
      <c r="DQ46" s="4" t="str">
        <f>IF(ISNUMBER(DC46), IF($AR46&gt;VLOOKUP('Gene Table'!$G$2,'Array Content'!$A$2:$B$3,2,FALSE),IF(DC46&lt;-$AR46,"mutant","WT"),IF(DC46&lt;-VLOOKUP('Gene Table'!$G$2,'Array Content'!$A$2:$B$3,2,FALSE),"Mutant","WT")),"")</f>
        <v>WT</v>
      </c>
      <c r="DR46" s="4" t="str">
        <f>IF(ISNUMBER(DD46), IF($AR46&gt;VLOOKUP('Gene Table'!$G$2,'Array Content'!$A$2:$B$3,2,FALSE),IF(DD46&lt;-$AR46,"mutant","WT"),IF(DD46&lt;-VLOOKUP('Gene Table'!$G$2,'Array Content'!$A$2:$B$3,2,FALSE),"Mutant","WT")),"")</f>
        <v>WT</v>
      </c>
      <c r="DS46" s="4" t="str">
        <f>IF(ISNUMBER(DE46), IF($AR46&gt;VLOOKUP('Gene Table'!$G$2,'Array Content'!$A$2:$B$3,2,FALSE),IF(DE46&lt;-$AR46,"mutant","WT"),IF(DE46&lt;-VLOOKUP('Gene Table'!$G$2,'Array Content'!$A$2:$B$3,2,FALSE),"Mutant","WT")),"")</f>
        <v>WT</v>
      </c>
      <c r="DT46" s="4" t="str">
        <f>IF(ISNUMBER(DF46), IF($AR46&gt;VLOOKUP('Gene Table'!$G$2,'Array Content'!$A$2:$B$3,2,FALSE),IF(DF46&lt;-$AR46,"mutant","WT"),IF(DF46&lt;-VLOOKUP('Gene Table'!$G$2,'Array Content'!$A$2:$B$3,2,FALSE),"Mutant","WT")),"")</f>
        <v>WT</v>
      </c>
      <c r="DU46" s="4" t="str">
        <f>IF(ISNUMBER(DG46), IF($AR46&gt;VLOOKUP('Gene Table'!$G$2,'Array Content'!$A$2:$B$3,2,FALSE),IF(DG46&lt;-$AR46,"mutant","WT"),IF(DG46&lt;-VLOOKUP('Gene Table'!$G$2,'Array Content'!$A$2:$B$3,2,FALSE),"Mutant","WT")),"")</f>
        <v>WT</v>
      </c>
      <c r="DV46" s="4" t="str">
        <f>IF(ISNUMBER(DH46), IF($AR46&gt;VLOOKUP('Gene Table'!$G$2,'Array Content'!$A$2:$B$3,2,FALSE),IF(DH46&lt;-$AR46,"mutant","WT"),IF(DH46&lt;-VLOOKUP('Gene Table'!$G$2,'Array Content'!$A$2:$B$3,2,FALSE),"Mutant","WT")),"")</f>
        <v>WT</v>
      </c>
      <c r="DW46" s="4" t="str">
        <f>IF(ISNUMBER(DI46), IF($AR46&gt;VLOOKUP('Gene Table'!$G$2,'Array Content'!$A$2:$B$3,2,FALSE),IF(DI46&lt;-$AR46,"mutant","WT"),IF(DI46&lt;-VLOOKUP('Gene Table'!$G$2,'Array Content'!$A$2:$B$3,2,FALSE),"Mutant","WT")),"")</f>
        <v>WT</v>
      </c>
      <c r="DX46" s="4" t="str">
        <f>IF(ISNUMBER(DJ46), IF($AR46&gt;VLOOKUP('Gene Table'!$G$2,'Array Content'!$A$2:$B$3,2,FALSE),IF(DJ46&lt;-$AR46,"mutant","WT"),IF(DJ46&lt;-VLOOKUP('Gene Table'!$G$2,'Array Content'!$A$2:$B$3,2,FALSE),"Mutant","WT")),"")</f>
        <v/>
      </c>
      <c r="DY46" s="4" t="str">
        <f>IF(ISNUMBER(DK46), IF($AR46&gt;VLOOKUP('Gene Table'!$G$2,'Array Content'!$A$2:$B$3,2,FALSE),IF(DK46&lt;-$AR46,"mutant","WT"),IF(DK46&lt;-VLOOKUP('Gene Table'!$G$2,'Array Content'!$A$2:$B$3,2,FALSE),"Mutant","WT")),"")</f>
        <v/>
      </c>
      <c r="DZ46" s="4" t="str">
        <f>IF(ISNUMBER(DL46), IF($AR46&gt;VLOOKUP('Gene Table'!$G$2,'Array Content'!$A$2:$B$3,2,FALSE),IF(DL46&lt;-$AR46,"mutant","WT"),IF(DL46&lt;-VLOOKUP('Gene Table'!$G$2,'Array Content'!$A$2:$B$3,2,FALSE),"Mutant","WT")),"")</f>
        <v/>
      </c>
      <c r="EA46" s="4" t="str">
        <f>IF(ISNUMBER(DM46), IF($AR46&gt;VLOOKUP('Gene Table'!$G$2,'Array Content'!$A$2:$B$3,2,FALSE),IF(DM46&lt;-$AR46,"mutant","WT"),IF(DM46&lt;-VLOOKUP('Gene Table'!$G$2,'Array Content'!$A$2:$B$3,2,FALSE),"Mutant","WT")),"")</f>
        <v/>
      </c>
      <c r="EC46" s="4" t="s">
        <v>182</v>
      </c>
      <c r="ED46" s="4" t="str">
        <f>IF('Gene Table'!$D46="copy number",D46,"")</f>
        <v/>
      </c>
      <c r="EE46" s="4" t="str">
        <f>IF('Gene Table'!$D46="copy number",E46,"")</f>
        <v/>
      </c>
      <c r="EF46" s="4" t="str">
        <f>IF('Gene Table'!$D46="copy number",F46,"")</f>
        <v/>
      </c>
      <c r="EG46" s="4" t="str">
        <f>IF('Gene Table'!$D46="copy number",G46,"")</f>
        <v/>
      </c>
      <c r="EH46" s="4" t="str">
        <f>IF('Gene Table'!$D46="copy number",H46,"")</f>
        <v/>
      </c>
      <c r="EI46" s="4" t="str">
        <f>IF('Gene Table'!$D46="copy number",I46,"")</f>
        <v/>
      </c>
      <c r="EJ46" s="4" t="str">
        <f>IF('Gene Table'!$D46="copy number",J46,"")</f>
        <v/>
      </c>
      <c r="EK46" s="4" t="str">
        <f>IF('Gene Table'!$D46="copy number",K46,"")</f>
        <v/>
      </c>
      <c r="EL46" s="4" t="str">
        <f>IF('Gene Table'!$D46="copy number",L46,"")</f>
        <v/>
      </c>
      <c r="EM46" s="4" t="str">
        <f>IF('Gene Table'!$D46="copy number",M46,"")</f>
        <v/>
      </c>
      <c r="EN46" s="4" t="str">
        <f>IF('Gene Table'!$D46="copy number",N46,"")</f>
        <v/>
      </c>
      <c r="EO46" s="4" t="str">
        <f>IF('Gene Table'!$D46="copy number",O46,"")</f>
        <v/>
      </c>
      <c r="EQ46" s="4" t="s">
        <v>182</v>
      </c>
      <c r="ER46" s="4" t="str">
        <f>IF('Gene Table'!$D46="copy number",R46,"")</f>
        <v/>
      </c>
      <c r="ES46" s="4" t="str">
        <f>IF('Gene Table'!$D46="copy number",S46,"")</f>
        <v/>
      </c>
      <c r="ET46" s="4" t="str">
        <f>IF('Gene Table'!$D46="copy number",T46,"")</f>
        <v/>
      </c>
      <c r="EU46" s="4" t="str">
        <f>IF('Gene Table'!$D46="copy number",U46,"")</f>
        <v/>
      </c>
      <c r="EV46" s="4" t="str">
        <f>IF('Gene Table'!$D46="copy number",V46,"")</f>
        <v/>
      </c>
      <c r="EW46" s="4" t="str">
        <f>IF('Gene Table'!$D46="copy number",W46,"")</f>
        <v/>
      </c>
      <c r="EX46" s="4" t="str">
        <f>IF('Gene Table'!$D46="copy number",X46,"")</f>
        <v/>
      </c>
      <c r="EY46" s="4" t="str">
        <f>IF('Gene Table'!$D46="copy number",Y46,"")</f>
        <v/>
      </c>
      <c r="EZ46" s="4" t="str">
        <f>IF('Gene Table'!$D46="copy number",Z46,"")</f>
        <v/>
      </c>
      <c r="FA46" s="4" t="str">
        <f>IF('Gene Table'!$D46="copy number",AA46,"")</f>
        <v/>
      </c>
      <c r="FB46" s="4" t="str">
        <f>IF('Gene Table'!$D46="copy number",AB46,"")</f>
        <v/>
      </c>
      <c r="FC46" s="4" t="str">
        <f>IF('Gene Table'!$D46="copy number",AC46,"")</f>
        <v/>
      </c>
      <c r="FE46" s="4" t="s">
        <v>182</v>
      </c>
      <c r="FF46" s="4" t="str">
        <f>IF('Gene Table'!$C46="SMPC",D46,"")</f>
        <v/>
      </c>
      <c r="FG46" s="4" t="str">
        <f>IF('Gene Table'!$C46="SMPC",E46,"")</f>
        <v/>
      </c>
      <c r="FH46" s="4" t="str">
        <f>IF('Gene Table'!$C46="SMPC",F46,"")</f>
        <v/>
      </c>
      <c r="FI46" s="4" t="str">
        <f>IF('Gene Table'!$C46="SMPC",G46,"")</f>
        <v/>
      </c>
      <c r="FJ46" s="4" t="str">
        <f>IF('Gene Table'!$C46="SMPC",H46,"")</f>
        <v/>
      </c>
      <c r="FK46" s="4" t="str">
        <f>IF('Gene Table'!$C46="SMPC",I46,"")</f>
        <v/>
      </c>
      <c r="FL46" s="4" t="str">
        <f>IF('Gene Table'!$C46="SMPC",J46,"")</f>
        <v/>
      </c>
      <c r="FM46" s="4" t="str">
        <f>IF('Gene Table'!$C46="SMPC",K46,"")</f>
        <v/>
      </c>
      <c r="FN46" s="4" t="str">
        <f>IF('Gene Table'!$C46="SMPC",L46,"")</f>
        <v/>
      </c>
      <c r="FO46" s="4" t="str">
        <f>IF('Gene Table'!$C46="SMPC",M46,"")</f>
        <v/>
      </c>
      <c r="FP46" s="4" t="str">
        <f>IF('Gene Table'!$C46="SMPC",N46,"")</f>
        <v/>
      </c>
      <c r="FQ46" s="4" t="str">
        <f>IF('Gene Table'!$C46="SMPC",O46,"")</f>
        <v/>
      </c>
      <c r="FS46" s="4" t="s">
        <v>182</v>
      </c>
      <c r="FT46" s="4" t="str">
        <f>IF('Gene Table'!$C46="SMPC",R46,"")</f>
        <v/>
      </c>
      <c r="FU46" s="4" t="str">
        <f>IF('Gene Table'!$C46="SMPC",S46,"")</f>
        <v/>
      </c>
      <c r="FV46" s="4" t="str">
        <f>IF('Gene Table'!$C46="SMPC",T46,"")</f>
        <v/>
      </c>
      <c r="FW46" s="4" t="str">
        <f>IF('Gene Table'!$C46="SMPC",U46,"")</f>
        <v/>
      </c>
      <c r="FX46" s="4" t="str">
        <f>IF('Gene Table'!$C46="SMPC",V46,"")</f>
        <v/>
      </c>
      <c r="FY46" s="4" t="str">
        <f>IF('Gene Table'!$C46="SMPC",W46,"")</f>
        <v/>
      </c>
      <c r="FZ46" s="4" t="str">
        <f>IF('Gene Table'!$C46="SMPC",X46,"")</f>
        <v/>
      </c>
      <c r="GA46" s="4" t="str">
        <f>IF('Gene Table'!$C46="SMPC",Y46,"")</f>
        <v/>
      </c>
      <c r="GB46" s="4" t="str">
        <f>IF('Gene Table'!$C46="SMPC",Z46,"")</f>
        <v/>
      </c>
      <c r="GC46" s="4" t="str">
        <f>IF('Gene Table'!$C46="SMPC",AA46,"")</f>
        <v/>
      </c>
      <c r="GD46" s="4" t="str">
        <f>IF('Gene Table'!$C46="SMPC",AB46,"")</f>
        <v/>
      </c>
      <c r="GE46" s="4" t="str">
        <f>IF('Gene Table'!$C46="SMPC",AC46,"")</f>
        <v/>
      </c>
    </row>
    <row r="47" spans="1:187" ht="15" customHeight="1" x14ac:dyDescent="0.25">
      <c r="A47" s="4" t="str">
        <f>'Gene Table'!C47&amp;":"&amp;'Gene Table'!D47</f>
        <v>KRAS:c.64C&gt;A</v>
      </c>
      <c r="B47" s="4">
        <f>IF('Gene Table'!$G$5="NO",IF(ISNUMBER(MATCH('Gene Table'!E47,'Array Content'!$M$2:$M$941,0)),VLOOKUP('Gene Table'!E47,'Array Content'!$M$2:$O$941,2,FALSE),35),IF('Gene Table'!$G$5="YES",IF(ISNUMBER(MATCH('Gene Table'!E47,'Array Content'!$M$2:$M$941,0)),VLOOKUP('Gene Table'!E47,'Array Content'!$M$2:$O$941,3,FALSE),35),"OOPS"))</f>
        <v>36</v>
      </c>
      <c r="C47" s="4" t="s">
        <v>185</v>
      </c>
      <c r="D47" s="4">
        <f>IF('Control Sample Data'!D46="","",IF(SUM('Control Sample Data'!D$2:D$97)&gt;10,IF(AND(ISNUMBER('Control Sample Data'!D46),'Control Sample Data'!D46&lt;$B47, 'Control Sample Data'!D46&gt;0),'Control Sample Data'!D46,$B47),""))</f>
        <v>34.14</v>
      </c>
      <c r="E47" s="4">
        <f>IF('Control Sample Data'!E46="","",IF(SUM('Control Sample Data'!E$2:E$97)&gt;10,IF(AND(ISNUMBER('Control Sample Data'!E46),'Control Sample Data'!E46&lt;$B47, 'Control Sample Data'!E46&gt;0),'Control Sample Data'!E46,$B47),""))</f>
        <v>34.64</v>
      </c>
      <c r="F47" s="4" t="str">
        <f>IF('Control Sample Data'!F46="","",IF(SUM('Control Sample Data'!F$2:F$97)&gt;10,IF(AND(ISNUMBER('Control Sample Data'!F46),'Control Sample Data'!F46&lt;$B47, 'Control Sample Data'!F46&gt;0),'Control Sample Data'!F46,$B47),""))</f>
        <v/>
      </c>
      <c r="G47" s="4" t="str">
        <f>IF('Control Sample Data'!G46="","",IF(SUM('Control Sample Data'!G$2:G$97)&gt;10,IF(AND(ISNUMBER('Control Sample Data'!G46),'Control Sample Data'!G46&lt;$B47, 'Control Sample Data'!G46&gt;0),'Control Sample Data'!G46,$B47),""))</f>
        <v/>
      </c>
      <c r="H47" s="4" t="str">
        <f>IF('Control Sample Data'!H46="","",IF(SUM('Control Sample Data'!H$2:H$97)&gt;10,IF(AND(ISNUMBER('Control Sample Data'!H46),'Control Sample Data'!H46&lt;$B47, 'Control Sample Data'!H46&gt;0),'Control Sample Data'!H46,$B47),""))</f>
        <v/>
      </c>
      <c r="I47" s="4" t="str">
        <f>IF('Control Sample Data'!I46="","",IF(SUM('Control Sample Data'!I$2:I$97)&gt;10,IF(AND(ISNUMBER('Control Sample Data'!I46),'Control Sample Data'!I46&lt;$B47, 'Control Sample Data'!I46&gt;0),'Control Sample Data'!I46,$B47),""))</f>
        <v/>
      </c>
      <c r="J47" s="4" t="str">
        <f>IF('Control Sample Data'!J46="","",IF(SUM('Control Sample Data'!J$2:J$97)&gt;10,IF(AND(ISNUMBER('Control Sample Data'!J46),'Control Sample Data'!J46&lt;$B47, 'Control Sample Data'!J46&gt;0),'Control Sample Data'!J46,$B47),""))</f>
        <v/>
      </c>
      <c r="K47" s="4" t="str">
        <f>IF('Control Sample Data'!K46="","",IF(SUM('Control Sample Data'!K$2:K$97)&gt;10,IF(AND(ISNUMBER('Control Sample Data'!K46),'Control Sample Data'!K46&lt;$B47, 'Control Sample Data'!K46&gt;0),'Control Sample Data'!K46,$B47),""))</f>
        <v/>
      </c>
      <c r="L47" s="4" t="str">
        <f>IF('Control Sample Data'!L46="","",IF(SUM('Control Sample Data'!L$2:L$97)&gt;10,IF(AND(ISNUMBER('Control Sample Data'!L46),'Control Sample Data'!L46&lt;$B47, 'Control Sample Data'!L46&gt;0),'Control Sample Data'!L46,$B47),""))</f>
        <v/>
      </c>
      <c r="M47" s="4" t="str">
        <f>IF('Control Sample Data'!M46="","",IF(SUM('Control Sample Data'!M$2:M$97)&gt;10,IF(AND(ISNUMBER('Control Sample Data'!M46),'Control Sample Data'!M46&lt;$B47, 'Control Sample Data'!M46&gt;0),'Control Sample Data'!M46,$B47),""))</f>
        <v/>
      </c>
      <c r="N47" s="4" t="str">
        <f>IF('Control Sample Data'!N46="","",IF(SUM('Control Sample Data'!N$2:N$97)&gt;10,IF(AND(ISNUMBER('Control Sample Data'!N46),'Control Sample Data'!N46&lt;$B47, 'Control Sample Data'!N46&gt;0),'Control Sample Data'!N46,$B47),""))</f>
        <v/>
      </c>
      <c r="O47" s="4" t="str">
        <f>IF('Control Sample Data'!O46="","",IF(SUM('Control Sample Data'!O$2:O$97)&gt;10,IF(AND(ISNUMBER('Control Sample Data'!O46),'Control Sample Data'!O46&lt;$B47, 'Control Sample Data'!O46&gt;0),'Control Sample Data'!O46,$B47),""))</f>
        <v/>
      </c>
      <c r="Q47" s="4" t="s">
        <v>185</v>
      </c>
      <c r="R47" s="4">
        <f>IF('Test Sample Data'!D46="","",IF(SUM('Test Sample Data'!D$2:D$97)&gt;10,IF(AND(ISNUMBER('Test Sample Data'!D46),'Test Sample Data'!D46&lt;$B47, 'Test Sample Data'!D46&gt;0),'Test Sample Data'!D46,$B47),""))</f>
        <v>35</v>
      </c>
      <c r="S47" s="4">
        <f>IF('Test Sample Data'!E46="","",IF(SUM('Test Sample Data'!E$2:E$97)&gt;10,IF(AND(ISNUMBER('Test Sample Data'!E46),'Test Sample Data'!E46&lt;$B47, 'Test Sample Data'!E46&gt;0),'Test Sample Data'!E46,$B47),""))</f>
        <v>35</v>
      </c>
      <c r="T47" s="4">
        <f>IF('Test Sample Data'!F46="","",IF(SUM('Test Sample Data'!F$2:F$97)&gt;10,IF(AND(ISNUMBER('Test Sample Data'!F46),'Test Sample Data'!F46&lt;$B47, 'Test Sample Data'!F46&gt;0),'Test Sample Data'!F46,$B47),""))</f>
        <v>35</v>
      </c>
      <c r="U47" s="4">
        <f>IF('Test Sample Data'!G46="","",IF(SUM('Test Sample Data'!G$2:G$97)&gt;10,IF(AND(ISNUMBER('Test Sample Data'!G46),'Test Sample Data'!G46&lt;$B47, 'Test Sample Data'!G46&gt;0),'Test Sample Data'!G46,$B47),""))</f>
        <v>35</v>
      </c>
      <c r="V47" s="4">
        <f>IF('Test Sample Data'!H46="","",IF(SUM('Test Sample Data'!H$2:H$97)&gt;10,IF(AND(ISNUMBER('Test Sample Data'!H46),'Test Sample Data'!H46&lt;$B47, 'Test Sample Data'!H46&gt;0),'Test Sample Data'!H46,$B47),""))</f>
        <v>35</v>
      </c>
      <c r="W47" s="4">
        <f>IF('Test Sample Data'!I46="","",IF(SUM('Test Sample Data'!I$2:I$97)&gt;10,IF(AND(ISNUMBER('Test Sample Data'!I46),'Test Sample Data'!I46&lt;$B47, 'Test Sample Data'!I46&gt;0),'Test Sample Data'!I46,$B47),""))</f>
        <v>35</v>
      </c>
      <c r="X47" s="4">
        <f>IF('Test Sample Data'!J46="","",IF(SUM('Test Sample Data'!J$2:J$97)&gt;10,IF(AND(ISNUMBER('Test Sample Data'!J46),'Test Sample Data'!J46&lt;$B47, 'Test Sample Data'!J46&gt;0),'Test Sample Data'!J46,$B47),""))</f>
        <v>35</v>
      </c>
      <c r="Y47" s="4">
        <f>IF('Test Sample Data'!K46="","",IF(SUM('Test Sample Data'!K$2:K$97)&gt;10,IF(AND(ISNUMBER('Test Sample Data'!K46),'Test Sample Data'!K46&lt;$B47, 'Test Sample Data'!K46&gt;0),'Test Sample Data'!K46,$B47),""))</f>
        <v>35</v>
      </c>
      <c r="Z47" s="4" t="str">
        <f>IF('Test Sample Data'!L46="","",IF(SUM('Test Sample Data'!L$2:L$97)&gt;10,IF(AND(ISNUMBER('Test Sample Data'!L46),'Test Sample Data'!L46&lt;$B47, 'Test Sample Data'!L46&gt;0),'Test Sample Data'!L46,$B47),""))</f>
        <v/>
      </c>
      <c r="AA47" s="4" t="str">
        <f>IF('Test Sample Data'!M46="","",IF(SUM('Test Sample Data'!M$2:M$97)&gt;10,IF(AND(ISNUMBER('Test Sample Data'!M46),'Test Sample Data'!M46&lt;$B47, 'Test Sample Data'!M46&gt;0),'Test Sample Data'!M46,$B47),""))</f>
        <v/>
      </c>
      <c r="AB47" s="4" t="str">
        <f>IF('Test Sample Data'!N46="","",IF(SUM('Test Sample Data'!N$2:N$97)&gt;10,IF(AND(ISNUMBER('Test Sample Data'!N46),'Test Sample Data'!N46&lt;$B47, 'Test Sample Data'!N46&gt;0),'Test Sample Data'!N46,$B47),""))</f>
        <v/>
      </c>
      <c r="AC47" s="4" t="str">
        <f>IF('Test Sample Data'!O46="","",IF(SUM('Test Sample Data'!O$2:O$97)&gt;10,IF(AND(ISNUMBER('Test Sample Data'!O46),'Test Sample Data'!O46&lt;$B47, 'Test Sample Data'!O46&gt;0),'Test Sample Data'!O46,$B47),""))</f>
        <v/>
      </c>
      <c r="AE47" s="4" t="s">
        <v>185</v>
      </c>
      <c r="AF47" s="4">
        <f>IF(ISNUMBER(D47),IF(MID('Gene Table'!$D$1,5,1)="8",D47-ED$100,D47-VLOOKUP(LEFT($A47,FIND(":",$A47,1))&amp;"copy number",$A$3:$AC$98,4,FALSE)),"")</f>
        <v>7.879999999999999</v>
      </c>
      <c r="AG47" s="4">
        <f>IF(ISNUMBER(E47),IF(MID('Gene Table'!$D$1,5,1)="8",E47-EE$100,E47-VLOOKUP(LEFT($A47,FIND(":",$A47,1))&amp;"copy number",$A$3:$AC$98,5,FALSE)),"")</f>
        <v>8.0300000000000011</v>
      </c>
      <c r="AH47" s="4" t="str">
        <f>IF(ISNUMBER(F47),IF(MID('Gene Table'!$D$1,5,1)="8",F47-EF$100,F47-VLOOKUP(LEFT($A47,FIND(":",$A47,1))&amp;"copy number",$A$3:$AC$98,6,FALSE)),"")</f>
        <v/>
      </c>
      <c r="AI47" s="4" t="str">
        <f>IF(ISNUMBER(G47),IF(MID('Gene Table'!$D$1,5,1)="8",G47-EG$100,G47-VLOOKUP(LEFT($A47,FIND(":",$A47,1))&amp;"copy number",$A$3:$AC$98,7,FALSE)),"")</f>
        <v/>
      </c>
      <c r="AJ47" s="4" t="str">
        <f>IF(ISNUMBER(H47),IF(MID('Gene Table'!$D$1,5,1)="8",H47-EH$100,H47-VLOOKUP(LEFT($A47,FIND(":",$A47,1))&amp;"copy number",$A$3:$AC$98,8,FALSE)),"")</f>
        <v/>
      </c>
      <c r="AK47" s="4" t="str">
        <f>IF(ISNUMBER(I47),IF(MID('Gene Table'!$D$1,5,1)="8",I47-EI$100,I47-VLOOKUP(LEFT($A47,FIND(":",$A47,1))&amp;"copy number",$A$3:$AC$98,9,FALSE)),"")</f>
        <v/>
      </c>
      <c r="AL47" s="4" t="str">
        <f>IF(ISNUMBER(J47),IF(MID('Gene Table'!$D$1,5,1)="8",J47-EJ$100,J47-VLOOKUP(LEFT($A47,FIND(":",$A47,1))&amp;"copy number",$A$3:$AC$98,10,FALSE)),"")</f>
        <v/>
      </c>
      <c r="AM47" s="4" t="str">
        <f>IF(ISNUMBER(K47),IF(MID('Gene Table'!$D$1,5,1)="8",K47-EK$100,K47-VLOOKUP(LEFT($A47,FIND(":",$A47,1))&amp;"copy number",$A$3:$AC$98,11,FALSE)),"")</f>
        <v/>
      </c>
      <c r="AN47" s="4" t="str">
        <f>IF(ISNUMBER(L47),IF(MID('Gene Table'!$D$1,5,1)="8",L47-EL$100,L47-VLOOKUP(LEFT($A47,FIND(":",$A47,1))&amp;"copy number",$A$3:$AC$98,12,FALSE)),"")</f>
        <v/>
      </c>
      <c r="AO47" s="4" t="str">
        <f>IF(ISNUMBER(M47),IF(MID('Gene Table'!$D$1,5,1)="8",M47-EM$100,M47-VLOOKUP(LEFT($A47,FIND(":",$A47,1))&amp;"copy number",$A$3:$AC$98,13,FALSE)),"")</f>
        <v/>
      </c>
      <c r="AP47" s="4" t="str">
        <f>IF(ISNUMBER(N47),IF(MID('Gene Table'!$D$1,5,1)="8",N47-EN$100,N47-VLOOKUP(LEFT($A47,FIND(":",$A47,1))&amp;"copy number",$A$3:$AC$98,14,FALSE)),"")</f>
        <v/>
      </c>
      <c r="AQ47" s="4" t="str">
        <f>IF(ISNUMBER(O47),IF(MID('Gene Table'!$D$1,5,1)="8",O47-EO$100,O47-VLOOKUP(LEFT($A47,FIND(":",$A47,1))&amp;"copy number",$A$3:$AC$98,15,FALSE)),"")</f>
        <v/>
      </c>
      <c r="AR47" s="4">
        <f t="shared" si="3"/>
        <v>0.32</v>
      </c>
      <c r="AS47" s="4">
        <f t="shared" si="4"/>
        <v>7.96</v>
      </c>
      <c r="AU47" s="4" t="s">
        <v>185</v>
      </c>
      <c r="AV47" s="4">
        <f>IF(ISNUMBER(R47),IF(MID('Gene Table'!$D$1,5,1)="8",D47-ER$100,R47-VLOOKUP(LEFT($A47,FIND(":",$A47,1))&amp;"copy number",$A$3:$AC$98,18,FALSE)),"")</f>
        <v>8.68</v>
      </c>
      <c r="AW47" s="4">
        <f>IF(ISNUMBER(S47),IF(MID('Gene Table'!$D$1,5,1)="8",E47-ES$100,S47-VLOOKUP(LEFT($A47,FIND(":",$A47,1))&amp;"copy number",$A$3:$AC$98,19,FALSE)),"")</f>
        <v>8.4699999999999989</v>
      </c>
      <c r="AX47" s="4">
        <f>IF(ISNUMBER(T47),IF(MID('Gene Table'!$D$1,5,1)="8",F47-ET$100,T47-VLOOKUP(LEFT($A47,FIND(":",$A47,1))&amp;"copy number",$A$3:$AC$98,20,FALSE)),"")</f>
        <v>8.48</v>
      </c>
      <c r="AY47" s="4">
        <f>IF(ISNUMBER(U47),IF(MID('Gene Table'!$D$1,5,1)="8",G47-EU$100,U47-VLOOKUP(LEFT($A47,FIND(":",$A47,1))&amp;"copy number",$A$3:$AC$98,21,FALSE)),"")</f>
        <v>9</v>
      </c>
      <c r="AZ47" s="4">
        <f>IF(ISNUMBER(V47),IF(MID('Gene Table'!$D$1,5,1)="8",H47-EV$100,V47-VLOOKUP(LEFT($A47,FIND(":",$A47,1))&amp;"copy number",$A$3:$AC$98,22,FALSE)),"")</f>
        <v>9</v>
      </c>
      <c r="BA47" s="4">
        <f>IF(ISNUMBER(W47),IF(MID('Gene Table'!$D$1,5,1)="8",I47-EW$100,W47-VLOOKUP(LEFT($A47,FIND(":",$A47,1))&amp;"copy number",$A$3:$AC$98,23,FALSE)),"")</f>
        <v>9</v>
      </c>
      <c r="BB47" s="4">
        <f>IF(ISNUMBER(X47),IF(MID('Gene Table'!$D$1,5,1)="8",J47-EX$100,X47-VLOOKUP(LEFT($A47,FIND(":",$A47,1))&amp;"copy number",$A$3:$AC$98,24,FALSE)),"")</f>
        <v>9</v>
      </c>
      <c r="BC47" s="4">
        <f>IF(ISNUMBER(Y47),IF(MID('Gene Table'!$D$1,5,1)="8",K47-EY$100,Y47-VLOOKUP(LEFT($A47,FIND(":",$A47,1))&amp;"copy number",$A$3:$AC$98,25,FALSE)),"")</f>
        <v>9</v>
      </c>
      <c r="BD47" s="4" t="str">
        <f>IF(ISNUMBER(Z47),IF(MID('Gene Table'!$D$1,5,1)="8",L47-EZ$100,Z47-VLOOKUP(LEFT($A47,FIND(":",$A47,1))&amp;"copy number",$A$3:$AC$98,26,FALSE)),"")</f>
        <v/>
      </c>
      <c r="BE47" s="4" t="str">
        <f>IF(ISNUMBER(AA47),IF(MID('Gene Table'!$D$1,5,1)="8",M47-FA$100,AA47-VLOOKUP(LEFT($A47,FIND(":",$A47,1))&amp;"copy number",$A$3:$AC$98,27,FALSE)),"")</f>
        <v/>
      </c>
      <c r="BF47" s="4" t="str">
        <f>IF(ISNUMBER(AB47),IF(MID('Gene Table'!$D$1,5,1)="8",N47-FB$100,AB47-VLOOKUP(LEFT($A47,FIND(":",$A47,1))&amp;"copy number",$A$3:$AC$98,28,FALSE)),"")</f>
        <v/>
      </c>
      <c r="BG47" s="4" t="str">
        <f>IF(ISNUMBER(AC47),IF(MID('Gene Table'!$D$1,5,1)="8",O47-FC$100,AC47-VLOOKUP(LEFT($A47,FIND(":",$A47,1))&amp;"copy number",$A$3:$AC$98,29,FALSE)),"")</f>
        <v/>
      </c>
      <c r="BI47" s="4" t="s">
        <v>185</v>
      </c>
      <c r="BJ47" s="4">
        <f t="shared" si="5"/>
        <v>8.68</v>
      </c>
      <c r="BK47" s="4">
        <f t="shared" si="6"/>
        <v>8.4699999999999989</v>
      </c>
      <c r="BL47" s="4">
        <f t="shared" si="7"/>
        <v>8.48</v>
      </c>
      <c r="BM47" s="4">
        <f t="shared" si="8"/>
        <v>9</v>
      </c>
      <c r="BN47" s="4">
        <f t="shared" si="9"/>
        <v>9</v>
      </c>
      <c r="BO47" s="4">
        <f t="shared" si="10"/>
        <v>9</v>
      </c>
      <c r="BP47" s="4">
        <f t="shared" si="11"/>
        <v>9</v>
      </c>
      <c r="BQ47" s="4">
        <f t="shared" si="12"/>
        <v>9</v>
      </c>
      <c r="BR47" s="4" t="str">
        <f t="shared" si="13"/>
        <v/>
      </c>
      <c r="BS47" s="4" t="str">
        <f t="shared" si="14"/>
        <v/>
      </c>
      <c r="BT47" s="4" t="str">
        <f t="shared" si="15"/>
        <v/>
      </c>
      <c r="BU47" s="4" t="str">
        <f t="shared" si="16"/>
        <v/>
      </c>
      <c r="BV47" s="4">
        <f t="shared" si="17"/>
        <v>0.73</v>
      </c>
      <c r="BW47" s="4">
        <f t="shared" si="18"/>
        <v>8.83</v>
      </c>
      <c r="BY47" s="4" t="s">
        <v>185</v>
      </c>
      <c r="BZ47" s="4">
        <f t="shared" si="19"/>
        <v>-0.15000000000000036</v>
      </c>
      <c r="CA47" s="4">
        <f t="shared" si="20"/>
        <v>-0.36000000000000121</v>
      </c>
      <c r="CB47" s="4">
        <f t="shared" si="21"/>
        <v>-0.34999999999999964</v>
      </c>
      <c r="CC47" s="4">
        <f t="shared" si="22"/>
        <v>0.16999999999999993</v>
      </c>
      <c r="CD47" s="4">
        <f t="shared" si="23"/>
        <v>0.16999999999999993</v>
      </c>
      <c r="CE47" s="4">
        <f t="shared" si="24"/>
        <v>0.16999999999999993</v>
      </c>
      <c r="CF47" s="4">
        <f t="shared" si="25"/>
        <v>0.16999999999999993</v>
      </c>
      <c r="CG47" s="4">
        <f t="shared" si="26"/>
        <v>0.16999999999999993</v>
      </c>
      <c r="CH47" s="4" t="str">
        <f t="shared" si="27"/>
        <v/>
      </c>
      <c r="CI47" s="4" t="str">
        <f t="shared" si="28"/>
        <v/>
      </c>
      <c r="CJ47" s="4" t="str">
        <f t="shared" si="29"/>
        <v/>
      </c>
      <c r="CK47" s="4" t="str">
        <f t="shared" si="30"/>
        <v/>
      </c>
      <c r="CM47" s="4" t="s">
        <v>185</v>
      </c>
      <c r="CN47" s="4" t="str">
        <f>IF(ISNUMBER(BZ47), IF($BV47&gt;VLOOKUP('Gene Table'!$G$2,'Array Content'!$A$2:$B$3,2,FALSE),IF(BZ47&lt;-$BV47,"mutant","WT"),IF(BZ47&lt;-VLOOKUP('Gene Table'!$G$2,'Array Content'!$A$2:$B$3,2,FALSE),"Mutant","WT")),"")</f>
        <v>WT</v>
      </c>
      <c r="CO47" s="4" t="str">
        <f>IF(ISNUMBER(CA47), IF($BV47&gt;VLOOKUP('Gene Table'!$G$2,'Array Content'!$A$2:$B$3,2,FALSE),IF(CA47&lt;-$BV47,"mutant","WT"),IF(CA47&lt;-VLOOKUP('Gene Table'!$G$2,'Array Content'!$A$2:$B$3,2,FALSE),"Mutant","WT")),"")</f>
        <v>WT</v>
      </c>
      <c r="CP47" s="4" t="str">
        <f>IF(ISNUMBER(CB47), IF($BV47&gt;VLOOKUP('Gene Table'!$G$2,'Array Content'!$A$2:$B$3,2,FALSE),IF(CB47&lt;-$BV47,"mutant","WT"),IF(CB47&lt;-VLOOKUP('Gene Table'!$G$2,'Array Content'!$A$2:$B$3,2,FALSE),"Mutant","WT")),"")</f>
        <v>WT</v>
      </c>
      <c r="CQ47" s="4" t="str">
        <f>IF(ISNUMBER(CC47), IF($BV47&gt;VLOOKUP('Gene Table'!$G$2,'Array Content'!$A$2:$B$3,2,FALSE),IF(CC47&lt;-$BV47,"mutant","WT"),IF(CC47&lt;-VLOOKUP('Gene Table'!$G$2,'Array Content'!$A$2:$B$3,2,FALSE),"Mutant","WT")),"")</f>
        <v>WT</v>
      </c>
      <c r="CR47" s="4" t="str">
        <f>IF(ISNUMBER(CD47), IF($BV47&gt;VLOOKUP('Gene Table'!$G$2,'Array Content'!$A$2:$B$3,2,FALSE),IF(CD47&lt;-$BV47,"mutant","WT"),IF(CD47&lt;-VLOOKUP('Gene Table'!$G$2,'Array Content'!$A$2:$B$3,2,FALSE),"Mutant","WT")),"")</f>
        <v>WT</v>
      </c>
      <c r="CS47" s="4" t="str">
        <f>IF(ISNUMBER(CE47), IF($BV47&gt;VLOOKUP('Gene Table'!$G$2,'Array Content'!$A$2:$B$3,2,FALSE),IF(CE47&lt;-$BV47,"mutant","WT"),IF(CE47&lt;-VLOOKUP('Gene Table'!$G$2,'Array Content'!$A$2:$B$3,2,FALSE),"Mutant","WT")),"")</f>
        <v>WT</v>
      </c>
      <c r="CT47" s="4" t="str">
        <f>IF(ISNUMBER(CF47), IF($BV47&gt;VLOOKUP('Gene Table'!$G$2,'Array Content'!$A$2:$B$3,2,FALSE),IF(CF47&lt;-$BV47,"mutant","WT"),IF(CF47&lt;-VLOOKUP('Gene Table'!$G$2,'Array Content'!$A$2:$B$3,2,FALSE),"Mutant","WT")),"")</f>
        <v>WT</v>
      </c>
      <c r="CU47" s="4" t="str">
        <f>IF(ISNUMBER(CG47), IF($BV47&gt;VLOOKUP('Gene Table'!$G$2,'Array Content'!$A$2:$B$3,2,FALSE),IF(CG47&lt;-$BV47,"mutant","WT"),IF(CG47&lt;-VLOOKUP('Gene Table'!$G$2,'Array Content'!$A$2:$B$3,2,FALSE),"Mutant","WT")),"")</f>
        <v>WT</v>
      </c>
      <c r="CV47" s="4" t="str">
        <f>IF(ISNUMBER(CH47), IF($BV47&gt;VLOOKUP('Gene Table'!$G$2,'Array Content'!$A$2:$B$3,2,FALSE),IF(CH47&lt;-$BV47,"mutant","WT"),IF(CH47&lt;-VLOOKUP('Gene Table'!$G$2,'Array Content'!$A$2:$B$3,2,FALSE),"Mutant","WT")),"")</f>
        <v/>
      </c>
      <c r="CW47" s="4" t="str">
        <f>IF(ISNUMBER(CI47), IF($BV47&gt;VLOOKUP('Gene Table'!$G$2,'Array Content'!$A$2:$B$3,2,FALSE),IF(CI47&lt;-$BV47,"mutant","WT"),IF(CI47&lt;-VLOOKUP('Gene Table'!$G$2,'Array Content'!$A$2:$B$3,2,FALSE),"Mutant","WT")),"")</f>
        <v/>
      </c>
      <c r="CX47" s="4" t="str">
        <f>IF(ISNUMBER(CJ47), IF($BV47&gt;VLOOKUP('Gene Table'!$G$2,'Array Content'!$A$2:$B$3,2,FALSE),IF(CJ47&lt;-$BV47,"mutant","WT"),IF(CJ47&lt;-VLOOKUP('Gene Table'!$G$2,'Array Content'!$A$2:$B$3,2,FALSE),"Mutant","WT")),"")</f>
        <v/>
      </c>
      <c r="CY47" s="4" t="str">
        <f>IF(ISNUMBER(CK47), IF($BV47&gt;VLOOKUP('Gene Table'!$G$2,'Array Content'!$A$2:$B$3,2,FALSE),IF(CK47&lt;-$BV47,"mutant","WT"),IF(CK47&lt;-VLOOKUP('Gene Table'!$G$2,'Array Content'!$A$2:$B$3,2,FALSE),"Mutant","WT")),"")</f>
        <v/>
      </c>
      <c r="DA47" s="4" t="s">
        <v>185</v>
      </c>
      <c r="DB47" s="4">
        <f t="shared" si="31"/>
        <v>0.71999999999999975</v>
      </c>
      <c r="DC47" s="4">
        <f t="shared" si="32"/>
        <v>0.5099999999999989</v>
      </c>
      <c r="DD47" s="4">
        <f t="shared" si="33"/>
        <v>0.52000000000000046</v>
      </c>
      <c r="DE47" s="4">
        <f t="shared" si="34"/>
        <v>1.04</v>
      </c>
      <c r="DF47" s="4">
        <f t="shared" si="35"/>
        <v>1.04</v>
      </c>
      <c r="DG47" s="4">
        <f t="shared" si="36"/>
        <v>1.04</v>
      </c>
      <c r="DH47" s="4">
        <f t="shared" si="37"/>
        <v>1.04</v>
      </c>
      <c r="DI47" s="4">
        <f t="shared" si="38"/>
        <v>1.04</v>
      </c>
      <c r="DJ47" s="4" t="str">
        <f t="shared" si="39"/>
        <v/>
      </c>
      <c r="DK47" s="4" t="str">
        <f t="shared" si="40"/>
        <v/>
      </c>
      <c r="DL47" s="4" t="str">
        <f t="shared" si="41"/>
        <v/>
      </c>
      <c r="DM47" s="4" t="str">
        <f t="shared" si="42"/>
        <v/>
      </c>
      <c r="DO47" s="4" t="s">
        <v>185</v>
      </c>
      <c r="DP47" s="4" t="str">
        <f>IF(ISNUMBER(DB47), IF($AR47&gt;VLOOKUP('Gene Table'!$G$2,'Array Content'!$A$2:$B$3,2,FALSE),IF(DB47&lt;-$AR47,"mutant","WT"),IF(DB47&lt;-VLOOKUP('Gene Table'!$G$2,'Array Content'!$A$2:$B$3,2,FALSE),"Mutant","WT")),"")</f>
        <v>WT</v>
      </c>
      <c r="DQ47" s="4" t="str">
        <f>IF(ISNUMBER(DC47), IF($AR47&gt;VLOOKUP('Gene Table'!$G$2,'Array Content'!$A$2:$B$3,2,FALSE),IF(DC47&lt;-$AR47,"mutant","WT"),IF(DC47&lt;-VLOOKUP('Gene Table'!$G$2,'Array Content'!$A$2:$B$3,2,FALSE),"Mutant","WT")),"")</f>
        <v>WT</v>
      </c>
      <c r="DR47" s="4" t="str">
        <f>IF(ISNUMBER(DD47), IF($AR47&gt;VLOOKUP('Gene Table'!$G$2,'Array Content'!$A$2:$B$3,2,FALSE),IF(DD47&lt;-$AR47,"mutant","WT"),IF(DD47&lt;-VLOOKUP('Gene Table'!$G$2,'Array Content'!$A$2:$B$3,2,FALSE),"Mutant","WT")),"")</f>
        <v>WT</v>
      </c>
      <c r="DS47" s="4" t="str">
        <f>IF(ISNUMBER(DE47), IF($AR47&gt;VLOOKUP('Gene Table'!$G$2,'Array Content'!$A$2:$B$3,2,FALSE),IF(DE47&lt;-$AR47,"mutant","WT"),IF(DE47&lt;-VLOOKUP('Gene Table'!$G$2,'Array Content'!$A$2:$B$3,2,FALSE),"Mutant","WT")),"")</f>
        <v>WT</v>
      </c>
      <c r="DT47" s="4" t="str">
        <f>IF(ISNUMBER(DF47), IF($AR47&gt;VLOOKUP('Gene Table'!$G$2,'Array Content'!$A$2:$B$3,2,FALSE),IF(DF47&lt;-$AR47,"mutant","WT"),IF(DF47&lt;-VLOOKUP('Gene Table'!$G$2,'Array Content'!$A$2:$B$3,2,FALSE),"Mutant","WT")),"")</f>
        <v>WT</v>
      </c>
      <c r="DU47" s="4" t="str">
        <f>IF(ISNUMBER(DG47), IF($AR47&gt;VLOOKUP('Gene Table'!$G$2,'Array Content'!$A$2:$B$3,2,FALSE),IF(DG47&lt;-$AR47,"mutant","WT"),IF(DG47&lt;-VLOOKUP('Gene Table'!$G$2,'Array Content'!$A$2:$B$3,2,FALSE),"Mutant","WT")),"")</f>
        <v>WT</v>
      </c>
      <c r="DV47" s="4" t="str">
        <f>IF(ISNUMBER(DH47), IF($AR47&gt;VLOOKUP('Gene Table'!$G$2,'Array Content'!$A$2:$B$3,2,FALSE),IF(DH47&lt;-$AR47,"mutant","WT"),IF(DH47&lt;-VLOOKUP('Gene Table'!$G$2,'Array Content'!$A$2:$B$3,2,FALSE),"Mutant","WT")),"")</f>
        <v>WT</v>
      </c>
      <c r="DW47" s="4" t="str">
        <f>IF(ISNUMBER(DI47), IF($AR47&gt;VLOOKUP('Gene Table'!$G$2,'Array Content'!$A$2:$B$3,2,FALSE),IF(DI47&lt;-$AR47,"mutant","WT"),IF(DI47&lt;-VLOOKUP('Gene Table'!$G$2,'Array Content'!$A$2:$B$3,2,FALSE),"Mutant","WT")),"")</f>
        <v>WT</v>
      </c>
      <c r="DX47" s="4" t="str">
        <f>IF(ISNUMBER(DJ47), IF($AR47&gt;VLOOKUP('Gene Table'!$G$2,'Array Content'!$A$2:$B$3,2,FALSE),IF(DJ47&lt;-$AR47,"mutant","WT"),IF(DJ47&lt;-VLOOKUP('Gene Table'!$G$2,'Array Content'!$A$2:$B$3,2,FALSE),"Mutant","WT")),"")</f>
        <v/>
      </c>
      <c r="DY47" s="4" t="str">
        <f>IF(ISNUMBER(DK47), IF($AR47&gt;VLOOKUP('Gene Table'!$G$2,'Array Content'!$A$2:$B$3,2,FALSE),IF(DK47&lt;-$AR47,"mutant","WT"),IF(DK47&lt;-VLOOKUP('Gene Table'!$G$2,'Array Content'!$A$2:$B$3,2,FALSE),"Mutant","WT")),"")</f>
        <v/>
      </c>
      <c r="DZ47" s="4" t="str">
        <f>IF(ISNUMBER(DL47), IF($AR47&gt;VLOOKUP('Gene Table'!$G$2,'Array Content'!$A$2:$B$3,2,FALSE),IF(DL47&lt;-$AR47,"mutant","WT"),IF(DL47&lt;-VLOOKUP('Gene Table'!$G$2,'Array Content'!$A$2:$B$3,2,FALSE),"Mutant","WT")),"")</f>
        <v/>
      </c>
      <c r="EA47" s="4" t="str">
        <f>IF(ISNUMBER(DM47), IF($AR47&gt;VLOOKUP('Gene Table'!$G$2,'Array Content'!$A$2:$B$3,2,FALSE),IF(DM47&lt;-$AR47,"mutant","WT"),IF(DM47&lt;-VLOOKUP('Gene Table'!$G$2,'Array Content'!$A$2:$B$3,2,FALSE),"Mutant","WT")),"")</f>
        <v/>
      </c>
      <c r="EC47" s="4" t="s">
        <v>185</v>
      </c>
      <c r="ED47" s="4" t="str">
        <f>IF('Gene Table'!$D47="copy number",D47,"")</f>
        <v/>
      </c>
      <c r="EE47" s="4" t="str">
        <f>IF('Gene Table'!$D47="copy number",E47,"")</f>
        <v/>
      </c>
      <c r="EF47" s="4" t="str">
        <f>IF('Gene Table'!$D47="copy number",F47,"")</f>
        <v/>
      </c>
      <c r="EG47" s="4" t="str">
        <f>IF('Gene Table'!$D47="copy number",G47,"")</f>
        <v/>
      </c>
      <c r="EH47" s="4" t="str">
        <f>IF('Gene Table'!$D47="copy number",H47,"")</f>
        <v/>
      </c>
      <c r="EI47" s="4" t="str">
        <f>IF('Gene Table'!$D47="copy number",I47,"")</f>
        <v/>
      </c>
      <c r="EJ47" s="4" t="str">
        <f>IF('Gene Table'!$D47="copy number",J47,"")</f>
        <v/>
      </c>
      <c r="EK47" s="4" t="str">
        <f>IF('Gene Table'!$D47="copy number",K47,"")</f>
        <v/>
      </c>
      <c r="EL47" s="4" t="str">
        <f>IF('Gene Table'!$D47="copy number",L47,"")</f>
        <v/>
      </c>
      <c r="EM47" s="4" t="str">
        <f>IF('Gene Table'!$D47="copy number",M47,"")</f>
        <v/>
      </c>
      <c r="EN47" s="4" t="str">
        <f>IF('Gene Table'!$D47="copy number",N47,"")</f>
        <v/>
      </c>
      <c r="EO47" s="4" t="str">
        <f>IF('Gene Table'!$D47="copy number",O47,"")</f>
        <v/>
      </c>
      <c r="EQ47" s="4" t="s">
        <v>185</v>
      </c>
      <c r="ER47" s="4" t="str">
        <f>IF('Gene Table'!$D47="copy number",R47,"")</f>
        <v/>
      </c>
      <c r="ES47" s="4" t="str">
        <f>IF('Gene Table'!$D47="copy number",S47,"")</f>
        <v/>
      </c>
      <c r="ET47" s="4" t="str">
        <f>IF('Gene Table'!$D47="copy number",T47,"")</f>
        <v/>
      </c>
      <c r="EU47" s="4" t="str">
        <f>IF('Gene Table'!$D47="copy number",U47,"")</f>
        <v/>
      </c>
      <c r="EV47" s="4" t="str">
        <f>IF('Gene Table'!$D47="copy number",V47,"")</f>
        <v/>
      </c>
      <c r="EW47" s="4" t="str">
        <f>IF('Gene Table'!$D47="copy number",W47,"")</f>
        <v/>
      </c>
      <c r="EX47" s="4" t="str">
        <f>IF('Gene Table'!$D47="copy number",X47,"")</f>
        <v/>
      </c>
      <c r="EY47" s="4" t="str">
        <f>IF('Gene Table'!$D47="copy number",Y47,"")</f>
        <v/>
      </c>
      <c r="EZ47" s="4" t="str">
        <f>IF('Gene Table'!$D47="copy number",Z47,"")</f>
        <v/>
      </c>
      <c r="FA47" s="4" t="str">
        <f>IF('Gene Table'!$D47="copy number",AA47,"")</f>
        <v/>
      </c>
      <c r="FB47" s="4" t="str">
        <f>IF('Gene Table'!$D47="copy number",AB47,"")</f>
        <v/>
      </c>
      <c r="FC47" s="4" t="str">
        <f>IF('Gene Table'!$D47="copy number",AC47,"")</f>
        <v/>
      </c>
      <c r="FE47" s="4" t="s">
        <v>185</v>
      </c>
      <c r="FF47" s="4" t="str">
        <f>IF('Gene Table'!$C47="SMPC",D47,"")</f>
        <v/>
      </c>
      <c r="FG47" s="4" t="str">
        <f>IF('Gene Table'!$C47="SMPC",E47,"")</f>
        <v/>
      </c>
      <c r="FH47" s="4" t="str">
        <f>IF('Gene Table'!$C47="SMPC",F47,"")</f>
        <v/>
      </c>
      <c r="FI47" s="4" t="str">
        <f>IF('Gene Table'!$C47="SMPC",G47,"")</f>
        <v/>
      </c>
      <c r="FJ47" s="4" t="str">
        <f>IF('Gene Table'!$C47="SMPC",H47,"")</f>
        <v/>
      </c>
      <c r="FK47" s="4" t="str">
        <f>IF('Gene Table'!$C47="SMPC",I47,"")</f>
        <v/>
      </c>
      <c r="FL47" s="4" t="str">
        <f>IF('Gene Table'!$C47="SMPC",J47,"")</f>
        <v/>
      </c>
      <c r="FM47" s="4" t="str">
        <f>IF('Gene Table'!$C47="SMPC",K47,"")</f>
        <v/>
      </c>
      <c r="FN47" s="4" t="str">
        <f>IF('Gene Table'!$C47="SMPC",L47,"")</f>
        <v/>
      </c>
      <c r="FO47" s="4" t="str">
        <f>IF('Gene Table'!$C47="SMPC",M47,"")</f>
        <v/>
      </c>
      <c r="FP47" s="4" t="str">
        <f>IF('Gene Table'!$C47="SMPC",N47,"")</f>
        <v/>
      </c>
      <c r="FQ47" s="4" t="str">
        <f>IF('Gene Table'!$C47="SMPC",O47,"")</f>
        <v/>
      </c>
      <c r="FS47" s="4" t="s">
        <v>185</v>
      </c>
      <c r="FT47" s="4" t="str">
        <f>IF('Gene Table'!$C47="SMPC",R47,"")</f>
        <v/>
      </c>
      <c r="FU47" s="4" t="str">
        <f>IF('Gene Table'!$C47="SMPC",S47,"")</f>
        <v/>
      </c>
      <c r="FV47" s="4" t="str">
        <f>IF('Gene Table'!$C47="SMPC",T47,"")</f>
        <v/>
      </c>
      <c r="FW47" s="4" t="str">
        <f>IF('Gene Table'!$C47="SMPC",U47,"")</f>
        <v/>
      </c>
      <c r="FX47" s="4" t="str">
        <f>IF('Gene Table'!$C47="SMPC",V47,"")</f>
        <v/>
      </c>
      <c r="FY47" s="4" t="str">
        <f>IF('Gene Table'!$C47="SMPC",W47,"")</f>
        <v/>
      </c>
      <c r="FZ47" s="4" t="str">
        <f>IF('Gene Table'!$C47="SMPC",X47,"")</f>
        <v/>
      </c>
      <c r="GA47" s="4" t="str">
        <f>IF('Gene Table'!$C47="SMPC",Y47,"")</f>
        <v/>
      </c>
      <c r="GB47" s="4" t="str">
        <f>IF('Gene Table'!$C47="SMPC",Z47,"")</f>
        <v/>
      </c>
      <c r="GC47" s="4" t="str">
        <f>IF('Gene Table'!$C47="SMPC",AA47,"")</f>
        <v/>
      </c>
      <c r="GD47" s="4" t="str">
        <f>IF('Gene Table'!$C47="SMPC",AB47,"")</f>
        <v/>
      </c>
      <c r="GE47" s="4" t="str">
        <f>IF('Gene Table'!$C47="SMPC",AC47,"")</f>
        <v/>
      </c>
    </row>
    <row r="48" spans="1:187" ht="15" customHeight="1" x14ac:dyDescent="0.25">
      <c r="A48" s="4" t="str">
        <f>'Gene Table'!C48&amp;":"&amp;'Gene Table'!D48</f>
        <v>HRAS:c.181C&gt;A</v>
      </c>
      <c r="B48" s="4">
        <f>IF('Gene Table'!$G$5="NO",IF(ISNUMBER(MATCH('Gene Table'!E48,'Array Content'!$M$2:$M$941,0)),VLOOKUP('Gene Table'!E48,'Array Content'!$M$2:$O$941,2,FALSE),35),IF('Gene Table'!$G$5="YES",IF(ISNUMBER(MATCH('Gene Table'!E48,'Array Content'!$M$2:$M$941,0)),VLOOKUP('Gene Table'!E48,'Array Content'!$M$2:$O$941,3,FALSE),35),"OOPS"))</f>
        <v>35</v>
      </c>
      <c r="C48" s="4" t="s">
        <v>188</v>
      </c>
      <c r="D48" s="4">
        <f>IF('Control Sample Data'!D47="","",IF(SUM('Control Sample Data'!D$2:D$97)&gt;10,IF(AND(ISNUMBER('Control Sample Data'!D47),'Control Sample Data'!D47&lt;$B48, 'Control Sample Data'!D47&gt;0),'Control Sample Data'!D47,$B48),""))</f>
        <v>34.020000000000003</v>
      </c>
      <c r="E48" s="4">
        <f>IF('Control Sample Data'!E47="","",IF(SUM('Control Sample Data'!E$2:E$97)&gt;10,IF(AND(ISNUMBER('Control Sample Data'!E47),'Control Sample Data'!E47&lt;$B48, 'Control Sample Data'!E47&gt;0),'Control Sample Data'!E47,$B48),""))</f>
        <v>34.93</v>
      </c>
      <c r="F48" s="4" t="str">
        <f>IF('Control Sample Data'!F47="","",IF(SUM('Control Sample Data'!F$2:F$97)&gt;10,IF(AND(ISNUMBER('Control Sample Data'!F47),'Control Sample Data'!F47&lt;$B48, 'Control Sample Data'!F47&gt;0),'Control Sample Data'!F47,$B48),""))</f>
        <v/>
      </c>
      <c r="G48" s="4" t="str">
        <f>IF('Control Sample Data'!G47="","",IF(SUM('Control Sample Data'!G$2:G$97)&gt;10,IF(AND(ISNUMBER('Control Sample Data'!G47),'Control Sample Data'!G47&lt;$B48, 'Control Sample Data'!G47&gt;0),'Control Sample Data'!G47,$B48),""))</f>
        <v/>
      </c>
      <c r="H48" s="4" t="str">
        <f>IF('Control Sample Data'!H47="","",IF(SUM('Control Sample Data'!H$2:H$97)&gt;10,IF(AND(ISNUMBER('Control Sample Data'!H47),'Control Sample Data'!H47&lt;$B48, 'Control Sample Data'!H47&gt;0),'Control Sample Data'!H47,$B48),""))</f>
        <v/>
      </c>
      <c r="I48" s="4" t="str">
        <f>IF('Control Sample Data'!I47="","",IF(SUM('Control Sample Data'!I$2:I$97)&gt;10,IF(AND(ISNUMBER('Control Sample Data'!I47),'Control Sample Data'!I47&lt;$B48, 'Control Sample Data'!I47&gt;0),'Control Sample Data'!I47,$B48),""))</f>
        <v/>
      </c>
      <c r="J48" s="4" t="str">
        <f>IF('Control Sample Data'!J47="","",IF(SUM('Control Sample Data'!J$2:J$97)&gt;10,IF(AND(ISNUMBER('Control Sample Data'!J47),'Control Sample Data'!J47&lt;$B48, 'Control Sample Data'!J47&gt;0),'Control Sample Data'!J47,$B48),""))</f>
        <v/>
      </c>
      <c r="K48" s="4" t="str">
        <f>IF('Control Sample Data'!K47="","",IF(SUM('Control Sample Data'!K$2:K$97)&gt;10,IF(AND(ISNUMBER('Control Sample Data'!K47),'Control Sample Data'!K47&lt;$B48, 'Control Sample Data'!K47&gt;0),'Control Sample Data'!K47,$B48),""))</f>
        <v/>
      </c>
      <c r="L48" s="4" t="str">
        <f>IF('Control Sample Data'!L47="","",IF(SUM('Control Sample Data'!L$2:L$97)&gt;10,IF(AND(ISNUMBER('Control Sample Data'!L47),'Control Sample Data'!L47&lt;$B48, 'Control Sample Data'!L47&gt;0),'Control Sample Data'!L47,$B48),""))</f>
        <v/>
      </c>
      <c r="M48" s="4" t="str">
        <f>IF('Control Sample Data'!M47="","",IF(SUM('Control Sample Data'!M$2:M$97)&gt;10,IF(AND(ISNUMBER('Control Sample Data'!M47),'Control Sample Data'!M47&lt;$B48, 'Control Sample Data'!M47&gt;0),'Control Sample Data'!M47,$B48),""))</f>
        <v/>
      </c>
      <c r="N48" s="4" t="str">
        <f>IF('Control Sample Data'!N47="","",IF(SUM('Control Sample Data'!N$2:N$97)&gt;10,IF(AND(ISNUMBER('Control Sample Data'!N47),'Control Sample Data'!N47&lt;$B48, 'Control Sample Data'!N47&gt;0),'Control Sample Data'!N47,$B48),""))</f>
        <v/>
      </c>
      <c r="O48" s="4" t="str">
        <f>IF('Control Sample Data'!O47="","",IF(SUM('Control Sample Data'!O$2:O$97)&gt;10,IF(AND(ISNUMBER('Control Sample Data'!O47),'Control Sample Data'!O47&lt;$B48, 'Control Sample Data'!O47&gt;0),'Control Sample Data'!O47,$B48),""))</f>
        <v/>
      </c>
      <c r="Q48" s="4" t="s">
        <v>188</v>
      </c>
      <c r="R48" s="4">
        <f>IF('Test Sample Data'!D47="","",IF(SUM('Test Sample Data'!D$2:D$97)&gt;10,IF(AND(ISNUMBER('Test Sample Data'!D47),'Test Sample Data'!D47&lt;$B48, 'Test Sample Data'!D47&gt;0),'Test Sample Data'!D47,$B48),""))</f>
        <v>35</v>
      </c>
      <c r="S48" s="4">
        <f>IF('Test Sample Data'!E47="","",IF(SUM('Test Sample Data'!E$2:E$97)&gt;10,IF(AND(ISNUMBER('Test Sample Data'!E47),'Test Sample Data'!E47&lt;$B48, 'Test Sample Data'!E47&gt;0),'Test Sample Data'!E47,$B48),""))</f>
        <v>35</v>
      </c>
      <c r="T48" s="4">
        <f>IF('Test Sample Data'!F47="","",IF(SUM('Test Sample Data'!F$2:F$97)&gt;10,IF(AND(ISNUMBER('Test Sample Data'!F47),'Test Sample Data'!F47&lt;$B48, 'Test Sample Data'!F47&gt;0),'Test Sample Data'!F47,$B48),""))</f>
        <v>35</v>
      </c>
      <c r="U48" s="4">
        <f>IF('Test Sample Data'!G47="","",IF(SUM('Test Sample Data'!G$2:G$97)&gt;10,IF(AND(ISNUMBER('Test Sample Data'!G47),'Test Sample Data'!G47&lt;$B48, 'Test Sample Data'!G47&gt;0),'Test Sample Data'!G47,$B48),""))</f>
        <v>35</v>
      </c>
      <c r="V48" s="4">
        <f>IF('Test Sample Data'!H47="","",IF(SUM('Test Sample Data'!H$2:H$97)&gt;10,IF(AND(ISNUMBER('Test Sample Data'!H47),'Test Sample Data'!H47&lt;$B48, 'Test Sample Data'!H47&gt;0),'Test Sample Data'!H47,$B48),""))</f>
        <v>35</v>
      </c>
      <c r="W48" s="4">
        <f>IF('Test Sample Data'!I47="","",IF(SUM('Test Sample Data'!I$2:I$97)&gt;10,IF(AND(ISNUMBER('Test Sample Data'!I47),'Test Sample Data'!I47&lt;$B48, 'Test Sample Data'!I47&gt;0),'Test Sample Data'!I47,$B48),""))</f>
        <v>35</v>
      </c>
      <c r="X48" s="4">
        <f>IF('Test Sample Data'!J47="","",IF(SUM('Test Sample Data'!J$2:J$97)&gt;10,IF(AND(ISNUMBER('Test Sample Data'!J47),'Test Sample Data'!J47&lt;$B48, 'Test Sample Data'!J47&gt;0),'Test Sample Data'!J47,$B48),""))</f>
        <v>35</v>
      </c>
      <c r="Y48" s="4">
        <f>IF('Test Sample Data'!K47="","",IF(SUM('Test Sample Data'!K$2:K$97)&gt;10,IF(AND(ISNUMBER('Test Sample Data'!K47),'Test Sample Data'!K47&lt;$B48, 'Test Sample Data'!K47&gt;0),'Test Sample Data'!K47,$B48),""))</f>
        <v>35</v>
      </c>
      <c r="Z48" s="4" t="str">
        <f>IF('Test Sample Data'!L47="","",IF(SUM('Test Sample Data'!L$2:L$97)&gt;10,IF(AND(ISNUMBER('Test Sample Data'!L47),'Test Sample Data'!L47&lt;$B48, 'Test Sample Data'!L47&gt;0),'Test Sample Data'!L47,$B48),""))</f>
        <v/>
      </c>
      <c r="AA48" s="4" t="str">
        <f>IF('Test Sample Data'!M47="","",IF(SUM('Test Sample Data'!M$2:M$97)&gt;10,IF(AND(ISNUMBER('Test Sample Data'!M47),'Test Sample Data'!M47&lt;$B48, 'Test Sample Data'!M47&gt;0),'Test Sample Data'!M47,$B48),""))</f>
        <v/>
      </c>
      <c r="AB48" s="4" t="str">
        <f>IF('Test Sample Data'!N47="","",IF(SUM('Test Sample Data'!N$2:N$97)&gt;10,IF(AND(ISNUMBER('Test Sample Data'!N47),'Test Sample Data'!N47&lt;$B48, 'Test Sample Data'!N47&gt;0),'Test Sample Data'!N47,$B48),""))</f>
        <v/>
      </c>
      <c r="AC48" s="4" t="str">
        <f>IF('Test Sample Data'!O47="","",IF(SUM('Test Sample Data'!O$2:O$97)&gt;10,IF(AND(ISNUMBER('Test Sample Data'!O47),'Test Sample Data'!O47&lt;$B48, 'Test Sample Data'!O47&gt;0),'Test Sample Data'!O47,$B48),""))</f>
        <v/>
      </c>
      <c r="AE48" s="4" t="s">
        <v>188</v>
      </c>
      <c r="AF48" s="4">
        <f>IF(ISNUMBER(D48),IF(MID('Gene Table'!$D$1,5,1)="8",D48-ED$100,D48-VLOOKUP(LEFT($A48,FIND(":",$A48,1))&amp;"copy number",$A$3:$AC$98,4,FALSE)),"")</f>
        <v>7.7800000000000047</v>
      </c>
      <c r="AG48" s="4">
        <f>IF(ISNUMBER(E48),IF(MID('Gene Table'!$D$1,5,1)="8",E48-EE$100,E48-VLOOKUP(LEFT($A48,FIND(":",$A48,1))&amp;"copy number",$A$3:$AC$98,5,FALSE)),"")</f>
        <v>8.509999999999998</v>
      </c>
      <c r="AH48" s="4" t="str">
        <f>IF(ISNUMBER(F48),IF(MID('Gene Table'!$D$1,5,1)="8",F48-EF$100,F48-VLOOKUP(LEFT($A48,FIND(":",$A48,1))&amp;"copy number",$A$3:$AC$98,6,FALSE)),"")</f>
        <v/>
      </c>
      <c r="AI48" s="4" t="str">
        <f>IF(ISNUMBER(G48),IF(MID('Gene Table'!$D$1,5,1)="8",G48-EG$100,G48-VLOOKUP(LEFT($A48,FIND(":",$A48,1))&amp;"copy number",$A$3:$AC$98,7,FALSE)),"")</f>
        <v/>
      </c>
      <c r="AJ48" s="4" t="str">
        <f>IF(ISNUMBER(H48),IF(MID('Gene Table'!$D$1,5,1)="8",H48-EH$100,H48-VLOOKUP(LEFT($A48,FIND(":",$A48,1))&amp;"copy number",$A$3:$AC$98,8,FALSE)),"")</f>
        <v/>
      </c>
      <c r="AK48" s="4" t="str">
        <f>IF(ISNUMBER(I48),IF(MID('Gene Table'!$D$1,5,1)="8",I48-EI$100,I48-VLOOKUP(LEFT($A48,FIND(":",$A48,1))&amp;"copy number",$A$3:$AC$98,9,FALSE)),"")</f>
        <v/>
      </c>
      <c r="AL48" s="4" t="str">
        <f>IF(ISNUMBER(J48),IF(MID('Gene Table'!$D$1,5,1)="8",J48-EJ$100,J48-VLOOKUP(LEFT($A48,FIND(":",$A48,1))&amp;"copy number",$A$3:$AC$98,10,FALSE)),"")</f>
        <v/>
      </c>
      <c r="AM48" s="4" t="str">
        <f>IF(ISNUMBER(K48),IF(MID('Gene Table'!$D$1,5,1)="8",K48-EK$100,K48-VLOOKUP(LEFT($A48,FIND(":",$A48,1))&amp;"copy number",$A$3:$AC$98,11,FALSE)),"")</f>
        <v/>
      </c>
      <c r="AN48" s="4" t="str">
        <f>IF(ISNUMBER(L48),IF(MID('Gene Table'!$D$1,5,1)="8",L48-EL$100,L48-VLOOKUP(LEFT($A48,FIND(":",$A48,1))&amp;"copy number",$A$3:$AC$98,12,FALSE)),"")</f>
        <v/>
      </c>
      <c r="AO48" s="4" t="str">
        <f>IF(ISNUMBER(M48),IF(MID('Gene Table'!$D$1,5,1)="8",M48-EM$100,M48-VLOOKUP(LEFT($A48,FIND(":",$A48,1))&amp;"copy number",$A$3:$AC$98,13,FALSE)),"")</f>
        <v/>
      </c>
      <c r="AP48" s="4" t="str">
        <f>IF(ISNUMBER(N48),IF(MID('Gene Table'!$D$1,5,1)="8",N48-EN$100,N48-VLOOKUP(LEFT($A48,FIND(":",$A48,1))&amp;"copy number",$A$3:$AC$98,14,FALSE)),"")</f>
        <v/>
      </c>
      <c r="AQ48" s="4" t="str">
        <f>IF(ISNUMBER(O48),IF(MID('Gene Table'!$D$1,5,1)="8",O48-EO$100,O48-VLOOKUP(LEFT($A48,FIND(":",$A48,1))&amp;"copy number",$A$3:$AC$98,15,FALSE)),"")</f>
        <v/>
      </c>
      <c r="AR48" s="4">
        <f t="shared" si="3"/>
        <v>1.55</v>
      </c>
      <c r="AS48" s="4">
        <f t="shared" si="4"/>
        <v>8.15</v>
      </c>
      <c r="AU48" s="4" t="s">
        <v>188</v>
      </c>
      <c r="AV48" s="4">
        <f>IF(ISNUMBER(R48),IF(MID('Gene Table'!$D$1,5,1)="8",D48-ER$100,R48-VLOOKUP(LEFT($A48,FIND(":",$A48,1))&amp;"copy number",$A$3:$AC$98,18,FALSE)),"")</f>
        <v>6.4200000000000017</v>
      </c>
      <c r="AW48" s="4">
        <f>IF(ISNUMBER(S48),IF(MID('Gene Table'!$D$1,5,1)="8",E48-ES$100,S48-VLOOKUP(LEFT($A48,FIND(":",$A48,1))&amp;"copy number",$A$3:$AC$98,19,FALSE)),"")</f>
        <v>6.7600000000000016</v>
      </c>
      <c r="AX48" s="4">
        <f>IF(ISNUMBER(T48),IF(MID('Gene Table'!$D$1,5,1)="8",F48-ET$100,T48-VLOOKUP(LEFT($A48,FIND(":",$A48,1))&amp;"copy number",$A$3:$AC$98,20,FALSE)),"")</f>
        <v>6.68</v>
      </c>
      <c r="AY48" s="4">
        <f>IF(ISNUMBER(U48),IF(MID('Gene Table'!$D$1,5,1)="8",G48-EU$100,U48-VLOOKUP(LEFT($A48,FIND(":",$A48,1))&amp;"copy number",$A$3:$AC$98,21,FALSE)),"")</f>
        <v>9</v>
      </c>
      <c r="AZ48" s="4">
        <f>IF(ISNUMBER(V48),IF(MID('Gene Table'!$D$1,5,1)="8",H48-EV$100,V48-VLOOKUP(LEFT($A48,FIND(":",$A48,1))&amp;"copy number",$A$3:$AC$98,22,FALSE)),"")</f>
        <v>9</v>
      </c>
      <c r="BA48" s="4">
        <f>IF(ISNUMBER(W48),IF(MID('Gene Table'!$D$1,5,1)="8",I48-EW$100,W48-VLOOKUP(LEFT($A48,FIND(":",$A48,1))&amp;"copy number",$A$3:$AC$98,23,FALSE)),"")</f>
        <v>9</v>
      </c>
      <c r="BB48" s="4">
        <f>IF(ISNUMBER(X48),IF(MID('Gene Table'!$D$1,5,1)="8",J48-EX$100,X48-VLOOKUP(LEFT($A48,FIND(":",$A48,1))&amp;"copy number",$A$3:$AC$98,24,FALSE)),"")</f>
        <v>9</v>
      </c>
      <c r="BC48" s="4">
        <f>IF(ISNUMBER(Y48),IF(MID('Gene Table'!$D$1,5,1)="8",K48-EY$100,Y48-VLOOKUP(LEFT($A48,FIND(":",$A48,1))&amp;"copy number",$A$3:$AC$98,25,FALSE)),"")</f>
        <v>9</v>
      </c>
      <c r="BD48" s="4" t="str">
        <f>IF(ISNUMBER(Z48),IF(MID('Gene Table'!$D$1,5,1)="8",L48-EZ$100,Z48-VLOOKUP(LEFT($A48,FIND(":",$A48,1))&amp;"copy number",$A$3:$AC$98,26,FALSE)),"")</f>
        <v/>
      </c>
      <c r="BE48" s="4" t="str">
        <f>IF(ISNUMBER(AA48),IF(MID('Gene Table'!$D$1,5,1)="8",M48-FA$100,AA48-VLOOKUP(LEFT($A48,FIND(":",$A48,1))&amp;"copy number",$A$3:$AC$98,27,FALSE)),"")</f>
        <v/>
      </c>
      <c r="BF48" s="4" t="str">
        <f>IF(ISNUMBER(AB48),IF(MID('Gene Table'!$D$1,5,1)="8",N48-FB$100,AB48-VLOOKUP(LEFT($A48,FIND(":",$A48,1))&amp;"copy number",$A$3:$AC$98,28,FALSE)),"")</f>
        <v/>
      </c>
      <c r="BG48" s="4" t="str">
        <f>IF(ISNUMBER(AC48),IF(MID('Gene Table'!$D$1,5,1)="8",O48-FC$100,AC48-VLOOKUP(LEFT($A48,FIND(":",$A48,1))&amp;"copy number",$A$3:$AC$98,29,FALSE)),"")</f>
        <v/>
      </c>
      <c r="BI48" s="4" t="s">
        <v>188</v>
      </c>
      <c r="BJ48" s="4">
        <f t="shared" si="5"/>
        <v>6.4200000000000017</v>
      </c>
      <c r="BK48" s="4">
        <f t="shared" si="6"/>
        <v>6.7600000000000016</v>
      </c>
      <c r="BL48" s="4">
        <f t="shared" si="7"/>
        <v>6.68</v>
      </c>
      <c r="BM48" s="4">
        <f t="shared" si="8"/>
        <v>9</v>
      </c>
      <c r="BN48" s="4">
        <f t="shared" si="9"/>
        <v>9</v>
      </c>
      <c r="BO48" s="4">
        <f t="shared" si="10"/>
        <v>9</v>
      </c>
      <c r="BP48" s="4">
        <f t="shared" si="11"/>
        <v>9</v>
      </c>
      <c r="BQ48" s="4">
        <f t="shared" si="12"/>
        <v>9</v>
      </c>
      <c r="BR48" s="4" t="str">
        <f t="shared" si="13"/>
        <v/>
      </c>
      <c r="BS48" s="4" t="str">
        <f t="shared" si="14"/>
        <v/>
      </c>
      <c r="BT48" s="4" t="str">
        <f t="shared" si="15"/>
        <v/>
      </c>
      <c r="BU48" s="4" t="str">
        <f t="shared" si="16"/>
        <v/>
      </c>
      <c r="BV48" s="4">
        <f t="shared" si="17"/>
        <v>3.71</v>
      </c>
      <c r="BW48" s="4">
        <f t="shared" si="18"/>
        <v>8.11</v>
      </c>
      <c r="BY48" s="4" t="s">
        <v>188</v>
      </c>
      <c r="BZ48" s="4">
        <f t="shared" si="19"/>
        <v>-1.6899999999999977</v>
      </c>
      <c r="CA48" s="4">
        <f t="shared" si="20"/>
        <v>-1.3499999999999979</v>
      </c>
      <c r="CB48" s="4">
        <f t="shared" si="21"/>
        <v>-1.4299999999999997</v>
      </c>
      <c r="CC48" s="4">
        <f t="shared" si="22"/>
        <v>0.89000000000000057</v>
      </c>
      <c r="CD48" s="4">
        <f t="shared" si="23"/>
        <v>0.89000000000000057</v>
      </c>
      <c r="CE48" s="4">
        <f t="shared" si="24"/>
        <v>0.89000000000000057</v>
      </c>
      <c r="CF48" s="4">
        <f t="shared" si="25"/>
        <v>0.89000000000000057</v>
      </c>
      <c r="CG48" s="4">
        <f t="shared" si="26"/>
        <v>0.89000000000000057</v>
      </c>
      <c r="CH48" s="4" t="str">
        <f t="shared" si="27"/>
        <v/>
      </c>
      <c r="CI48" s="4" t="str">
        <f t="shared" si="28"/>
        <v/>
      </c>
      <c r="CJ48" s="4" t="str">
        <f t="shared" si="29"/>
        <v/>
      </c>
      <c r="CK48" s="4" t="str">
        <f t="shared" si="30"/>
        <v/>
      </c>
      <c r="CM48" s="4" t="s">
        <v>188</v>
      </c>
      <c r="CN48" s="4" t="str">
        <f>IF(ISNUMBER(BZ48), IF($BV48&gt;VLOOKUP('Gene Table'!$G$2,'Array Content'!$A$2:$B$3,2,FALSE),IF(BZ48&lt;-$BV48,"mutant","WT"),IF(BZ48&lt;-VLOOKUP('Gene Table'!$G$2,'Array Content'!$A$2:$B$3,2,FALSE),"Mutant","WT")),"")</f>
        <v>WT</v>
      </c>
      <c r="CO48" s="4" t="str">
        <f>IF(ISNUMBER(CA48), IF($BV48&gt;VLOOKUP('Gene Table'!$G$2,'Array Content'!$A$2:$B$3,2,FALSE),IF(CA48&lt;-$BV48,"mutant","WT"),IF(CA48&lt;-VLOOKUP('Gene Table'!$G$2,'Array Content'!$A$2:$B$3,2,FALSE),"Mutant","WT")),"")</f>
        <v>WT</v>
      </c>
      <c r="CP48" s="4" t="str">
        <f>IF(ISNUMBER(CB48), IF($BV48&gt;VLOOKUP('Gene Table'!$G$2,'Array Content'!$A$2:$B$3,2,FALSE),IF(CB48&lt;-$BV48,"mutant","WT"),IF(CB48&lt;-VLOOKUP('Gene Table'!$G$2,'Array Content'!$A$2:$B$3,2,FALSE),"Mutant","WT")),"")</f>
        <v>WT</v>
      </c>
      <c r="CQ48" s="4" t="str">
        <f>IF(ISNUMBER(CC48), IF($BV48&gt;VLOOKUP('Gene Table'!$G$2,'Array Content'!$A$2:$B$3,2,FALSE),IF(CC48&lt;-$BV48,"mutant","WT"),IF(CC48&lt;-VLOOKUP('Gene Table'!$G$2,'Array Content'!$A$2:$B$3,2,FALSE),"Mutant","WT")),"")</f>
        <v>WT</v>
      </c>
      <c r="CR48" s="4" t="str">
        <f>IF(ISNUMBER(CD48), IF($BV48&gt;VLOOKUP('Gene Table'!$G$2,'Array Content'!$A$2:$B$3,2,FALSE),IF(CD48&lt;-$BV48,"mutant","WT"),IF(CD48&lt;-VLOOKUP('Gene Table'!$G$2,'Array Content'!$A$2:$B$3,2,FALSE),"Mutant","WT")),"")</f>
        <v>WT</v>
      </c>
      <c r="CS48" s="4" t="str">
        <f>IF(ISNUMBER(CE48), IF($BV48&gt;VLOOKUP('Gene Table'!$G$2,'Array Content'!$A$2:$B$3,2,FALSE),IF(CE48&lt;-$BV48,"mutant","WT"),IF(CE48&lt;-VLOOKUP('Gene Table'!$G$2,'Array Content'!$A$2:$B$3,2,FALSE),"Mutant","WT")),"")</f>
        <v>WT</v>
      </c>
      <c r="CT48" s="4" t="str">
        <f>IF(ISNUMBER(CF48), IF($BV48&gt;VLOOKUP('Gene Table'!$G$2,'Array Content'!$A$2:$B$3,2,FALSE),IF(CF48&lt;-$BV48,"mutant","WT"),IF(CF48&lt;-VLOOKUP('Gene Table'!$G$2,'Array Content'!$A$2:$B$3,2,FALSE),"Mutant","WT")),"")</f>
        <v>WT</v>
      </c>
      <c r="CU48" s="4" t="str">
        <f>IF(ISNUMBER(CG48), IF($BV48&gt;VLOOKUP('Gene Table'!$G$2,'Array Content'!$A$2:$B$3,2,FALSE),IF(CG48&lt;-$BV48,"mutant","WT"),IF(CG48&lt;-VLOOKUP('Gene Table'!$G$2,'Array Content'!$A$2:$B$3,2,FALSE),"Mutant","WT")),"")</f>
        <v>WT</v>
      </c>
      <c r="CV48" s="4" t="str">
        <f>IF(ISNUMBER(CH48), IF($BV48&gt;VLOOKUP('Gene Table'!$G$2,'Array Content'!$A$2:$B$3,2,FALSE),IF(CH48&lt;-$BV48,"mutant","WT"),IF(CH48&lt;-VLOOKUP('Gene Table'!$G$2,'Array Content'!$A$2:$B$3,2,FALSE),"Mutant","WT")),"")</f>
        <v/>
      </c>
      <c r="CW48" s="4" t="str">
        <f>IF(ISNUMBER(CI48), IF($BV48&gt;VLOOKUP('Gene Table'!$G$2,'Array Content'!$A$2:$B$3,2,FALSE),IF(CI48&lt;-$BV48,"mutant","WT"),IF(CI48&lt;-VLOOKUP('Gene Table'!$G$2,'Array Content'!$A$2:$B$3,2,FALSE),"Mutant","WT")),"")</f>
        <v/>
      </c>
      <c r="CX48" s="4" t="str">
        <f>IF(ISNUMBER(CJ48), IF($BV48&gt;VLOOKUP('Gene Table'!$G$2,'Array Content'!$A$2:$B$3,2,FALSE),IF(CJ48&lt;-$BV48,"mutant","WT"),IF(CJ48&lt;-VLOOKUP('Gene Table'!$G$2,'Array Content'!$A$2:$B$3,2,FALSE),"Mutant","WT")),"")</f>
        <v/>
      </c>
      <c r="CY48" s="4" t="str">
        <f>IF(ISNUMBER(CK48), IF($BV48&gt;VLOOKUP('Gene Table'!$G$2,'Array Content'!$A$2:$B$3,2,FALSE),IF(CK48&lt;-$BV48,"mutant","WT"),IF(CK48&lt;-VLOOKUP('Gene Table'!$G$2,'Array Content'!$A$2:$B$3,2,FALSE),"Mutant","WT")),"")</f>
        <v/>
      </c>
      <c r="DA48" s="4" t="s">
        <v>188</v>
      </c>
      <c r="DB48" s="4">
        <f t="shared" si="31"/>
        <v>-1.7299999999999986</v>
      </c>
      <c r="DC48" s="4">
        <f t="shared" si="32"/>
        <v>-1.3899999999999988</v>
      </c>
      <c r="DD48" s="4">
        <f t="shared" si="33"/>
        <v>-1.4700000000000006</v>
      </c>
      <c r="DE48" s="4">
        <f t="shared" si="34"/>
        <v>0.84999999999999964</v>
      </c>
      <c r="DF48" s="4">
        <f t="shared" si="35"/>
        <v>0.84999999999999964</v>
      </c>
      <c r="DG48" s="4">
        <f t="shared" si="36"/>
        <v>0.84999999999999964</v>
      </c>
      <c r="DH48" s="4">
        <f t="shared" si="37"/>
        <v>0.84999999999999964</v>
      </c>
      <c r="DI48" s="4">
        <f t="shared" si="38"/>
        <v>0.84999999999999964</v>
      </c>
      <c r="DJ48" s="4" t="str">
        <f t="shared" si="39"/>
        <v/>
      </c>
      <c r="DK48" s="4" t="str">
        <f t="shared" si="40"/>
        <v/>
      </c>
      <c r="DL48" s="4" t="str">
        <f t="shared" si="41"/>
        <v/>
      </c>
      <c r="DM48" s="4" t="str">
        <f t="shared" si="42"/>
        <v/>
      </c>
      <c r="DO48" s="4" t="s">
        <v>188</v>
      </c>
      <c r="DP48" s="4" t="str">
        <f>IF(ISNUMBER(DB48), IF($AR48&gt;VLOOKUP('Gene Table'!$G$2,'Array Content'!$A$2:$B$3,2,FALSE),IF(DB48&lt;-$AR48,"mutant","WT"),IF(DB48&lt;-VLOOKUP('Gene Table'!$G$2,'Array Content'!$A$2:$B$3,2,FALSE),"Mutant","WT")),"")</f>
        <v>WT</v>
      </c>
      <c r="DQ48" s="4" t="str">
        <f>IF(ISNUMBER(DC48), IF($AR48&gt;VLOOKUP('Gene Table'!$G$2,'Array Content'!$A$2:$B$3,2,FALSE),IF(DC48&lt;-$AR48,"mutant","WT"),IF(DC48&lt;-VLOOKUP('Gene Table'!$G$2,'Array Content'!$A$2:$B$3,2,FALSE),"Mutant","WT")),"")</f>
        <v>WT</v>
      </c>
      <c r="DR48" s="4" t="str">
        <f>IF(ISNUMBER(DD48), IF($AR48&gt;VLOOKUP('Gene Table'!$G$2,'Array Content'!$A$2:$B$3,2,FALSE),IF(DD48&lt;-$AR48,"mutant","WT"),IF(DD48&lt;-VLOOKUP('Gene Table'!$G$2,'Array Content'!$A$2:$B$3,2,FALSE),"Mutant","WT")),"")</f>
        <v>WT</v>
      </c>
      <c r="DS48" s="4" t="str">
        <f>IF(ISNUMBER(DE48), IF($AR48&gt;VLOOKUP('Gene Table'!$G$2,'Array Content'!$A$2:$B$3,2,FALSE),IF(DE48&lt;-$AR48,"mutant","WT"),IF(DE48&lt;-VLOOKUP('Gene Table'!$G$2,'Array Content'!$A$2:$B$3,2,FALSE),"Mutant","WT")),"")</f>
        <v>WT</v>
      </c>
      <c r="DT48" s="4" t="str">
        <f>IF(ISNUMBER(DF48), IF($AR48&gt;VLOOKUP('Gene Table'!$G$2,'Array Content'!$A$2:$B$3,2,FALSE),IF(DF48&lt;-$AR48,"mutant","WT"),IF(DF48&lt;-VLOOKUP('Gene Table'!$G$2,'Array Content'!$A$2:$B$3,2,FALSE),"Mutant","WT")),"")</f>
        <v>WT</v>
      </c>
      <c r="DU48" s="4" t="str">
        <f>IF(ISNUMBER(DG48), IF($AR48&gt;VLOOKUP('Gene Table'!$G$2,'Array Content'!$A$2:$B$3,2,FALSE),IF(DG48&lt;-$AR48,"mutant","WT"),IF(DG48&lt;-VLOOKUP('Gene Table'!$G$2,'Array Content'!$A$2:$B$3,2,FALSE),"Mutant","WT")),"")</f>
        <v>WT</v>
      </c>
      <c r="DV48" s="4" t="str">
        <f>IF(ISNUMBER(DH48), IF($AR48&gt;VLOOKUP('Gene Table'!$G$2,'Array Content'!$A$2:$B$3,2,FALSE),IF(DH48&lt;-$AR48,"mutant","WT"),IF(DH48&lt;-VLOOKUP('Gene Table'!$G$2,'Array Content'!$A$2:$B$3,2,FALSE),"Mutant","WT")),"")</f>
        <v>WT</v>
      </c>
      <c r="DW48" s="4" t="str">
        <f>IF(ISNUMBER(DI48), IF($AR48&gt;VLOOKUP('Gene Table'!$G$2,'Array Content'!$A$2:$B$3,2,FALSE),IF(DI48&lt;-$AR48,"mutant","WT"),IF(DI48&lt;-VLOOKUP('Gene Table'!$G$2,'Array Content'!$A$2:$B$3,2,FALSE),"Mutant","WT")),"")</f>
        <v>WT</v>
      </c>
      <c r="DX48" s="4" t="str">
        <f>IF(ISNUMBER(DJ48), IF($AR48&gt;VLOOKUP('Gene Table'!$G$2,'Array Content'!$A$2:$B$3,2,FALSE),IF(DJ48&lt;-$AR48,"mutant","WT"),IF(DJ48&lt;-VLOOKUP('Gene Table'!$G$2,'Array Content'!$A$2:$B$3,2,FALSE),"Mutant","WT")),"")</f>
        <v/>
      </c>
      <c r="DY48" s="4" t="str">
        <f>IF(ISNUMBER(DK48), IF($AR48&gt;VLOOKUP('Gene Table'!$G$2,'Array Content'!$A$2:$B$3,2,FALSE),IF(DK48&lt;-$AR48,"mutant","WT"),IF(DK48&lt;-VLOOKUP('Gene Table'!$G$2,'Array Content'!$A$2:$B$3,2,FALSE),"Mutant","WT")),"")</f>
        <v/>
      </c>
      <c r="DZ48" s="4" t="str">
        <f>IF(ISNUMBER(DL48), IF($AR48&gt;VLOOKUP('Gene Table'!$G$2,'Array Content'!$A$2:$B$3,2,FALSE),IF(DL48&lt;-$AR48,"mutant","WT"),IF(DL48&lt;-VLOOKUP('Gene Table'!$G$2,'Array Content'!$A$2:$B$3,2,FALSE),"Mutant","WT")),"")</f>
        <v/>
      </c>
      <c r="EA48" s="4" t="str">
        <f>IF(ISNUMBER(DM48), IF($AR48&gt;VLOOKUP('Gene Table'!$G$2,'Array Content'!$A$2:$B$3,2,FALSE),IF(DM48&lt;-$AR48,"mutant","WT"),IF(DM48&lt;-VLOOKUP('Gene Table'!$G$2,'Array Content'!$A$2:$B$3,2,FALSE),"Mutant","WT")),"")</f>
        <v/>
      </c>
      <c r="EC48" s="4" t="s">
        <v>188</v>
      </c>
      <c r="ED48" s="4" t="str">
        <f>IF('Gene Table'!$D48="copy number",D48,"")</f>
        <v/>
      </c>
      <c r="EE48" s="4" t="str">
        <f>IF('Gene Table'!$D48="copy number",E48,"")</f>
        <v/>
      </c>
      <c r="EF48" s="4" t="str">
        <f>IF('Gene Table'!$D48="copy number",F48,"")</f>
        <v/>
      </c>
      <c r="EG48" s="4" t="str">
        <f>IF('Gene Table'!$D48="copy number",G48,"")</f>
        <v/>
      </c>
      <c r="EH48" s="4" t="str">
        <f>IF('Gene Table'!$D48="copy number",H48,"")</f>
        <v/>
      </c>
      <c r="EI48" s="4" t="str">
        <f>IF('Gene Table'!$D48="copy number",I48,"")</f>
        <v/>
      </c>
      <c r="EJ48" s="4" t="str">
        <f>IF('Gene Table'!$D48="copy number",J48,"")</f>
        <v/>
      </c>
      <c r="EK48" s="4" t="str">
        <f>IF('Gene Table'!$D48="copy number",K48,"")</f>
        <v/>
      </c>
      <c r="EL48" s="4" t="str">
        <f>IF('Gene Table'!$D48="copy number",L48,"")</f>
        <v/>
      </c>
      <c r="EM48" s="4" t="str">
        <f>IF('Gene Table'!$D48="copy number",M48,"")</f>
        <v/>
      </c>
      <c r="EN48" s="4" t="str">
        <f>IF('Gene Table'!$D48="copy number",N48,"")</f>
        <v/>
      </c>
      <c r="EO48" s="4" t="str">
        <f>IF('Gene Table'!$D48="copy number",O48,"")</f>
        <v/>
      </c>
      <c r="EQ48" s="4" t="s">
        <v>188</v>
      </c>
      <c r="ER48" s="4" t="str">
        <f>IF('Gene Table'!$D48="copy number",R48,"")</f>
        <v/>
      </c>
      <c r="ES48" s="4" t="str">
        <f>IF('Gene Table'!$D48="copy number",S48,"")</f>
        <v/>
      </c>
      <c r="ET48" s="4" t="str">
        <f>IF('Gene Table'!$D48="copy number",T48,"")</f>
        <v/>
      </c>
      <c r="EU48" s="4" t="str">
        <f>IF('Gene Table'!$D48="copy number",U48,"")</f>
        <v/>
      </c>
      <c r="EV48" s="4" t="str">
        <f>IF('Gene Table'!$D48="copy number",V48,"")</f>
        <v/>
      </c>
      <c r="EW48" s="4" t="str">
        <f>IF('Gene Table'!$D48="copy number",W48,"")</f>
        <v/>
      </c>
      <c r="EX48" s="4" t="str">
        <f>IF('Gene Table'!$D48="copy number",X48,"")</f>
        <v/>
      </c>
      <c r="EY48" s="4" t="str">
        <f>IF('Gene Table'!$D48="copy number",Y48,"")</f>
        <v/>
      </c>
      <c r="EZ48" s="4" t="str">
        <f>IF('Gene Table'!$D48="copy number",Z48,"")</f>
        <v/>
      </c>
      <c r="FA48" s="4" t="str">
        <f>IF('Gene Table'!$D48="copy number",AA48,"")</f>
        <v/>
      </c>
      <c r="FB48" s="4" t="str">
        <f>IF('Gene Table'!$D48="copy number",AB48,"")</f>
        <v/>
      </c>
      <c r="FC48" s="4" t="str">
        <f>IF('Gene Table'!$D48="copy number",AC48,"")</f>
        <v/>
      </c>
      <c r="FE48" s="4" t="s">
        <v>188</v>
      </c>
      <c r="FF48" s="4" t="str">
        <f>IF('Gene Table'!$C48="SMPC",D48,"")</f>
        <v/>
      </c>
      <c r="FG48" s="4" t="str">
        <f>IF('Gene Table'!$C48="SMPC",E48,"")</f>
        <v/>
      </c>
      <c r="FH48" s="4" t="str">
        <f>IF('Gene Table'!$C48="SMPC",F48,"")</f>
        <v/>
      </c>
      <c r="FI48" s="4" t="str">
        <f>IF('Gene Table'!$C48="SMPC",G48,"")</f>
        <v/>
      </c>
      <c r="FJ48" s="4" t="str">
        <f>IF('Gene Table'!$C48="SMPC",H48,"")</f>
        <v/>
      </c>
      <c r="FK48" s="4" t="str">
        <f>IF('Gene Table'!$C48="SMPC",I48,"")</f>
        <v/>
      </c>
      <c r="FL48" s="4" t="str">
        <f>IF('Gene Table'!$C48="SMPC",J48,"")</f>
        <v/>
      </c>
      <c r="FM48" s="4" t="str">
        <f>IF('Gene Table'!$C48="SMPC",K48,"")</f>
        <v/>
      </c>
      <c r="FN48" s="4" t="str">
        <f>IF('Gene Table'!$C48="SMPC",L48,"")</f>
        <v/>
      </c>
      <c r="FO48" s="4" t="str">
        <f>IF('Gene Table'!$C48="SMPC",M48,"")</f>
        <v/>
      </c>
      <c r="FP48" s="4" t="str">
        <f>IF('Gene Table'!$C48="SMPC",N48,"")</f>
        <v/>
      </c>
      <c r="FQ48" s="4" t="str">
        <f>IF('Gene Table'!$C48="SMPC",O48,"")</f>
        <v/>
      </c>
      <c r="FS48" s="4" t="s">
        <v>188</v>
      </c>
      <c r="FT48" s="4" t="str">
        <f>IF('Gene Table'!$C48="SMPC",R48,"")</f>
        <v/>
      </c>
      <c r="FU48" s="4" t="str">
        <f>IF('Gene Table'!$C48="SMPC",S48,"")</f>
        <v/>
      </c>
      <c r="FV48" s="4" t="str">
        <f>IF('Gene Table'!$C48="SMPC",T48,"")</f>
        <v/>
      </c>
      <c r="FW48" s="4" t="str">
        <f>IF('Gene Table'!$C48="SMPC",U48,"")</f>
        <v/>
      </c>
      <c r="FX48" s="4" t="str">
        <f>IF('Gene Table'!$C48="SMPC",V48,"")</f>
        <v/>
      </c>
      <c r="FY48" s="4" t="str">
        <f>IF('Gene Table'!$C48="SMPC",W48,"")</f>
        <v/>
      </c>
      <c r="FZ48" s="4" t="str">
        <f>IF('Gene Table'!$C48="SMPC",X48,"")</f>
        <v/>
      </c>
      <c r="GA48" s="4" t="str">
        <f>IF('Gene Table'!$C48="SMPC",Y48,"")</f>
        <v/>
      </c>
      <c r="GB48" s="4" t="str">
        <f>IF('Gene Table'!$C48="SMPC",Z48,"")</f>
        <v/>
      </c>
      <c r="GC48" s="4" t="str">
        <f>IF('Gene Table'!$C48="SMPC",AA48,"")</f>
        <v/>
      </c>
      <c r="GD48" s="4" t="str">
        <f>IF('Gene Table'!$C48="SMPC",AB48,"")</f>
        <v/>
      </c>
      <c r="GE48" s="4" t="str">
        <f>IF('Gene Table'!$C48="SMPC",AC48,"")</f>
        <v/>
      </c>
    </row>
    <row r="49" spans="1:187" ht="15" customHeight="1" x14ac:dyDescent="0.25">
      <c r="A49" s="4" t="str">
        <f>'Gene Table'!C49&amp;":"&amp;'Gene Table'!D49</f>
        <v>HRAS:c.182A&gt;G</v>
      </c>
      <c r="B49" s="4">
        <f>IF('Gene Table'!$G$5="NO",IF(ISNUMBER(MATCH('Gene Table'!E49,'Array Content'!$M$2:$M$941,0)),VLOOKUP('Gene Table'!E49,'Array Content'!$M$2:$O$941,2,FALSE),35),IF('Gene Table'!$G$5="YES",IF(ISNUMBER(MATCH('Gene Table'!E49,'Array Content'!$M$2:$M$941,0)),VLOOKUP('Gene Table'!E49,'Array Content'!$M$2:$O$941,3,FALSE),35),"OOPS"))</f>
        <v>35</v>
      </c>
      <c r="C49" s="4" t="s">
        <v>192</v>
      </c>
      <c r="D49" s="4">
        <f>IF('Control Sample Data'!D48="","",IF(SUM('Control Sample Data'!D$2:D$97)&gt;10,IF(AND(ISNUMBER('Control Sample Data'!D48),'Control Sample Data'!D48&lt;$B49, 'Control Sample Data'!D48&gt;0),'Control Sample Data'!D48,$B49),""))</f>
        <v>34.32</v>
      </c>
      <c r="E49" s="4">
        <f>IF('Control Sample Data'!E48="","",IF(SUM('Control Sample Data'!E$2:E$97)&gt;10,IF(AND(ISNUMBER('Control Sample Data'!E48),'Control Sample Data'!E48&lt;$B49, 'Control Sample Data'!E48&gt;0),'Control Sample Data'!E48,$B49),""))</f>
        <v>34.93</v>
      </c>
      <c r="F49" s="4" t="str">
        <f>IF('Control Sample Data'!F48="","",IF(SUM('Control Sample Data'!F$2:F$97)&gt;10,IF(AND(ISNUMBER('Control Sample Data'!F48),'Control Sample Data'!F48&lt;$B49, 'Control Sample Data'!F48&gt;0),'Control Sample Data'!F48,$B49),""))</f>
        <v/>
      </c>
      <c r="G49" s="4" t="str">
        <f>IF('Control Sample Data'!G48="","",IF(SUM('Control Sample Data'!G$2:G$97)&gt;10,IF(AND(ISNUMBER('Control Sample Data'!G48),'Control Sample Data'!G48&lt;$B49, 'Control Sample Data'!G48&gt;0),'Control Sample Data'!G48,$B49),""))</f>
        <v/>
      </c>
      <c r="H49" s="4" t="str">
        <f>IF('Control Sample Data'!H48="","",IF(SUM('Control Sample Data'!H$2:H$97)&gt;10,IF(AND(ISNUMBER('Control Sample Data'!H48),'Control Sample Data'!H48&lt;$B49, 'Control Sample Data'!H48&gt;0),'Control Sample Data'!H48,$B49),""))</f>
        <v/>
      </c>
      <c r="I49" s="4" t="str">
        <f>IF('Control Sample Data'!I48="","",IF(SUM('Control Sample Data'!I$2:I$97)&gt;10,IF(AND(ISNUMBER('Control Sample Data'!I48),'Control Sample Data'!I48&lt;$B49, 'Control Sample Data'!I48&gt;0),'Control Sample Data'!I48,$B49),""))</f>
        <v/>
      </c>
      <c r="J49" s="4" t="str">
        <f>IF('Control Sample Data'!J48="","",IF(SUM('Control Sample Data'!J$2:J$97)&gt;10,IF(AND(ISNUMBER('Control Sample Data'!J48),'Control Sample Data'!J48&lt;$B49, 'Control Sample Data'!J48&gt;0),'Control Sample Data'!J48,$B49),""))</f>
        <v/>
      </c>
      <c r="K49" s="4" t="str">
        <f>IF('Control Sample Data'!K48="","",IF(SUM('Control Sample Data'!K$2:K$97)&gt;10,IF(AND(ISNUMBER('Control Sample Data'!K48),'Control Sample Data'!K48&lt;$B49, 'Control Sample Data'!K48&gt;0),'Control Sample Data'!K48,$B49),""))</f>
        <v/>
      </c>
      <c r="L49" s="4" t="str">
        <f>IF('Control Sample Data'!L48="","",IF(SUM('Control Sample Data'!L$2:L$97)&gt;10,IF(AND(ISNUMBER('Control Sample Data'!L48),'Control Sample Data'!L48&lt;$B49, 'Control Sample Data'!L48&gt;0),'Control Sample Data'!L48,$B49),""))</f>
        <v/>
      </c>
      <c r="M49" s="4" t="str">
        <f>IF('Control Sample Data'!M48="","",IF(SUM('Control Sample Data'!M$2:M$97)&gt;10,IF(AND(ISNUMBER('Control Sample Data'!M48),'Control Sample Data'!M48&lt;$B49, 'Control Sample Data'!M48&gt;0),'Control Sample Data'!M48,$B49),""))</f>
        <v/>
      </c>
      <c r="N49" s="4" t="str">
        <f>IF('Control Sample Data'!N48="","",IF(SUM('Control Sample Data'!N$2:N$97)&gt;10,IF(AND(ISNUMBER('Control Sample Data'!N48),'Control Sample Data'!N48&lt;$B49, 'Control Sample Data'!N48&gt;0),'Control Sample Data'!N48,$B49),""))</f>
        <v/>
      </c>
      <c r="O49" s="4" t="str">
        <f>IF('Control Sample Data'!O48="","",IF(SUM('Control Sample Data'!O$2:O$97)&gt;10,IF(AND(ISNUMBER('Control Sample Data'!O48),'Control Sample Data'!O48&lt;$B49, 'Control Sample Data'!O48&gt;0),'Control Sample Data'!O48,$B49),""))</f>
        <v/>
      </c>
      <c r="Q49" s="4" t="s">
        <v>192</v>
      </c>
      <c r="R49" s="4">
        <f>IF('Test Sample Data'!D48="","",IF(SUM('Test Sample Data'!D$2:D$97)&gt;10,IF(AND(ISNUMBER('Test Sample Data'!D48),'Test Sample Data'!D48&lt;$B49, 'Test Sample Data'!D48&gt;0),'Test Sample Data'!D48,$B49),""))</f>
        <v>35</v>
      </c>
      <c r="S49" s="4">
        <f>IF('Test Sample Data'!E48="","",IF(SUM('Test Sample Data'!E$2:E$97)&gt;10,IF(AND(ISNUMBER('Test Sample Data'!E48),'Test Sample Data'!E48&lt;$B49, 'Test Sample Data'!E48&gt;0),'Test Sample Data'!E48,$B49),""))</f>
        <v>35</v>
      </c>
      <c r="T49" s="4">
        <f>IF('Test Sample Data'!F48="","",IF(SUM('Test Sample Data'!F$2:F$97)&gt;10,IF(AND(ISNUMBER('Test Sample Data'!F48),'Test Sample Data'!F48&lt;$B49, 'Test Sample Data'!F48&gt;0),'Test Sample Data'!F48,$B49),""))</f>
        <v>35</v>
      </c>
      <c r="U49" s="4">
        <f>IF('Test Sample Data'!G48="","",IF(SUM('Test Sample Data'!G$2:G$97)&gt;10,IF(AND(ISNUMBER('Test Sample Data'!G48),'Test Sample Data'!G48&lt;$B49, 'Test Sample Data'!G48&gt;0),'Test Sample Data'!G48,$B49),""))</f>
        <v>35</v>
      </c>
      <c r="V49" s="4">
        <f>IF('Test Sample Data'!H48="","",IF(SUM('Test Sample Data'!H$2:H$97)&gt;10,IF(AND(ISNUMBER('Test Sample Data'!H48),'Test Sample Data'!H48&lt;$B49, 'Test Sample Data'!H48&gt;0),'Test Sample Data'!H48,$B49),""))</f>
        <v>35</v>
      </c>
      <c r="W49" s="4">
        <f>IF('Test Sample Data'!I48="","",IF(SUM('Test Sample Data'!I$2:I$97)&gt;10,IF(AND(ISNUMBER('Test Sample Data'!I48),'Test Sample Data'!I48&lt;$B49, 'Test Sample Data'!I48&gt;0),'Test Sample Data'!I48,$B49),""))</f>
        <v>35</v>
      </c>
      <c r="X49" s="4">
        <f>IF('Test Sample Data'!J48="","",IF(SUM('Test Sample Data'!J$2:J$97)&gt;10,IF(AND(ISNUMBER('Test Sample Data'!J48),'Test Sample Data'!J48&lt;$B49, 'Test Sample Data'!J48&gt;0),'Test Sample Data'!J48,$B49),""))</f>
        <v>35</v>
      </c>
      <c r="Y49" s="4">
        <f>IF('Test Sample Data'!K48="","",IF(SUM('Test Sample Data'!K$2:K$97)&gt;10,IF(AND(ISNUMBER('Test Sample Data'!K48),'Test Sample Data'!K48&lt;$B49, 'Test Sample Data'!K48&gt;0),'Test Sample Data'!K48,$B49),""))</f>
        <v>35</v>
      </c>
      <c r="Z49" s="4" t="str">
        <f>IF('Test Sample Data'!L48="","",IF(SUM('Test Sample Data'!L$2:L$97)&gt;10,IF(AND(ISNUMBER('Test Sample Data'!L48),'Test Sample Data'!L48&lt;$B49, 'Test Sample Data'!L48&gt;0),'Test Sample Data'!L48,$B49),""))</f>
        <v/>
      </c>
      <c r="AA49" s="4" t="str">
        <f>IF('Test Sample Data'!M48="","",IF(SUM('Test Sample Data'!M$2:M$97)&gt;10,IF(AND(ISNUMBER('Test Sample Data'!M48),'Test Sample Data'!M48&lt;$B49, 'Test Sample Data'!M48&gt;0),'Test Sample Data'!M48,$B49),""))</f>
        <v/>
      </c>
      <c r="AB49" s="4" t="str">
        <f>IF('Test Sample Data'!N48="","",IF(SUM('Test Sample Data'!N$2:N$97)&gt;10,IF(AND(ISNUMBER('Test Sample Data'!N48),'Test Sample Data'!N48&lt;$B49, 'Test Sample Data'!N48&gt;0),'Test Sample Data'!N48,$B49),""))</f>
        <v/>
      </c>
      <c r="AC49" s="4" t="str">
        <f>IF('Test Sample Data'!O48="","",IF(SUM('Test Sample Data'!O$2:O$97)&gt;10,IF(AND(ISNUMBER('Test Sample Data'!O48),'Test Sample Data'!O48&lt;$B49, 'Test Sample Data'!O48&gt;0),'Test Sample Data'!O48,$B49),""))</f>
        <v/>
      </c>
      <c r="AE49" s="4" t="s">
        <v>192</v>
      </c>
      <c r="AF49" s="4">
        <f>IF(ISNUMBER(D49),IF(MID('Gene Table'!$D$1,5,1)="8",D49-ED$100,D49-VLOOKUP(LEFT($A49,FIND(":",$A49,1))&amp;"copy number",$A$3:$AC$98,4,FALSE)),"")</f>
        <v>8.0800000000000018</v>
      </c>
      <c r="AG49" s="4">
        <f>IF(ISNUMBER(E49),IF(MID('Gene Table'!$D$1,5,1)="8",E49-EE$100,E49-VLOOKUP(LEFT($A49,FIND(":",$A49,1))&amp;"copy number",$A$3:$AC$98,5,FALSE)),"")</f>
        <v>8.509999999999998</v>
      </c>
      <c r="AH49" s="4" t="str">
        <f>IF(ISNUMBER(F49),IF(MID('Gene Table'!$D$1,5,1)="8",F49-EF$100,F49-VLOOKUP(LEFT($A49,FIND(":",$A49,1))&amp;"copy number",$A$3:$AC$98,6,FALSE)),"")</f>
        <v/>
      </c>
      <c r="AI49" s="4" t="str">
        <f>IF(ISNUMBER(G49),IF(MID('Gene Table'!$D$1,5,1)="8",G49-EG$100,G49-VLOOKUP(LEFT($A49,FIND(":",$A49,1))&amp;"copy number",$A$3:$AC$98,7,FALSE)),"")</f>
        <v/>
      </c>
      <c r="AJ49" s="4" t="str">
        <f>IF(ISNUMBER(H49),IF(MID('Gene Table'!$D$1,5,1)="8",H49-EH$100,H49-VLOOKUP(LEFT($A49,FIND(":",$A49,1))&amp;"copy number",$A$3:$AC$98,8,FALSE)),"")</f>
        <v/>
      </c>
      <c r="AK49" s="4" t="str">
        <f>IF(ISNUMBER(I49),IF(MID('Gene Table'!$D$1,5,1)="8",I49-EI$100,I49-VLOOKUP(LEFT($A49,FIND(":",$A49,1))&amp;"copy number",$A$3:$AC$98,9,FALSE)),"")</f>
        <v/>
      </c>
      <c r="AL49" s="4" t="str">
        <f>IF(ISNUMBER(J49),IF(MID('Gene Table'!$D$1,5,1)="8",J49-EJ$100,J49-VLOOKUP(LEFT($A49,FIND(":",$A49,1))&amp;"copy number",$A$3:$AC$98,10,FALSE)),"")</f>
        <v/>
      </c>
      <c r="AM49" s="4" t="str">
        <f>IF(ISNUMBER(K49),IF(MID('Gene Table'!$D$1,5,1)="8",K49-EK$100,K49-VLOOKUP(LEFT($A49,FIND(":",$A49,1))&amp;"copy number",$A$3:$AC$98,11,FALSE)),"")</f>
        <v/>
      </c>
      <c r="AN49" s="4" t="str">
        <f>IF(ISNUMBER(L49),IF(MID('Gene Table'!$D$1,5,1)="8",L49-EL$100,L49-VLOOKUP(LEFT($A49,FIND(":",$A49,1))&amp;"copy number",$A$3:$AC$98,12,FALSE)),"")</f>
        <v/>
      </c>
      <c r="AO49" s="4" t="str">
        <f>IF(ISNUMBER(M49),IF(MID('Gene Table'!$D$1,5,1)="8",M49-EM$100,M49-VLOOKUP(LEFT($A49,FIND(":",$A49,1))&amp;"copy number",$A$3:$AC$98,13,FALSE)),"")</f>
        <v/>
      </c>
      <c r="AP49" s="4" t="str">
        <f>IF(ISNUMBER(N49),IF(MID('Gene Table'!$D$1,5,1)="8",N49-EN$100,N49-VLOOKUP(LEFT($A49,FIND(":",$A49,1))&amp;"copy number",$A$3:$AC$98,14,FALSE)),"")</f>
        <v/>
      </c>
      <c r="AQ49" s="4" t="str">
        <f>IF(ISNUMBER(O49),IF(MID('Gene Table'!$D$1,5,1)="8",O49-EO$100,O49-VLOOKUP(LEFT($A49,FIND(":",$A49,1))&amp;"copy number",$A$3:$AC$98,15,FALSE)),"")</f>
        <v/>
      </c>
      <c r="AR49" s="4">
        <f t="shared" si="3"/>
        <v>0.91</v>
      </c>
      <c r="AS49" s="4">
        <f t="shared" si="4"/>
        <v>8.3000000000000007</v>
      </c>
      <c r="AU49" s="4" t="s">
        <v>192</v>
      </c>
      <c r="AV49" s="4">
        <f>IF(ISNUMBER(R49),IF(MID('Gene Table'!$D$1,5,1)="8",D49-ER$100,R49-VLOOKUP(LEFT($A49,FIND(":",$A49,1))&amp;"copy number",$A$3:$AC$98,18,FALSE)),"")</f>
        <v>6.4200000000000017</v>
      </c>
      <c r="AW49" s="4">
        <f>IF(ISNUMBER(S49),IF(MID('Gene Table'!$D$1,5,1)="8",E49-ES$100,S49-VLOOKUP(LEFT($A49,FIND(":",$A49,1))&amp;"copy number",$A$3:$AC$98,19,FALSE)),"")</f>
        <v>6.7600000000000016</v>
      </c>
      <c r="AX49" s="4">
        <f>IF(ISNUMBER(T49),IF(MID('Gene Table'!$D$1,5,1)="8",F49-ET$100,T49-VLOOKUP(LEFT($A49,FIND(":",$A49,1))&amp;"copy number",$A$3:$AC$98,20,FALSE)),"")</f>
        <v>6.68</v>
      </c>
      <c r="AY49" s="4">
        <f>IF(ISNUMBER(U49),IF(MID('Gene Table'!$D$1,5,1)="8",G49-EU$100,U49-VLOOKUP(LEFT($A49,FIND(":",$A49,1))&amp;"copy number",$A$3:$AC$98,21,FALSE)),"")</f>
        <v>9</v>
      </c>
      <c r="AZ49" s="4">
        <f>IF(ISNUMBER(V49),IF(MID('Gene Table'!$D$1,5,1)="8",H49-EV$100,V49-VLOOKUP(LEFT($A49,FIND(":",$A49,1))&amp;"copy number",$A$3:$AC$98,22,FALSE)),"")</f>
        <v>9</v>
      </c>
      <c r="BA49" s="4">
        <f>IF(ISNUMBER(W49),IF(MID('Gene Table'!$D$1,5,1)="8",I49-EW$100,W49-VLOOKUP(LEFT($A49,FIND(":",$A49,1))&amp;"copy number",$A$3:$AC$98,23,FALSE)),"")</f>
        <v>9</v>
      </c>
      <c r="BB49" s="4">
        <f>IF(ISNUMBER(X49),IF(MID('Gene Table'!$D$1,5,1)="8",J49-EX$100,X49-VLOOKUP(LEFT($A49,FIND(":",$A49,1))&amp;"copy number",$A$3:$AC$98,24,FALSE)),"")</f>
        <v>9</v>
      </c>
      <c r="BC49" s="4">
        <f>IF(ISNUMBER(Y49),IF(MID('Gene Table'!$D$1,5,1)="8",K49-EY$100,Y49-VLOOKUP(LEFT($A49,FIND(":",$A49,1))&amp;"copy number",$A$3:$AC$98,25,FALSE)),"")</f>
        <v>9</v>
      </c>
      <c r="BD49" s="4" t="str">
        <f>IF(ISNUMBER(Z49),IF(MID('Gene Table'!$D$1,5,1)="8",L49-EZ$100,Z49-VLOOKUP(LEFT($A49,FIND(":",$A49,1))&amp;"copy number",$A$3:$AC$98,26,FALSE)),"")</f>
        <v/>
      </c>
      <c r="BE49" s="4" t="str">
        <f>IF(ISNUMBER(AA49),IF(MID('Gene Table'!$D$1,5,1)="8",M49-FA$100,AA49-VLOOKUP(LEFT($A49,FIND(":",$A49,1))&amp;"copy number",$A$3:$AC$98,27,FALSE)),"")</f>
        <v/>
      </c>
      <c r="BF49" s="4" t="str">
        <f>IF(ISNUMBER(AB49),IF(MID('Gene Table'!$D$1,5,1)="8",N49-FB$100,AB49-VLOOKUP(LEFT($A49,FIND(":",$A49,1))&amp;"copy number",$A$3:$AC$98,28,FALSE)),"")</f>
        <v/>
      </c>
      <c r="BG49" s="4" t="str">
        <f>IF(ISNUMBER(AC49),IF(MID('Gene Table'!$D$1,5,1)="8",O49-FC$100,AC49-VLOOKUP(LEFT($A49,FIND(":",$A49,1))&amp;"copy number",$A$3:$AC$98,29,FALSE)),"")</f>
        <v/>
      </c>
      <c r="BI49" s="4" t="s">
        <v>192</v>
      </c>
      <c r="BJ49" s="4">
        <f t="shared" si="5"/>
        <v>6.4200000000000017</v>
      </c>
      <c r="BK49" s="4">
        <f t="shared" si="6"/>
        <v>6.7600000000000016</v>
      </c>
      <c r="BL49" s="4">
        <f t="shared" si="7"/>
        <v>6.68</v>
      </c>
      <c r="BM49" s="4">
        <f t="shared" si="8"/>
        <v>9</v>
      </c>
      <c r="BN49" s="4">
        <f t="shared" si="9"/>
        <v>9</v>
      </c>
      <c r="BO49" s="4">
        <f t="shared" si="10"/>
        <v>9</v>
      </c>
      <c r="BP49" s="4">
        <f t="shared" si="11"/>
        <v>9</v>
      </c>
      <c r="BQ49" s="4">
        <f t="shared" si="12"/>
        <v>9</v>
      </c>
      <c r="BR49" s="4" t="str">
        <f t="shared" si="13"/>
        <v/>
      </c>
      <c r="BS49" s="4" t="str">
        <f t="shared" si="14"/>
        <v/>
      </c>
      <c r="BT49" s="4" t="str">
        <f t="shared" si="15"/>
        <v/>
      </c>
      <c r="BU49" s="4" t="str">
        <f t="shared" si="16"/>
        <v/>
      </c>
      <c r="BV49" s="4">
        <f t="shared" si="17"/>
        <v>3.71</v>
      </c>
      <c r="BW49" s="4">
        <f t="shared" si="18"/>
        <v>8.11</v>
      </c>
      <c r="BY49" s="4" t="s">
        <v>192</v>
      </c>
      <c r="BZ49" s="4">
        <f t="shared" si="19"/>
        <v>-1.6899999999999977</v>
      </c>
      <c r="CA49" s="4">
        <f t="shared" si="20"/>
        <v>-1.3499999999999979</v>
      </c>
      <c r="CB49" s="4">
        <f t="shared" si="21"/>
        <v>-1.4299999999999997</v>
      </c>
      <c r="CC49" s="4">
        <f t="shared" si="22"/>
        <v>0.89000000000000057</v>
      </c>
      <c r="CD49" s="4">
        <f t="shared" si="23"/>
        <v>0.89000000000000057</v>
      </c>
      <c r="CE49" s="4">
        <f t="shared" si="24"/>
        <v>0.89000000000000057</v>
      </c>
      <c r="CF49" s="4">
        <f t="shared" si="25"/>
        <v>0.89000000000000057</v>
      </c>
      <c r="CG49" s="4">
        <f t="shared" si="26"/>
        <v>0.89000000000000057</v>
      </c>
      <c r="CH49" s="4" t="str">
        <f t="shared" si="27"/>
        <v/>
      </c>
      <c r="CI49" s="4" t="str">
        <f t="shared" si="28"/>
        <v/>
      </c>
      <c r="CJ49" s="4" t="str">
        <f t="shared" si="29"/>
        <v/>
      </c>
      <c r="CK49" s="4" t="str">
        <f t="shared" si="30"/>
        <v/>
      </c>
      <c r="CM49" s="4" t="s">
        <v>192</v>
      </c>
      <c r="CN49" s="4" t="str">
        <f>IF(ISNUMBER(BZ49), IF($BV49&gt;VLOOKUP('Gene Table'!$G$2,'Array Content'!$A$2:$B$3,2,FALSE),IF(BZ49&lt;-$BV49,"mutant","WT"),IF(BZ49&lt;-VLOOKUP('Gene Table'!$G$2,'Array Content'!$A$2:$B$3,2,FALSE),"Mutant","WT")),"")</f>
        <v>WT</v>
      </c>
      <c r="CO49" s="4" t="str">
        <f>IF(ISNUMBER(CA49), IF($BV49&gt;VLOOKUP('Gene Table'!$G$2,'Array Content'!$A$2:$B$3,2,FALSE),IF(CA49&lt;-$BV49,"mutant","WT"),IF(CA49&lt;-VLOOKUP('Gene Table'!$G$2,'Array Content'!$A$2:$B$3,2,FALSE),"Mutant","WT")),"")</f>
        <v>WT</v>
      </c>
      <c r="CP49" s="4" t="str">
        <f>IF(ISNUMBER(CB49), IF($BV49&gt;VLOOKUP('Gene Table'!$G$2,'Array Content'!$A$2:$B$3,2,FALSE),IF(CB49&lt;-$BV49,"mutant","WT"),IF(CB49&lt;-VLOOKUP('Gene Table'!$G$2,'Array Content'!$A$2:$B$3,2,FALSE),"Mutant","WT")),"")</f>
        <v>WT</v>
      </c>
      <c r="CQ49" s="4" t="str">
        <f>IF(ISNUMBER(CC49), IF($BV49&gt;VLOOKUP('Gene Table'!$G$2,'Array Content'!$A$2:$B$3,2,FALSE),IF(CC49&lt;-$BV49,"mutant","WT"),IF(CC49&lt;-VLOOKUP('Gene Table'!$G$2,'Array Content'!$A$2:$B$3,2,FALSE),"Mutant","WT")),"")</f>
        <v>WT</v>
      </c>
      <c r="CR49" s="4" t="str">
        <f>IF(ISNUMBER(CD49), IF($BV49&gt;VLOOKUP('Gene Table'!$G$2,'Array Content'!$A$2:$B$3,2,FALSE),IF(CD49&lt;-$BV49,"mutant","WT"),IF(CD49&lt;-VLOOKUP('Gene Table'!$G$2,'Array Content'!$A$2:$B$3,2,FALSE),"Mutant","WT")),"")</f>
        <v>WT</v>
      </c>
      <c r="CS49" s="4" t="str">
        <f>IF(ISNUMBER(CE49), IF($BV49&gt;VLOOKUP('Gene Table'!$G$2,'Array Content'!$A$2:$B$3,2,FALSE),IF(CE49&lt;-$BV49,"mutant","WT"),IF(CE49&lt;-VLOOKUP('Gene Table'!$G$2,'Array Content'!$A$2:$B$3,2,FALSE),"Mutant","WT")),"")</f>
        <v>WT</v>
      </c>
      <c r="CT49" s="4" t="str">
        <f>IF(ISNUMBER(CF49), IF($BV49&gt;VLOOKUP('Gene Table'!$G$2,'Array Content'!$A$2:$B$3,2,FALSE),IF(CF49&lt;-$BV49,"mutant","WT"),IF(CF49&lt;-VLOOKUP('Gene Table'!$G$2,'Array Content'!$A$2:$B$3,2,FALSE),"Mutant","WT")),"")</f>
        <v>WT</v>
      </c>
      <c r="CU49" s="4" t="str">
        <f>IF(ISNUMBER(CG49), IF($BV49&gt;VLOOKUP('Gene Table'!$G$2,'Array Content'!$A$2:$B$3,2,FALSE),IF(CG49&lt;-$BV49,"mutant","WT"),IF(CG49&lt;-VLOOKUP('Gene Table'!$G$2,'Array Content'!$A$2:$B$3,2,FALSE),"Mutant","WT")),"")</f>
        <v>WT</v>
      </c>
      <c r="CV49" s="4" t="str">
        <f>IF(ISNUMBER(CH49), IF($BV49&gt;VLOOKUP('Gene Table'!$G$2,'Array Content'!$A$2:$B$3,2,FALSE),IF(CH49&lt;-$BV49,"mutant","WT"),IF(CH49&lt;-VLOOKUP('Gene Table'!$G$2,'Array Content'!$A$2:$B$3,2,FALSE),"Mutant","WT")),"")</f>
        <v/>
      </c>
      <c r="CW49" s="4" t="str">
        <f>IF(ISNUMBER(CI49), IF($BV49&gt;VLOOKUP('Gene Table'!$G$2,'Array Content'!$A$2:$B$3,2,FALSE),IF(CI49&lt;-$BV49,"mutant","WT"),IF(CI49&lt;-VLOOKUP('Gene Table'!$G$2,'Array Content'!$A$2:$B$3,2,FALSE),"Mutant","WT")),"")</f>
        <v/>
      </c>
      <c r="CX49" s="4" t="str">
        <f>IF(ISNUMBER(CJ49), IF($BV49&gt;VLOOKUP('Gene Table'!$G$2,'Array Content'!$A$2:$B$3,2,FALSE),IF(CJ49&lt;-$BV49,"mutant","WT"),IF(CJ49&lt;-VLOOKUP('Gene Table'!$G$2,'Array Content'!$A$2:$B$3,2,FALSE),"Mutant","WT")),"")</f>
        <v/>
      </c>
      <c r="CY49" s="4" t="str">
        <f>IF(ISNUMBER(CK49), IF($BV49&gt;VLOOKUP('Gene Table'!$G$2,'Array Content'!$A$2:$B$3,2,FALSE),IF(CK49&lt;-$BV49,"mutant","WT"),IF(CK49&lt;-VLOOKUP('Gene Table'!$G$2,'Array Content'!$A$2:$B$3,2,FALSE),"Mutant","WT")),"")</f>
        <v/>
      </c>
      <c r="DA49" s="4" t="s">
        <v>192</v>
      </c>
      <c r="DB49" s="4">
        <f t="shared" si="31"/>
        <v>-1.879999999999999</v>
      </c>
      <c r="DC49" s="4">
        <f t="shared" si="32"/>
        <v>-1.5399999999999991</v>
      </c>
      <c r="DD49" s="4">
        <f t="shared" si="33"/>
        <v>-1.620000000000001</v>
      </c>
      <c r="DE49" s="4">
        <f t="shared" si="34"/>
        <v>0.69999999999999929</v>
      </c>
      <c r="DF49" s="4">
        <f t="shared" si="35"/>
        <v>0.69999999999999929</v>
      </c>
      <c r="DG49" s="4">
        <f t="shared" si="36"/>
        <v>0.69999999999999929</v>
      </c>
      <c r="DH49" s="4">
        <f t="shared" si="37"/>
        <v>0.69999999999999929</v>
      </c>
      <c r="DI49" s="4">
        <f t="shared" si="38"/>
        <v>0.69999999999999929</v>
      </c>
      <c r="DJ49" s="4" t="str">
        <f t="shared" si="39"/>
        <v/>
      </c>
      <c r="DK49" s="4" t="str">
        <f t="shared" si="40"/>
        <v/>
      </c>
      <c r="DL49" s="4" t="str">
        <f t="shared" si="41"/>
        <v/>
      </c>
      <c r="DM49" s="4" t="str">
        <f t="shared" si="42"/>
        <v/>
      </c>
      <c r="DO49" s="4" t="s">
        <v>192</v>
      </c>
      <c r="DP49" s="4" t="str">
        <f>IF(ISNUMBER(DB49), IF($AR49&gt;VLOOKUP('Gene Table'!$G$2,'Array Content'!$A$2:$B$3,2,FALSE),IF(DB49&lt;-$AR49,"mutant","WT"),IF(DB49&lt;-VLOOKUP('Gene Table'!$G$2,'Array Content'!$A$2:$B$3,2,FALSE),"Mutant","WT")),"")</f>
        <v>WT</v>
      </c>
      <c r="DQ49" s="4" t="str">
        <f>IF(ISNUMBER(DC49), IF($AR49&gt;VLOOKUP('Gene Table'!$G$2,'Array Content'!$A$2:$B$3,2,FALSE),IF(DC49&lt;-$AR49,"mutant","WT"),IF(DC49&lt;-VLOOKUP('Gene Table'!$G$2,'Array Content'!$A$2:$B$3,2,FALSE),"Mutant","WT")),"")</f>
        <v>WT</v>
      </c>
      <c r="DR49" s="4" t="str">
        <f>IF(ISNUMBER(DD49), IF($AR49&gt;VLOOKUP('Gene Table'!$G$2,'Array Content'!$A$2:$B$3,2,FALSE),IF(DD49&lt;-$AR49,"mutant","WT"),IF(DD49&lt;-VLOOKUP('Gene Table'!$G$2,'Array Content'!$A$2:$B$3,2,FALSE),"Mutant","WT")),"")</f>
        <v>WT</v>
      </c>
      <c r="DS49" s="4" t="str">
        <f>IF(ISNUMBER(DE49), IF($AR49&gt;VLOOKUP('Gene Table'!$G$2,'Array Content'!$A$2:$B$3,2,FALSE),IF(DE49&lt;-$AR49,"mutant","WT"),IF(DE49&lt;-VLOOKUP('Gene Table'!$G$2,'Array Content'!$A$2:$B$3,2,FALSE),"Mutant","WT")),"")</f>
        <v>WT</v>
      </c>
      <c r="DT49" s="4" t="str">
        <f>IF(ISNUMBER(DF49), IF($AR49&gt;VLOOKUP('Gene Table'!$G$2,'Array Content'!$A$2:$B$3,2,FALSE),IF(DF49&lt;-$AR49,"mutant","WT"),IF(DF49&lt;-VLOOKUP('Gene Table'!$G$2,'Array Content'!$A$2:$B$3,2,FALSE),"Mutant","WT")),"")</f>
        <v>WT</v>
      </c>
      <c r="DU49" s="4" t="str">
        <f>IF(ISNUMBER(DG49), IF($AR49&gt;VLOOKUP('Gene Table'!$G$2,'Array Content'!$A$2:$B$3,2,FALSE),IF(DG49&lt;-$AR49,"mutant","WT"),IF(DG49&lt;-VLOOKUP('Gene Table'!$G$2,'Array Content'!$A$2:$B$3,2,FALSE),"Mutant","WT")),"")</f>
        <v>WT</v>
      </c>
      <c r="DV49" s="4" t="str">
        <f>IF(ISNUMBER(DH49), IF($AR49&gt;VLOOKUP('Gene Table'!$G$2,'Array Content'!$A$2:$B$3,2,FALSE),IF(DH49&lt;-$AR49,"mutant","WT"),IF(DH49&lt;-VLOOKUP('Gene Table'!$G$2,'Array Content'!$A$2:$B$3,2,FALSE),"Mutant","WT")),"")</f>
        <v>WT</v>
      </c>
      <c r="DW49" s="4" t="str">
        <f>IF(ISNUMBER(DI49), IF($AR49&gt;VLOOKUP('Gene Table'!$G$2,'Array Content'!$A$2:$B$3,2,FALSE),IF(DI49&lt;-$AR49,"mutant","WT"),IF(DI49&lt;-VLOOKUP('Gene Table'!$G$2,'Array Content'!$A$2:$B$3,2,FALSE),"Mutant","WT")),"")</f>
        <v>WT</v>
      </c>
      <c r="DX49" s="4" t="str">
        <f>IF(ISNUMBER(DJ49), IF($AR49&gt;VLOOKUP('Gene Table'!$G$2,'Array Content'!$A$2:$B$3,2,FALSE),IF(DJ49&lt;-$AR49,"mutant","WT"),IF(DJ49&lt;-VLOOKUP('Gene Table'!$G$2,'Array Content'!$A$2:$B$3,2,FALSE),"Mutant","WT")),"")</f>
        <v/>
      </c>
      <c r="DY49" s="4" t="str">
        <f>IF(ISNUMBER(DK49), IF($AR49&gt;VLOOKUP('Gene Table'!$G$2,'Array Content'!$A$2:$B$3,2,FALSE),IF(DK49&lt;-$AR49,"mutant","WT"),IF(DK49&lt;-VLOOKUP('Gene Table'!$G$2,'Array Content'!$A$2:$B$3,2,FALSE),"Mutant","WT")),"")</f>
        <v/>
      </c>
      <c r="DZ49" s="4" t="str">
        <f>IF(ISNUMBER(DL49), IF($AR49&gt;VLOOKUP('Gene Table'!$G$2,'Array Content'!$A$2:$B$3,2,FALSE),IF(DL49&lt;-$AR49,"mutant","WT"),IF(DL49&lt;-VLOOKUP('Gene Table'!$G$2,'Array Content'!$A$2:$B$3,2,FALSE),"Mutant","WT")),"")</f>
        <v/>
      </c>
      <c r="EA49" s="4" t="str">
        <f>IF(ISNUMBER(DM49), IF($AR49&gt;VLOOKUP('Gene Table'!$G$2,'Array Content'!$A$2:$B$3,2,FALSE),IF(DM49&lt;-$AR49,"mutant","WT"),IF(DM49&lt;-VLOOKUP('Gene Table'!$G$2,'Array Content'!$A$2:$B$3,2,FALSE),"Mutant","WT")),"")</f>
        <v/>
      </c>
      <c r="EC49" s="4" t="s">
        <v>192</v>
      </c>
      <c r="ED49" s="4" t="str">
        <f>IF('Gene Table'!$D49="copy number",D49,"")</f>
        <v/>
      </c>
      <c r="EE49" s="4" t="str">
        <f>IF('Gene Table'!$D49="copy number",E49,"")</f>
        <v/>
      </c>
      <c r="EF49" s="4" t="str">
        <f>IF('Gene Table'!$D49="copy number",F49,"")</f>
        <v/>
      </c>
      <c r="EG49" s="4" t="str">
        <f>IF('Gene Table'!$D49="copy number",G49,"")</f>
        <v/>
      </c>
      <c r="EH49" s="4" t="str">
        <f>IF('Gene Table'!$D49="copy number",H49,"")</f>
        <v/>
      </c>
      <c r="EI49" s="4" t="str">
        <f>IF('Gene Table'!$D49="copy number",I49,"")</f>
        <v/>
      </c>
      <c r="EJ49" s="4" t="str">
        <f>IF('Gene Table'!$D49="copy number",J49,"")</f>
        <v/>
      </c>
      <c r="EK49" s="4" t="str">
        <f>IF('Gene Table'!$D49="copy number",K49,"")</f>
        <v/>
      </c>
      <c r="EL49" s="4" t="str">
        <f>IF('Gene Table'!$D49="copy number",L49,"")</f>
        <v/>
      </c>
      <c r="EM49" s="4" t="str">
        <f>IF('Gene Table'!$D49="copy number",M49,"")</f>
        <v/>
      </c>
      <c r="EN49" s="4" t="str">
        <f>IF('Gene Table'!$D49="copy number",N49,"")</f>
        <v/>
      </c>
      <c r="EO49" s="4" t="str">
        <f>IF('Gene Table'!$D49="copy number",O49,"")</f>
        <v/>
      </c>
      <c r="EQ49" s="4" t="s">
        <v>192</v>
      </c>
      <c r="ER49" s="4" t="str">
        <f>IF('Gene Table'!$D49="copy number",R49,"")</f>
        <v/>
      </c>
      <c r="ES49" s="4" t="str">
        <f>IF('Gene Table'!$D49="copy number",S49,"")</f>
        <v/>
      </c>
      <c r="ET49" s="4" t="str">
        <f>IF('Gene Table'!$D49="copy number",T49,"")</f>
        <v/>
      </c>
      <c r="EU49" s="4" t="str">
        <f>IF('Gene Table'!$D49="copy number",U49,"")</f>
        <v/>
      </c>
      <c r="EV49" s="4" t="str">
        <f>IF('Gene Table'!$D49="copy number",V49,"")</f>
        <v/>
      </c>
      <c r="EW49" s="4" t="str">
        <f>IF('Gene Table'!$D49="copy number",W49,"")</f>
        <v/>
      </c>
      <c r="EX49" s="4" t="str">
        <f>IF('Gene Table'!$D49="copy number",X49,"")</f>
        <v/>
      </c>
      <c r="EY49" s="4" t="str">
        <f>IF('Gene Table'!$D49="copy number",Y49,"")</f>
        <v/>
      </c>
      <c r="EZ49" s="4" t="str">
        <f>IF('Gene Table'!$D49="copy number",Z49,"")</f>
        <v/>
      </c>
      <c r="FA49" s="4" t="str">
        <f>IF('Gene Table'!$D49="copy number",AA49,"")</f>
        <v/>
      </c>
      <c r="FB49" s="4" t="str">
        <f>IF('Gene Table'!$D49="copy number",AB49,"")</f>
        <v/>
      </c>
      <c r="FC49" s="4" t="str">
        <f>IF('Gene Table'!$D49="copy number",AC49,"")</f>
        <v/>
      </c>
      <c r="FE49" s="4" t="s">
        <v>192</v>
      </c>
      <c r="FF49" s="4" t="str">
        <f>IF('Gene Table'!$C49="SMPC",D49,"")</f>
        <v/>
      </c>
      <c r="FG49" s="4" t="str">
        <f>IF('Gene Table'!$C49="SMPC",E49,"")</f>
        <v/>
      </c>
      <c r="FH49" s="4" t="str">
        <f>IF('Gene Table'!$C49="SMPC",F49,"")</f>
        <v/>
      </c>
      <c r="FI49" s="4" t="str">
        <f>IF('Gene Table'!$C49="SMPC",G49,"")</f>
        <v/>
      </c>
      <c r="FJ49" s="4" t="str">
        <f>IF('Gene Table'!$C49="SMPC",H49,"")</f>
        <v/>
      </c>
      <c r="FK49" s="4" t="str">
        <f>IF('Gene Table'!$C49="SMPC",I49,"")</f>
        <v/>
      </c>
      <c r="FL49" s="4" t="str">
        <f>IF('Gene Table'!$C49="SMPC",J49,"")</f>
        <v/>
      </c>
      <c r="FM49" s="4" t="str">
        <f>IF('Gene Table'!$C49="SMPC",K49,"")</f>
        <v/>
      </c>
      <c r="FN49" s="4" t="str">
        <f>IF('Gene Table'!$C49="SMPC",L49,"")</f>
        <v/>
      </c>
      <c r="FO49" s="4" t="str">
        <f>IF('Gene Table'!$C49="SMPC",M49,"")</f>
        <v/>
      </c>
      <c r="FP49" s="4" t="str">
        <f>IF('Gene Table'!$C49="SMPC",N49,"")</f>
        <v/>
      </c>
      <c r="FQ49" s="4" t="str">
        <f>IF('Gene Table'!$C49="SMPC",O49,"")</f>
        <v/>
      </c>
      <c r="FS49" s="4" t="s">
        <v>192</v>
      </c>
      <c r="FT49" s="4" t="str">
        <f>IF('Gene Table'!$C49="SMPC",R49,"")</f>
        <v/>
      </c>
      <c r="FU49" s="4" t="str">
        <f>IF('Gene Table'!$C49="SMPC",S49,"")</f>
        <v/>
      </c>
      <c r="FV49" s="4" t="str">
        <f>IF('Gene Table'!$C49="SMPC",T49,"")</f>
        <v/>
      </c>
      <c r="FW49" s="4" t="str">
        <f>IF('Gene Table'!$C49="SMPC",U49,"")</f>
        <v/>
      </c>
      <c r="FX49" s="4" t="str">
        <f>IF('Gene Table'!$C49="SMPC",V49,"")</f>
        <v/>
      </c>
      <c r="FY49" s="4" t="str">
        <f>IF('Gene Table'!$C49="SMPC",W49,"")</f>
        <v/>
      </c>
      <c r="FZ49" s="4" t="str">
        <f>IF('Gene Table'!$C49="SMPC",X49,"")</f>
        <v/>
      </c>
      <c r="GA49" s="4" t="str">
        <f>IF('Gene Table'!$C49="SMPC",Y49,"")</f>
        <v/>
      </c>
      <c r="GB49" s="4" t="str">
        <f>IF('Gene Table'!$C49="SMPC",Z49,"")</f>
        <v/>
      </c>
      <c r="GC49" s="4" t="str">
        <f>IF('Gene Table'!$C49="SMPC",AA49,"")</f>
        <v/>
      </c>
      <c r="GD49" s="4" t="str">
        <f>IF('Gene Table'!$C49="SMPC",AB49,"")</f>
        <v/>
      </c>
      <c r="GE49" s="4" t="str">
        <f>IF('Gene Table'!$C49="SMPC",AC49,"")</f>
        <v/>
      </c>
    </row>
    <row r="50" spans="1:187" ht="15" customHeight="1" x14ac:dyDescent="0.25">
      <c r="A50" s="4" t="str">
        <f>'Gene Table'!C50&amp;":"&amp;'Gene Table'!D50</f>
        <v>HRAS:c.182A&gt;T</v>
      </c>
      <c r="B50" s="4">
        <f>IF('Gene Table'!$G$5="NO",IF(ISNUMBER(MATCH('Gene Table'!E50,'Array Content'!$M$2:$M$941,0)),VLOOKUP('Gene Table'!E50,'Array Content'!$M$2:$O$941,2,FALSE),35),IF('Gene Table'!$G$5="YES",IF(ISNUMBER(MATCH('Gene Table'!E50,'Array Content'!$M$2:$M$941,0)),VLOOKUP('Gene Table'!E50,'Array Content'!$M$2:$O$941,3,FALSE),35),"OOPS"))</f>
        <v>36</v>
      </c>
      <c r="C50" s="4" t="s">
        <v>194</v>
      </c>
      <c r="D50" s="4">
        <f>IF('Control Sample Data'!D49="","",IF(SUM('Control Sample Data'!D$2:D$97)&gt;10,IF(AND(ISNUMBER('Control Sample Data'!D49),'Control Sample Data'!D49&lt;$B50, 'Control Sample Data'!D49&gt;0),'Control Sample Data'!D49,$B50),""))</f>
        <v>34.54</v>
      </c>
      <c r="E50" s="4">
        <f>IF('Control Sample Data'!E49="","",IF(SUM('Control Sample Data'!E$2:E$97)&gt;10,IF(AND(ISNUMBER('Control Sample Data'!E49),'Control Sample Data'!E49&lt;$B50, 'Control Sample Data'!E49&gt;0),'Control Sample Data'!E49,$B50),""))</f>
        <v>34.9</v>
      </c>
      <c r="F50" s="4" t="str">
        <f>IF('Control Sample Data'!F49="","",IF(SUM('Control Sample Data'!F$2:F$97)&gt;10,IF(AND(ISNUMBER('Control Sample Data'!F49),'Control Sample Data'!F49&lt;$B50, 'Control Sample Data'!F49&gt;0),'Control Sample Data'!F49,$B50),""))</f>
        <v/>
      </c>
      <c r="G50" s="4" t="str">
        <f>IF('Control Sample Data'!G49="","",IF(SUM('Control Sample Data'!G$2:G$97)&gt;10,IF(AND(ISNUMBER('Control Sample Data'!G49),'Control Sample Data'!G49&lt;$B50, 'Control Sample Data'!G49&gt;0),'Control Sample Data'!G49,$B50),""))</f>
        <v/>
      </c>
      <c r="H50" s="4" t="str">
        <f>IF('Control Sample Data'!H49="","",IF(SUM('Control Sample Data'!H$2:H$97)&gt;10,IF(AND(ISNUMBER('Control Sample Data'!H49),'Control Sample Data'!H49&lt;$B50, 'Control Sample Data'!H49&gt;0),'Control Sample Data'!H49,$B50),""))</f>
        <v/>
      </c>
      <c r="I50" s="4" t="str">
        <f>IF('Control Sample Data'!I49="","",IF(SUM('Control Sample Data'!I$2:I$97)&gt;10,IF(AND(ISNUMBER('Control Sample Data'!I49),'Control Sample Data'!I49&lt;$B50, 'Control Sample Data'!I49&gt;0),'Control Sample Data'!I49,$B50),""))</f>
        <v/>
      </c>
      <c r="J50" s="4" t="str">
        <f>IF('Control Sample Data'!J49="","",IF(SUM('Control Sample Data'!J$2:J$97)&gt;10,IF(AND(ISNUMBER('Control Sample Data'!J49),'Control Sample Data'!J49&lt;$B50, 'Control Sample Data'!J49&gt;0),'Control Sample Data'!J49,$B50),""))</f>
        <v/>
      </c>
      <c r="K50" s="4" t="str">
        <f>IF('Control Sample Data'!K49="","",IF(SUM('Control Sample Data'!K$2:K$97)&gt;10,IF(AND(ISNUMBER('Control Sample Data'!K49),'Control Sample Data'!K49&lt;$B50, 'Control Sample Data'!K49&gt;0),'Control Sample Data'!K49,$B50),""))</f>
        <v/>
      </c>
      <c r="L50" s="4" t="str">
        <f>IF('Control Sample Data'!L49="","",IF(SUM('Control Sample Data'!L$2:L$97)&gt;10,IF(AND(ISNUMBER('Control Sample Data'!L49),'Control Sample Data'!L49&lt;$B50, 'Control Sample Data'!L49&gt;0),'Control Sample Data'!L49,$B50),""))</f>
        <v/>
      </c>
      <c r="M50" s="4" t="str">
        <f>IF('Control Sample Data'!M49="","",IF(SUM('Control Sample Data'!M$2:M$97)&gt;10,IF(AND(ISNUMBER('Control Sample Data'!M49),'Control Sample Data'!M49&lt;$B50, 'Control Sample Data'!M49&gt;0),'Control Sample Data'!M49,$B50),""))</f>
        <v/>
      </c>
      <c r="N50" s="4" t="str">
        <f>IF('Control Sample Data'!N49="","",IF(SUM('Control Sample Data'!N$2:N$97)&gt;10,IF(AND(ISNUMBER('Control Sample Data'!N49),'Control Sample Data'!N49&lt;$B50, 'Control Sample Data'!N49&gt;0),'Control Sample Data'!N49,$B50),""))</f>
        <v/>
      </c>
      <c r="O50" s="4" t="str">
        <f>IF('Control Sample Data'!O49="","",IF(SUM('Control Sample Data'!O$2:O$97)&gt;10,IF(AND(ISNUMBER('Control Sample Data'!O49),'Control Sample Data'!O49&lt;$B50, 'Control Sample Data'!O49&gt;0),'Control Sample Data'!O49,$B50),""))</f>
        <v/>
      </c>
      <c r="Q50" s="4" t="s">
        <v>194</v>
      </c>
      <c r="R50" s="4">
        <f>IF('Test Sample Data'!D49="","",IF(SUM('Test Sample Data'!D$2:D$97)&gt;10,IF(AND(ISNUMBER('Test Sample Data'!D49),'Test Sample Data'!D49&lt;$B50, 'Test Sample Data'!D49&gt;0),'Test Sample Data'!D49,$B50),""))</f>
        <v>35</v>
      </c>
      <c r="S50" s="4">
        <f>IF('Test Sample Data'!E49="","",IF(SUM('Test Sample Data'!E$2:E$97)&gt;10,IF(AND(ISNUMBER('Test Sample Data'!E49),'Test Sample Data'!E49&lt;$B50, 'Test Sample Data'!E49&gt;0),'Test Sample Data'!E49,$B50),""))</f>
        <v>35</v>
      </c>
      <c r="T50" s="4">
        <f>IF('Test Sample Data'!F49="","",IF(SUM('Test Sample Data'!F$2:F$97)&gt;10,IF(AND(ISNUMBER('Test Sample Data'!F49),'Test Sample Data'!F49&lt;$B50, 'Test Sample Data'!F49&gt;0),'Test Sample Data'!F49,$B50),""))</f>
        <v>35</v>
      </c>
      <c r="U50" s="4">
        <f>IF('Test Sample Data'!G49="","",IF(SUM('Test Sample Data'!G$2:G$97)&gt;10,IF(AND(ISNUMBER('Test Sample Data'!G49),'Test Sample Data'!G49&lt;$B50, 'Test Sample Data'!G49&gt;0),'Test Sample Data'!G49,$B50),""))</f>
        <v>35</v>
      </c>
      <c r="V50" s="4">
        <f>IF('Test Sample Data'!H49="","",IF(SUM('Test Sample Data'!H$2:H$97)&gt;10,IF(AND(ISNUMBER('Test Sample Data'!H49),'Test Sample Data'!H49&lt;$B50, 'Test Sample Data'!H49&gt;0),'Test Sample Data'!H49,$B50),""))</f>
        <v>35</v>
      </c>
      <c r="W50" s="4">
        <f>IF('Test Sample Data'!I49="","",IF(SUM('Test Sample Data'!I$2:I$97)&gt;10,IF(AND(ISNUMBER('Test Sample Data'!I49),'Test Sample Data'!I49&lt;$B50, 'Test Sample Data'!I49&gt;0),'Test Sample Data'!I49,$B50),""))</f>
        <v>35</v>
      </c>
      <c r="X50" s="4">
        <f>IF('Test Sample Data'!J49="","",IF(SUM('Test Sample Data'!J$2:J$97)&gt;10,IF(AND(ISNUMBER('Test Sample Data'!J49),'Test Sample Data'!J49&lt;$B50, 'Test Sample Data'!J49&gt;0),'Test Sample Data'!J49,$B50),""))</f>
        <v>35</v>
      </c>
      <c r="Y50" s="4">
        <f>IF('Test Sample Data'!K49="","",IF(SUM('Test Sample Data'!K$2:K$97)&gt;10,IF(AND(ISNUMBER('Test Sample Data'!K49),'Test Sample Data'!K49&lt;$B50, 'Test Sample Data'!K49&gt;0),'Test Sample Data'!K49,$B50),""))</f>
        <v>35</v>
      </c>
      <c r="Z50" s="4" t="str">
        <f>IF('Test Sample Data'!L49="","",IF(SUM('Test Sample Data'!L$2:L$97)&gt;10,IF(AND(ISNUMBER('Test Sample Data'!L49),'Test Sample Data'!L49&lt;$B50, 'Test Sample Data'!L49&gt;0),'Test Sample Data'!L49,$B50),""))</f>
        <v/>
      </c>
      <c r="AA50" s="4" t="str">
        <f>IF('Test Sample Data'!M49="","",IF(SUM('Test Sample Data'!M$2:M$97)&gt;10,IF(AND(ISNUMBER('Test Sample Data'!M49),'Test Sample Data'!M49&lt;$B50, 'Test Sample Data'!M49&gt;0),'Test Sample Data'!M49,$B50),""))</f>
        <v/>
      </c>
      <c r="AB50" s="4" t="str">
        <f>IF('Test Sample Data'!N49="","",IF(SUM('Test Sample Data'!N$2:N$97)&gt;10,IF(AND(ISNUMBER('Test Sample Data'!N49),'Test Sample Data'!N49&lt;$B50, 'Test Sample Data'!N49&gt;0),'Test Sample Data'!N49,$B50),""))</f>
        <v/>
      </c>
      <c r="AC50" s="4" t="str">
        <f>IF('Test Sample Data'!O49="","",IF(SUM('Test Sample Data'!O$2:O$97)&gt;10,IF(AND(ISNUMBER('Test Sample Data'!O49),'Test Sample Data'!O49&lt;$B50, 'Test Sample Data'!O49&gt;0),'Test Sample Data'!O49,$B50),""))</f>
        <v/>
      </c>
      <c r="AE50" s="4" t="s">
        <v>194</v>
      </c>
      <c r="AF50" s="4">
        <f>IF(ISNUMBER(D50),IF(MID('Gene Table'!$D$1,5,1)="8",D50-ED$100,D50-VLOOKUP(LEFT($A50,FIND(":",$A50,1))&amp;"copy number",$A$3:$AC$98,4,FALSE)),"")</f>
        <v>8.3000000000000007</v>
      </c>
      <c r="AG50" s="4">
        <f>IF(ISNUMBER(E50),IF(MID('Gene Table'!$D$1,5,1)="8",E50-EE$100,E50-VLOOKUP(LEFT($A50,FIND(":",$A50,1))&amp;"copy number",$A$3:$AC$98,5,FALSE)),"")</f>
        <v>8.4799999999999969</v>
      </c>
      <c r="AH50" s="4" t="str">
        <f>IF(ISNUMBER(F50),IF(MID('Gene Table'!$D$1,5,1)="8",F50-EF$100,F50-VLOOKUP(LEFT($A50,FIND(":",$A50,1))&amp;"copy number",$A$3:$AC$98,6,FALSE)),"")</f>
        <v/>
      </c>
      <c r="AI50" s="4" t="str">
        <f>IF(ISNUMBER(G50),IF(MID('Gene Table'!$D$1,5,1)="8",G50-EG$100,G50-VLOOKUP(LEFT($A50,FIND(":",$A50,1))&amp;"copy number",$A$3:$AC$98,7,FALSE)),"")</f>
        <v/>
      </c>
      <c r="AJ50" s="4" t="str">
        <f>IF(ISNUMBER(H50),IF(MID('Gene Table'!$D$1,5,1)="8",H50-EH$100,H50-VLOOKUP(LEFT($A50,FIND(":",$A50,1))&amp;"copy number",$A$3:$AC$98,8,FALSE)),"")</f>
        <v/>
      </c>
      <c r="AK50" s="4" t="str">
        <f>IF(ISNUMBER(I50),IF(MID('Gene Table'!$D$1,5,1)="8",I50-EI$100,I50-VLOOKUP(LEFT($A50,FIND(":",$A50,1))&amp;"copy number",$A$3:$AC$98,9,FALSE)),"")</f>
        <v/>
      </c>
      <c r="AL50" s="4" t="str">
        <f>IF(ISNUMBER(J50),IF(MID('Gene Table'!$D$1,5,1)="8",J50-EJ$100,J50-VLOOKUP(LEFT($A50,FIND(":",$A50,1))&amp;"copy number",$A$3:$AC$98,10,FALSE)),"")</f>
        <v/>
      </c>
      <c r="AM50" s="4" t="str">
        <f>IF(ISNUMBER(K50),IF(MID('Gene Table'!$D$1,5,1)="8",K50-EK$100,K50-VLOOKUP(LEFT($A50,FIND(":",$A50,1))&amp;"copy number",$A$3:$AC$98,11,FALSE)),"")</f>
        <v/>
      </c>
      <c r="AN50" s="4" t="str">
        <f>IF(ISNUMBER(L50),IF(MID('Gene Table'!$D$1,5,1)="8",L50-EL$100,L50-VLOOKUP(LEFT($A50,FIND(":",$A50,1))&amp;"copy number",$A$3:$AC$98,12,FALSE)),"")</f>
        <v/>
      </c>
      <c r="AO50" s="4" t="str">
        <f>IF(ISNUMBER(M50),IF(MID('Gene Table'!$D$1,5,1)="8",M50-EM$100,M50-VLOOKUP(LEFT($A50,FIND(":",$A50,1))&amp;"copy number",$A$3:$AC$98,13,FALSE)),"")</f>
        <v/>
      </c>
      <c r="AP50" s="4" t="str">
        <f>IF(ISNUMBER(N50),IF(MID('Gene Table'!$D$1,5,1)="8",N50-EN$100,N50-VLOOKUP(LEFT($A50,FIND(":",$A50,1))&amp;"copy number",$A$3:$AC$98,14,FALSE)),"")</f>
        <v/>
      </c>
      <c r="AQ50" s="4" t="str">
        <f>IF(ISNUMBER(O50),IF(MID('Gene Table'!$D$1,5,1)="8",O50-EO$100,O50-VLOOKUP(LEFT($A50,FIND(":",$A50,1))&amp;"copy number",$A$3:$AC$98,15,FALSE)),"")</f>
        <v/>
      </c>
      <c r="AR50" s="4">
        <f t="shared" si="3"/>
        <v>0.38</v>
      </c>
      <c r="AS50" s="4">
        <f t="shared" si="4"/>
        <v>8.39</v>
      </c>
      <c r="AU50" s="4" t="s">
        <v>194</v>
      </c>
      <c r="AV50" s="4">
        <f>IF(ISNUMBER(R50),IF(MID('Gene Table'!$D$1,5,1)="8",D50-ER$100,R50-VLOOKUP(LEFT($A50,FIND(":",$A50,1))&amp;"copy number",$A$3:$AC$98,18,FALSE)),"")</f>
        <v>6.4200000000000017</v>
      </c>
      <c r="AW50" s="4">
        <f>IF(ISNUMBER(S50),IF(MID('Gene Table'!$D$1,5,1)="8",E50-ES$100,S50-VLOOKUP(LEFT($A50,FIND(":",$A50,1))&amp;"copy number",$A$3:$AC$98,19,FALSE)),"")</f>
        <v>6.7600000000000016</v>
      </c>
      <c r="AX50" s="4">
        <f>IF(ISNUMBER(T50),IF(MID('Gene Table'!$D$1,5,1)="8",F50-ET$100,T50-VLOOKUP(LEFT($A50,FIND(":",$A50,1))&amp;"copy number",$A$3:$AC$98,20,FALSE)),"")</f>
        <v>6.68</v>
      </c>
      <c r="AY50" s="4">
        <f>IF(ISNUMBER(U50),IF(MID('Gene Table'!$D$1,5,1)="8",G50-EU$100,U50-VLOOKUP(LEFT($A50,FIND(":",$A50,1))&amp;"copy number",$A$3:$AC$98,21,FALSE)),"")</f>
        <v>9</v>
      </c>
      <c r="AZ50" s="4">
        <f>IF(ISNUMBER(V50),IF(MID('Gene Table'!$D$1,5,1)="8",H50-EV$100,V50-VLOOKUP(LEFT($A50,FIND(":",$A50,1))&amp;"copy number",$A$3:$AC$98,22,FALSE)),"")</f>
        <v>9</v>
      </c>
      <c r="BA50" s="4">
        <f>IF(ISNUMBER(W50),IF(MID('Gene Table'!$D$1,5,1)="8",I50-EW$100,W50-VLOOKUP(LEFT($A50,FIND(":",$A50,1))&amp;"copy number",$A$3:$AC$98,23,FALSE)),"")</f>
        <v>9</v>
      </c>
      <c r="BB50" s="4">
        <f>IF(ISNUMBER(X50),IF(MID('Gene Table'!$D$1,5,1)="8",J50-EX$100,X50-VLOOKUP(LEFT($A50,FIND(":",$A50,1))&amp;"copy number",$A$3:$AC$98,24,FALSE)),"")</f>
        <v>9</v>
      </c>
      <c r="BC50" s="4">
        <f>IF(ISNUMBER(Y50),IF(MID('Gene Table'!$D$1,5,1)="8",K50-EY$100,Y50-VLOOKUP(LEFT($A50,FIND(":",$A50,1))&amp;"copy number",$A$3:$AC$98,25,FALSE)),"")</f>
        <v>9</v>
      </c>
      <c r="BD50" s="4" t="str">
        <f>IF(ISNUMBER(Z50),IF(MID('Gene Table'!$D$1,5,1)="8",L50-EZ$100,Z50-VLOOKUP(LEFT($A50,FIND(":",$A50,1))&amp;"copy number",$A$3:$AC$98,26,FALSE)),"")</f>
        <v/>
      </c>
      <c r="BE50" s="4" t="str">
        <f>IF(ISNUMBER(AA50),IF(MID('Gene Table'!$D$1,5,1)="8",M50-FA$100,AA50-VLOOKUP(LEFT($A50,FIND(":",$A50,1))&amp;"copy number",$A$3:$AC$98,27,FALSE)),"")</f>
        <v/>
      </c>
      <c r="BF50" s="4" t="str">
        <f>IF(ISNUMBER(AB50),IF(MID('Gene Table'!$D$1,5,1)="8",N50-FB$100,AB50-VLOOKUP(LEFT($A50,FIND(":",$A50,1))&amp;"copy number",$A$3:$AC$98,28,FALSE)),"")</f>
        <v/>
      </c>
      <c r="BG50" s="4" t="str">
        <f>IF(ISNUMBER(AC50),IF(MID('Gene Table'!$D$1,5,1)="8",O50-FC$100,AC50-VLOOKUP(LEFT($A50,FIND(":",$A50,1))&amp;"copy number",$A$3:$AC$98,29,FALSE)),"")</f>
        <v/>
      </c>
      <c r="BI50" s="4" t="s">
        <v>194</v>
      </c>
      <c r="BJ50" s="4">
        <f t="shared" si="5"/>
        <v>6.4200000000000017</v>
      </c>
      <c r="BK50" s="4">
        <f t="shared" si="6"/>
        <v>6.7600000000000016</v>
      </c>
      <c r="BL50" s="4">
        <f t="shared" si="7"/>
        <v>6.68</v>
      </c>
      <c r="BM50" s="4">
        <f t="shared" si="8"/>
        <v>9</v>
      </c>
      <c r="BN50" s="4">
        <f t="shared" si="9"/>
        <v>9</v>
      </c>
      <c r="BO50" s="4">
        <f t="shared" si="10"/>
        <v>9</v>
      </c>
      <c r="BP50" s="4">
        <f t="shared" si="11"/>
        <v>9</v>
      </c>
      <c r="BQ50" s="4">
        <f t="shared" si="12"/>
        <v>9</v>
      </c>
      <c r="BR50" s="4" t="str">
        <f t="shared" si="13"/>
        <v/>
      </c>
      <c r="BS50" s="4" t="str">
        <f t="shared" si="14"/>
        <v/>
      </c>
      <c r="BT50" s="4" t="str">
        <f t="shared" si="15"/>
        <v/>
      </c>
      <c r="BU50" s="4" t="str">
        <f t="shared" si="16"/>
        <v/>
      </c>
      <c r="BV50" s="4">
        <f t="shared" si="17"/>
        <v>3.71</v>
      </c>
      <c r="BW50" s="4">
        <f t="shared" si="18"/>
        <v>8.11</v>
      </c>
      <c r="BY50" s="4" t="s">
        <v>194</v>
      </c>
      <c r="BZ50" s="4">
        <f t="shared" si="19"/>
        <v>-1.6899999999999977</v>
      </c>
      <c r="CA50" s="4">
        <f t="shared" si="20"/>
        <v>-1.3499999999999979</v>
      </c>
      <c r="CB50" s="4">
        <f t="shared" si="21"/>
        <v>-1.4299999999999997</v>
      </c>
      <c r="CC50" s="4">
        <f t="shared" si="22"/>
        <v>0.89000000000000057</v>
      </c>
      <c r="CD50" s="4">
        <f t="shared" si="23"/>
        <v>0.89000000000000057</v>
      </c>
      <c r="CE50" s="4">
        <f t="shared" si="24"/>
        <v>0.89000000000000057</v>
      </c>
      <c r="CF50" s="4">
        <f t="shared" si="25"/>
        <v>0.89000000000000057</v>
      </c>
      <c r="CG50" s="4">
        <f t="shared" si="26"/>
        <v>0.89000000000000057</v>
      </c>
      <c r="CH50" s="4" t="str">
        <f t="shared" si="27"/>
        <v/>
      </c>
      <c r="CI50" s="4" t="str">
        <f t="shared" si="28"/>
        <v/>
      </c>
      <c r="CJ50" s="4" t="str">
        <f t="shared" si="29"/>
        <v/>
      </c>
      <c r="CK50" s="4" t="str">
        <f t="shared" si="30"/>
        <v/>
      </c>
      <c r="CM50" s="4" t="s">
        <v>194</v>
      </c>
      <c r="CN50" s="4" t="str">
        <f>IF(ISNUMBER(BZ50), IF($BV50&gt;VLOOKUP('Gene Table'!$G$2,'Array Content'!$A$2:$B$3,2,FALSE),IF(BZ50&lt;-$BV50,"mutant","WT"),IF(BZ50&lt;-VLOOKUP('Gene Table'!$G$2,'Array Content'!$A$2:$B$3,2,FALSE),"Mutant","WT")),"")</f>
        <v>WT</v>
      </c>
      <c r="CO50" s="4" t="str">
        <f>IF(ISNUMBER(CA50), IF($BV50&gt;VLOOKUP('Gene Table'!$G$2,'Array Content'!$A$2:$B$3,2,FALSE),IF(CA50&lt;-$BV50,"mutant","WT"),IF(CA50&lt;-VLOOKUP('Gene Table'!$G$2,'Array Content'!$A$2:$B$3,2,FALSE),"Mutant","WT")),"")</f>
        <v>WT</v>
      </c>
      <c r="CP50" s="4" t="str">
        <f>IF(ISNUMBER(CB50), IF($BV50&gt;VLOOKUP('Gene Table'!$G$2,'Array Content'!$A$2:$B$3,2,FALSE),IF(CB50&lt;-$BV50,"mutant","WT"),IF(CB50&lt;-VLOOKUP('Gene Table'!$G$2,'Array Content'!$A$2:$B$3,2,FALSE),"Mutant","WT")),"")</f>
        <v>WT</v>
      </c>
      <c r="CQ50" s="4" t="str">
        <f>IF(ISNUMBER(CC50), IF($BV50&gt;VLOOKUP('Gene Table'!$G$2,'Array Content'!$A$2:$B$3,2,FALSE),IF(CC50&lt;-$BV50,"mutant","WT"),IF(CC50&lt;-VLOOKUP('Gene Table'!$G$2,'Array Content'!$A$2:$B$3,2,FALSE),"Mutant","WT")),"")</f>
        <v>WT</v>
      </c>
      <c r="CR50" s="4" t="str">
        <f>IF(ISNUMBER(CD50), IF($BV50&gt;VLOOKUP('Gene Table'!$G$2,'Array Content'!$A$2:$B$3,2,FALSE),IF(CD50&lt;-$BV50,"mutant","WT"),IF(CD50&lt;-VLOOKUP('Gene Table'!$G$2,'Array Content'!$A$2:$B$3,2,FALSE),"Mutant","WT")),"")</f>
        <v>WT</v>
      </c>
      <c r="CS50" s="4" t="str">
        <f>IF(ISNUMBER(CE50), IF($BV50&gt;VLOOKUP('Gene Table'!$G$2,'Array Content'!$A$2:$B$3,2,FALSE),IF(CE50&lt;-$BV50,"mutant","WT"),IF(CE50&lt;-VLOOKUP('Gene Table'!$G$2,'Array Content'!$A$2:$B$3,2,FALSE),"Mutant","WT")),"")</f>
        <v>WT</v>
      </c>
      <c r="CT50" s="4" t="str">
        <f>IF(ISNUMBER(CF50), IF($BV50&gt;VLOOKUP('Gene Table'!$G$2,'Array Content'!$A$2:$B$3,2,FALSE),IF(CF50&lt;-$BV50,"mutant","WT"),IF(CF50&lt;-VLOOKUP('Gene Table'!$G$2,'Array Content'!$A$2:$B$3,2,FALSE),"Mutant","WT")),"")</f>
        <v>WT</v>
      </c>
      <c r="CU50" s="4" t="str">
        <f>IF(ISNUMBER(CG50), IF($BV50&gt;VLOOKUP('Gene Table'!$G$2,'Array Content'!$A$2:$B$3,2,FALSE),IF(CG50&lt;-$BV50,"mutant","WT"),IF(CG50&lt;-VLOOKUP('Gene Table'!$G$2,'Array Content'!$A$2:$B$3,2,FALSE),"Mutant","WT")),"")</f>
        <v>WT</v>
      </c>
      <c r="CV50" s="4" t="str">
        <f>IF(ISNUMBER(CH50), IF($BV50&gt;VLOOKUP('Gene Table'!$G$2,'Array Content'!$A$2:$B$3,2,FALSE),IF(CH50&lt;-$BV50,"mutant","WT"),IF(CH50&lt;-VLOOKUP('Gene Table'!$G$2,'Array Content'!$A$2:$B$3,2,FALSE),"Mutant","WT")),"")</f>
        <v/>
      </c>
      <c r="CW50" s="4" t="str">
        <f>IF(ISNUMBER(CI50), IF($BV50&gt;VLOOKUP('Gene Table'!$G$2,'Array Content'!$A$2:$B$3,2,FALSE),IF(CI50&lt;-$BV50,"mutant","WT"),IF(CI50&lt;-VLOOKUP('Gene Table'!$G$2,'Array Content'!$A$2:$B$3,2,FALSE),"Mutant","WT")),"")</f>
        <v/>
      </c>
      <c r="CX50" s="4" t="str">
        <f>IF(ISNUMBER(CJ50), IF($BV50&gt;VLOOKUP('Gene Table'!$G$2,'Array Content'!$A$2:$B$3,2,FALSE),IF(CJ50&lt;-$BV50,"mutant","WT"),IF(CJ50&lt;-VLOOKUP('Gene Table'!$G$2,'Array Content'!$A$2:$B$3,2,FALSE),"Mutant","WT")),"")</f>
        <v/>
      </c>
      <c r="CY50" s="4" t="str">
        <f>IF(ISNUMBER(CK50), IF($BV50&gt;VLOOKUP('Gene Table'!$G$2,'Array Content'!$A$2:$B$3,2,FALSE),IF(CK50&lt;-$BV50,"mutant","WT"),IF(CK50&lt;-VLOOKUP('Gene Table'!$G$2,'Array Content'!$A$2:$B$3,2,FALSE),"Mutant","WT")),"")</f>
        <v/>
      </c>
      <c r="DA50" s="4" t="s">
        <v>194</v>
      </c>
      <c r="DB50" s="4">
        <f t="shared" si="31"/>
        <v>-1.9699999999999989</v>
      </c>
      <c r="DC50" s="4">
        <f t="shared" si="32"/>
        <v>-1.629999999999999</v>
      </c>
      <c r="DD50" s="4">
        <f t="shared" si="33"/>
        <v>-1.7100000000000009</v>
      </c>
      <c r="DE50" s="4">
        <f t="shared" si="34"/>
        <v>0.60999999999999943</v>
      </c>
      <c r="DF50" s="4">
        <f t="shared" si="35"/>
        <v>0.60999999999999943</v>
      </c>
      <c r="DG50" s="4">
        <f t="shared" si="36"/>
        <v>0.60999999999999943</v>
      </c>
      <c r="DH50" s="4">
        <f t="shared" si="37"/>
        <v>0.60999999999999943</v>
      </c>
      <c r="DI50" s="4">
        <f t="shared" si="38"/>
        <v>0.60999999999999943</v>
      </c>
      <c r="DJ50" s="4" t="str">
        <f t="shared" si="39"/>
        <v/>
      </c>
      <c r="DK50" s="4" t="str">
        <f t="shared" si="40"/>
        <v/>
      </c>
      <c r="DL50" s="4" t="str">
        <f t="shared" si="41"/>
        <v/>
      </c>
      <c r="DM50" s="4" t="str">
        <f t="shared" si="42"/>
        <v/>
      </c>
      <c r="DO50" s="4" t="s">
        <v>194</v>
      </c>
      <c r="DP50" s="4" t="str">
        <f>IF(ISNUMBER(DB50), IF($AR50&gt;VLOOKUP('Gene Table'!$G$2,'Array Content'!$A$2:$B$3,2,FALSE),IF(DB50&lt;-$AR50,"mutant","WT"),IF(DB50&lt;-VLOOKUP('Gene Table'!$G$2,'Array Content'!$A$2:$B$3,2,FALSE),"Mutant","WT")),"")</f>
        <v>WT</v>
      </c>
      <c r="DQ50" s="4" t="str">
        <f>IF(ISNUMBER(DC50), IF($AR50&gt;VLOOKUP('Gene Table'!$G$2,'Array Content'!$A$2:$B$3,2,FALSE),IF(DC50&lt;-$AR50,"mutant","WT"),IF(DC50&lt;-VLOOKUP('Gene Table'!$G$2,'Array Content'!$A$2:$B$3,2,FALSE),"Mutant","WT")),"")</f>
        <v>WT</v>
      </c>
      <c r="DR50" s="4" t="str">
        <f>IF(ISNUMBER(DD50), IF($AR50&gt;VLOOKUP('Gene Table'!$G$2,'Array Content'!$A$2:$B$3,2,FALSE),IF(DD50&lt;-$AR50,"mutant","WT"),IF(DD50&lt;-VLOOKUP('Gene Table'!$G$2,'Array Content'!$A$2:$B$3,2,FALSE),"Mutant","WT")),"")</f>
        <v>WT</v>
      </c>
      <c r="DS50" s="4" t="str">
        <f>IF(ISNUMBER(DE50), IF($AR50&gt;VLOOKUP('Gene Table'!$G$2,'Array Content'!$A$2:$B$3,2,FALSE),IF(DE50&lt;-$AR50,"mutant","WT"),IF(DE50&lt;-VLOOKUP('Gene Table'!$G$2,'Array Content'!$A$2:$B$3,2,FALSE),"Mutant","WT")),"")</f>
        <v>WT</v>
      </c>
      <c r="DT50" s="4" t="str">
        <f>IF(ISNUMBER(DF50), IF($AR50&gt;VLOOKUP('Gene Table'!$G$2,'Array Content'!$A$2:$B$3,2,FALSE),IF(DF50&lt;-$AR50,"mutant","WT"),IF(DF50&lt;-VLOOKUP('Gene Table'!$G$2,'Array Content'!$A$2:$B$3,2,FALSE),"Mutant","WT")),"")</f>
        <v>WT</v>
      </c>
      <c r="DU50" s="4" t="str">
        <f>IF(ISNUMBER(DG50), IF($AR50&gt;VLOOKUP('Gene Table'!$G$2,'Array Content'!$A$2:$B$3,2,FALSE),IF(DG50&lt;-$AR50,"mutant","WT"),IF(DG50&lt;-VLOOKUP('Gene Table'!$G$2,'Array Content'!$A$2:$B$3,2,FALSE),"Mutant","WT")),"")</f>
        <v>WT</v>
      </c>
      <c r="DV50" s="4" t="str">
        <f>IF(ISNUMBER(DH50), IF($AR50&gt;VLOOKUP('Gene Table'!$G$2,'Array Content'!$A$2:$B$3,2,FALSE),IF(DH50&lt;-$AR50,"mutant","WT"),IF(DH50&lt;-VLOOKUP('Gene Table'!$G$2,'Array Content'!$A$2:$B$3,2,FALSE),"Mutant","WT")),"")</f>
        <v>WT</v>
      </c>
      <c r="DW50" s="4" t="str">
        <f>IF(ISNUMBER(DI50), IF($AR50&gt;VLOOKUP('Gene Table'!$G$2,'Array Content'!$A$2:$B$3,2,FALSE),IF(DI50&lt;-$AR50,"mutant","WT"),IF(DI50&lt;-VLOOKUP('Gene Table'!$G$2,'Array Content'!$A$2:$B$3,2,FALSE),"Mutant","WT")),"")</f>
        <v>WT</v>
      </c>
      <c r="DX50" s="4" t="str">
        <f>IF(ISNUMBER(DJ50), IF($AR50&gt;VLOOKUP('Gene Table'!$G$2,'Array Content'!$A$2:$B$3,2,FALSE),IF(DJ50&lt;-$AR50,"mutant","WT"),IF(DJ50&lt;-VLOOKUP('Gene Table'!$G$2,'Array Content'!$A$2:$B$3,2,FALSE),"Mutant","WT")),"")</f>
        <v/>
      </c>
      <c r="DY50" s="4" t="str">
        <f>IF(ISNUMBER(DK50), IF($AR50&gt;VLOOKUP('Gene Table'!$G$2,'Array Content'!$A$2:$B$3,2,FALSE),IF(DK50&lt;-$AR50,"mutant","WT"),IF(DK50&lt;-VLOOKUP('Gene Table'!$G$2,'Array Content'!$A$2:$B$3,2,FALSE),"Mutant","WT")),"")</f>
        <v/>
      </c>
      <c r="DZ50" s="4" t="str">
        <f>IF(ISNUMBER(DL50), IF($AR50&gt;VLOOKUP('Gene Table'!$G$2,'Array Content'!$A$2:$B$3,2,FALSE),IF(DL50&lt;-$AR50,"mutant","WT"),IF(DL50&lt;-VLOOKUP('Gene Table'!$G$2,'Array Content'!$A$2:$B$3,2,FALSE),"Mutant","WT")),"")</f>
        <v/>
      </c>
      <c r="EA50" s="4" t="str">
        <f>IF(ISNUMBER(DM50), IF($AR50&gt;VLOOKUP('Gene Table'!$G$2,'Array Content'!$A$2:$B$3,2,FALSE),IF(DM50&lt;-$AR50,"mutant","WT"),IF(DM50&lt;-VLOOKUP('Gene Table'!$G$2,'Array Content'!$A$2:$B$3,2,FALSE),"Mutant","WT")),"")</f>
        <v/>
      </c>
      <c r="EC50" s="4" t="s">
        <v>194</v>
      </c>
      <c r="ED50" s="4" t="str">
        <f>IF('Gene Table'!$D50="copy number",D50,"")</f>
        <v/>
      </c>
      <c r="EE50" s="4" t="str">
        <f>IF('Gene Table'!$D50="copy number",E50,"")</f>
        <v/>
      </c>
      <c r="EF50" s="4" t="str">
        <f>IF('Gene Table'!$D50="copy number",F50,"")</f>
        <v/>
      </c>
      <c r="EG50" s="4" t="str">
        <f>IF('Gene Table'!$D50="copy number",G50,"")</f>
        <v/>
      </c>
      <c r="EH50" s="4" t="str">
        <f>IF('Gene Table'!$D50="copy number",H50,"")</f>
        <v/>
      </c>
      <c r="EI50" s="4" t="str">
        <f>IF('Gene Table'!$D50="copy number",I50,"")</f>
        <v/>
      </c>
      <c r="EJ50" s="4" t="str">
        <f>IF('Gene Table'!$D50="copy number",J50,"")</f>
        <v/>
      </c>
      <c r="EK50" s="4" t="str">
        <f>IF('Gene Table'!$D50="copy number",K50,"")</f>
        <v/>
      </c>
      <c r="EL50" s="4" t="str">
        <f>IF('Gene Table'!$D50="copy number",L50,"")</f>
        <v/>
      </c>
      <c r="EM50" s="4" t="str">
        <f>IF('Gene Table'!$D50="copy number",M50,"")</f>
        <v/>
      </c>
      <c r="EN50" s="4" t="str">
        <f>IF('Gene Table'!$D50="copy number",N50,"")</f>
        <v/>
      </c>
      <c r="EO50" s="4" t="str">
        <f>IF('Gene Table'!$D50="copy number",O50,"")</f>
        <v/>
      </c>
      <c r="EQ50" s="4" t="s">
        <v>194</v>
      </c>
      <c r="ER50" s="4" t="str">
        <f>IF('Gene Table'!$D50="copy number",R50,"")</f>
        <v/>
      </c>
      <c r="ES50" s="4" t="str">
        <f>IF('Gene Table'!$D50="copy number",S50,"")</f>
        <v/>
      </c>
      <c r="ET50" s="4" t="str">
        <f>IF('Gene Table'!$D50="copy number",T50,"")</f>
        <v/>
      </c>
      <c r="EU50" s="4" t="str">
        <f>IF('Gene Table'!$D50="copy number",U50,"")</f>
        <v/>
      </c>
      <c r="EV50" s="4" t="str">
        <f>IF('Gene Table'!$D50="copy number",V50,"")</f>
        <v/>
      </c>
      <c r="EW50" s="4" t="str">
        <f>IF('Gene Table'!$D50="copy number",W50,"")</f>
        <v/>
      </c>
      <c r="EX50" s="4" t="str">
        <f>IF('Gene Table'!$D50="copy number",X50,"")</f>
        <v/>
      </c>
      <c r="EY50" s="4" t="str">
        <f>IF('Gene Table'!$D50="copy number",Y50,"")</f>
        <v/>
      </c>
      <c r="EZ50" s="4" t="str">
        <f>IF('Gene Table'!$D50="copy number",Z50,"")</f>
        <v/>
      </c>
      <c r="FA50" s="4" t="str">
        <f>IF('Gene Table'!$D50="copy number",AA50,"")</f>
        <v/>
      </c>
      <c r="FB50" s="4" t="str">
        <f>IF('Gene Table'!$D50="copy number",AB50,"")</f>
        <v/>
      </c>
      <c r="FC50" s="4" t="str">
        <f>IF('Gene Table'!$D50="copy number",AC50,"")</f>
        <v/>
      </c>
      <c r="FE50" s="4" t="s">
        <v>194</v>
      </c>
      <c r="FF50" s="4" t="str">
        <f>IF('Gene Table'!$C50="SMPC",D50,"")</f>
        <v/>
      </c>
      <c r="FG50" s="4" t="str">
        <f>IF('Gene Table'!$C50="SMPC",E50,"")</f>
        <v/>
      </c>
      <c r="FH50" s="4" t="str">
        <f>IF('Gene Table'!$C50="SMPC",F50,"")</f>
        <v/>
      </c>
      <c r="FI50" s="4" t="str">
        <f>IF('Gene Table'!$C50="SMPC",G50,"")</f>
        <v/>
      </c>
      <c r="FJ50" s="4" t="str">
        <f>IF('Gene Table'!$C50="SMPC",H50,"")</f>
        <v/>
      </c>
      <c r="FK50" s="4" t="str">
        <f>IF('Gene Table'!$C50="SMPC",I50,"")</f>
        <v/>
      </c>
      <c r="FL50" s="4" t="str">
        <f>IF('Gene Table'!$C50="SMPC",J50,"")</f>
        <v/>
      </c>
      <c r="FM50" s="4" t="str">
        <f>IF('Gene Table'!$C50="SMPC",K50,"")</f>
        <v/>
      </c>
      <c r="FN50" s="4" t="str">
        <f>IF('Gene Table'!$C50="SMPC",L50,"")</f>
        <v/>
      </c>
      <c r="FO50" s="4" t="str">
        <f>IF('Gene Table'!$C50="SMPC",M50,"")</f>
        <v/>
      </c>
      <c r="FP50" s="4" t="str">
        <f>IF('Gene Table'!$C50="SMPC",N50,"")</f>
        <v/>
      </c>
      <c r="FQ50" s="4" t="str">
        <f>IF('Gene Table'!$C50="SMPC",O50,"")</f>
        <v/>
      </c>
      <c r="FS50" s="4" t="s">
        <v>194</v>
      </c>
      <c r="FT50" s="4" t="str">
        <f>IF('Gene Table'!$C50="SMPC",R50,"")</f>
        <v/>
      </c>
      <c r="FU50" s="4" t="str">
        <f>IF('Gene Table'!$C50="SMPC",S50,"")</f>
        <v/>
      </c>
      <c r="FV50" s="4" t="str">
        <f>IF('Gene Table'!$C50="SMPC",T50,"")</f>
        <v/>
      </c>
      <c r="FW50" s="4" t="str">
        <f>IF('Gene Table'!$C50="SMPC",U50,"")</f>
        <v/>
      </c>
      <c r="FX50" s="4" t="str">
        <f>IF('Gene Table'!$C50="SMPC",V50,"")</f>
        <v/>
      </c>
      <c r="FY50" s="4" t="str">
        <f>IF('Gene Table'!$C50="SMPC",W50,"")</f>
        <v/>
      </c>
      <c r="FZ50" s="4" t="str">
        <f>IF('Gene Table'!$C50="SMPC",X50,"")</f>
        <v/>
      </c>
      <c r="GA50" s="4" t="str">
        <f>IF('Gene Table'!$C50="SMPC",Y50,"")</f>
        <v/>
      </c>
      <c r="GB50" s="4" t="str">
        <f>IF('Gene Table'!$C50="SMPC",Z50,"")</f>
        <v/>
      </c>
      <c r="GC50" s="4" t="str">
        <f>IF('Gene Table'!$C50="SMPC",AA50,"")</f>
        <v/>
      </c>
      <c r="GD50" s="4" t="str">
        <f>IF('Gene Table'!$C50="SMPC",AB50,"")</f>
        <v/>
      </c>
      <c r="GE50" s="4" t="str">
        <f>IF('Gene Table'!$C50="SMPC",AC50,"")</f>
        <v/>
      </c>
    </row>
    <row r="51" spans="1:187" ht="15" customHeight="1" x14ac:dyDescent="0.25">
      <c r="A51" s="4" t="str">
        <f>'Gene Table'!C51&amp;":"&amp;'Gene Table'!D51</f>
        <v>HRAS:c.183G&gt;T</v>
      </c>
      <c r="B51" s="4">
        <f>IF('Gene Table'!$G$5="NO",IF(ISNUMBER(MATCH('Gene Table'!E51,'Array Content'!$M$2:$M$941,0)),VLOOKUP('Gene Table'!E51,'Array Content'!$M$2:$O$941,2,FALSE),35),IF('Gene Table'!$G$5="YES",IF(ISNUMBER(MATCH('Gene Table'!E51,'Array Content'!$M$2:$M$941,0)),VLOOKUP('Gene Table'!E51,'Array Content'!$M$2:$O$941,3,FALSE),35),"OOPS"))</f>
        <v>35</v>
      </c>
      <c r="C51" s="4" t="s">
        <v>196</v>
      </c>
      <c r="D51" s="4">
        <f>IF('Control Sample Data'!D50="","",IF(SUM('Control Sample Data'!D$2:D$97)&gt;10,IF(AND(ISNUMBER('Control Sample Data'!D50),'Control Sample Data'!D50&lt;$B51, 'Control Sample Data'!D50&gt;0),'Control Sample Data'!D50,$B51),""))</f>
        <v>34.590000000000003</v>
      </c>
      <c r="E51" s="4">
        <f>IF('Control Sample Data'!E50="","",IF(SUM('Control Sample Data'!E$2:E$97)&gt;10,IF(AND(ISNUMBER('Control Sample Data'!E50),'Control Sample Data'!E50&lt;$B51, 'Control Sample Data'!E50&gt;0),'Control Sample Data'!E50,$B51),""))</f>
        <v>34.01</v>
      </c>
      <c r="F51" s="4" t="str">
        <f>IF('Control Sample Data'!F50="","",IF(SUM('Control Sample Data'!F$2:F$97)&gt;10,IF(AND(ISNUMBER('Control Sample Data'!F50),'Control Sample Data'!F50&lt;$B51, 'Control Sample Data'!F50&gt;0),'Control Sample Data'!F50,$B51),""))</f>
        <v/>
      </c>
      <c r="G51" s="4" t="str">
        <f>IF('Control Sample Data'!G50="","",IF(SUM('Control Sample Data'!G$2:G$97)&gt;10,IF(AND(ISNUMBER('Control Sample Data'!G50),'Control Sample Data'!G50&lt;$B51, 'Control Sample Data'!G50&gt;0),'Control Sample Data'!G50,$B51),""))</f>
        <v/>
      </c>
      <c r="H51" s="4" t="str">
        <f>IF('Control Sample Data'!H50="","",IF(SUM('Control Sample Data'!H$2:H$97)&gt;10,IF(AND(ISNUMBER('Control Sample Data'!H50),'Control Sample Data'!H50&lt;$B51, 'Control Sample Data'!H50&gt;0),'Control Sample Data'!H50,$B51),""))</f>
        <v/>
      </c>
      <c r="I51" s="4" t="str">
        <f>IF('Control Sample Data'!I50="","",IF(SUM('Control Sample Data'!I$2:I$97)&gt;10,IF(AND(ISNUMBER('Control Sample Data'!I50),'Control Sample Data'!I50&lt;$B51, 'Control Sample Data'!I50&gt;0),'Control Sample Data'!I50,$B51),""))</f>
        <v/>
      </c>
      <c r="J51" s="4" t="str">
        <f>IF('Control Sample Data'!J50="","",IF(SUM('Control Sample Data'!J$2:J$97)&gt;10,IF(AND(ISNUMBER('Control Sample Data'!J50),'Control Sample Data'!J50&lt;$B51, 'Control Sample Data'!J50&gt;0),'Control Sample Data'!J50,$B51),""))</f>
        <v/>
      </c>
      <c r="K51" s="4" t="str">
        <f>IF('Control Sample Data'!K50="","",IF(SUM('Control Sample Data'!K$2:K$97)&gt;10,IF(AND(ISNUMBER('Control Sample Data'!K50),'Control Sample Data'!K50&lt;$B51, 'Control Sample Data'!K50&gt;0),'Control Sample Data'!K50,$B51),""))</f>
        <v/>
      </c>
      <c r="L51" s="4" t="str">
        <f>IF('Control Sample Data'!L50="","",IF(SUM('Control Sample Data'!L$2:L$97)&gt;10,IF(AND(ISNUMBER('Control Sample Data'!L50),'Control Sample Data'!L50&lt;$B51, 'Control Sample Data'!L50&gt;0),'Control Sample Data'!L50,$B51),""))</f>
        <v/>
      </c>
      <c r="M51" s="4" t="str">
        <f>IF('Control Sample Data'!M50="","",IF(SUM('Control Sample Data'!M$2:M$97)&gt;10,IF(AND(ISNUMBER('Control Sample Data'!M50),'Control Sample Data'!M50&lt;$B51, 'Control Sample Data'!M50&gt;0),'Control Sample Data'!M50,$B51),""))</f>
        <v/>
      </c>
      <c r="N51" s="4" t="str">
        <f>IF('Control Sample Data'!N50="","",IF(SUM('Control Sample Data'!N$2:N$97)&gt;10,IF(AND(ISNUMBER('Control Sample Data'!N50),'Control Sample Data'!N50&lt;$B51, 'Control Sample Data'!N50&gt;0),'Control Sample Data'!N50,$B51),""))</f>
        <v/>
      </c>
      <c r="O51" s="4" t="str">
        <f>IF('Control Sample Data'!O50="","",IF(SUM('Control Sample Data'!O$2:O$97)&gt;10,IF(AND(ISNUMBER('Control Sample Data'!O50),'Control Sample Data'!O50&lt;$B51, 'Control Sample Data'!O50&gt;0),'Control Sample Data'!O50,$B51),""))</f>
        <v/>
      </c>
      <c r="Q51" s="4" t="s">
        <v>196</v>
      </c>
      <c r="R51" s="4">
        <f>IF('Test Sample Data'!D50="","",IF(SUM('Test Sample Data'!D$2:D$97)&gt;10,IF(AND(ISNUMBER('Test Sample Data'!D50),'Test Sample Data'!D50&lt;$B51, 'Test Sample Data'!D50&gt;0),'Test Sample Data'!D50,$B51),""))</f>
        <v>35</v>
      </c>
      <c r="S51" s="4">
        <f>IF('Test Sample Data'!E50="","",IF(SUM('Test Sample Data'!E$2:E$97)&gt;10,IF(AND(ISNUMBER('Test Sample Data'!E50),'Test Sample Data'!E50&lt;$B51, 'Test Sample Data'!E50&gt;0),'Test Sample Data'!E50,$B51),""))</f>
        <v>35</v>
      </c>
      <c r="T51" s="4">
        <f>IF('Test Sample Data'!F50="","",IF(SUM('Test Sample Data'!F$2:F$97)&gt;10,IF(AND(ISNUMBER('Test Sample Data'!F50),'Test Sample Data'!F50&lt;$B51, 'Test Sample Data'!F50&gt;0),'Test Sample Data'!F50,$B51),""))</f>
        <v>35</v>
      </c>
      <c r="U51" s="4">
        <f>IF('Test Sample Data'!G50="","",IF(SUM('Test Sample Data'!G$2:G$97)&gt;10,IF(AND(ISNUMBER('Test Sample Data'!G50),'Test Sample Data'!G50&lt;$B51, 'Test Sample Data'!G50&gt;0),'Test Sample Data'!G50,$B51),""))</f>
        <v>35</v>
      </c>
      <c r="V51" s="4">
        <f>IF('Test Sample Data'!H50="","",IF(SUM('Test Sample Data'!H$2:H$97)&gt;10,IF(AND(ISNUMBER('Test Sample Data'!H50),'Test Sample Data'!H50&lt;$B51, 'Test Sample Data'!H50&gt;0),'Test Sample Data'!H50,$B51),""))</f>
        <v>35</v>
      </c>
      <c r="W51" s="4">
        <f>IF('Test Sample Data'!I50="","",IF(SUM('Test Sample Data'!I$2:I$97)&gt;10,IF(AND(ISNUMBER('Test Sample Data'!I50),'Test Sample Data'!I50&lt;$B51, 'Test Sample Data'!I50&gt;0),'Test Sample Data'!I50,$B51),""))</f>
        <v>35</v>
      </c>
      <c r="X51" s="4">
        <f>IF('Test Sample Data'!J50="","",IF(SUM('Test Sample Data'!J$2:J$97)&gt;10,IF(AND(ISNUMBER('Test Sample Data'!J50),'Test Sample Data'!J50&lt;$B51, 'Test Sample Data'!J50&gt;0),'Test Sample Data'!J50,$B51),""))</f>
        <v>35</v>
      </c>
      <c r="Y51" s="4">
        <f>IF('Test Sample Data'!K50="","",IF(SUM('Test Sample Data'!K$2:K$97)&gt;10,IF(AND(ISNUMBER('Test Sample Data'!K50),'Test Sample Data'!K50&lt;$B51, 'Test Sample Data'!K50&gt;0),'Test Sample Data'!K50,$B51),""))</f>
        <v>35</v>
      </c>
      <c r="Z51" s="4" t="str">
        <f>IF('Test Sample Data'!L50="","",IF(SUM('Test Sample Data'!L$2:L$97)&gt;10,IF(AND(ISNUMBER('Test Sample Data'!L50),'Test Sample Data'!L50&lt;$B51, 'Test Sample Data'!L50&gt;0),'Test Sample Data'!L50,$B51),""))</f>
        <v/>
      </c>
      <c r="AA51" s="4" t="str">
        <f>IF('Test Sample Data'!M50="","",IF(SUM('Test Sample Data'!M$2:M$97)&gt;10,IF(AND(ISNUMBER('Test Sample Data'!M50),'Test Sample Data'!M50&lt;$B51, 'Test Sample Data'!M50&gt;0),'Test Sample Data'!M50,$B51),""))</f>
        <v/>
      </c>
      <c r="AB51" s="4" t="str">
        <f>IF('Test Sample Data'!N50="","",IF(SUM('Test Sample Data'!N$2:N$97)&gt;10,IF(AND(ISNUMBER('Test Sample Data'!N50),'Test Sample Data'!N50&lt;$B51, 'Test Sample Data'!N50&gt;0),'Test Sample Data'!N50,$B51),""))</f>
        <v/>
      </c>
      <c r="AC51" s="4" t="str">
        <f>IF('Test Sample Data'!O50="","",IF(SUM('Test Sample Data'!O$2:O$97)&gt;10,IF(AND(ISNUMBER('Test Sample Data'!O50),'Test Sample Data'!O50&lt;$B51, 'Test Sample Data'!O50&gt;0),'Test Sample Data'!O50,$B51),""))</f>
        <v/>
      </c>
      <c r="AE51" s="4" t="s">
        <v>196</v>
      </c>
      <c r="AF51" s="4">
        <f>IF(ISNUMBER(D51),IF(MID('Gene Table'!$D$1,5,1)="8",D51-ED$100,D51-VLOOKUP(LEFT($A51,FIND(":",$A51,1))&amp;"copy number",$A$3:$AC$98,4,FALSE)),"")</f>
        <v>8.350000000000005</v>
      </c>
      <c r="AG51" s="4">
        <f>IF(ISNUMBER(E51),IF(MID('Gene Table'!$D$1,5,1)="8",E51-EE$100,E51-VLOOKUP(LEFT($A51,FIND(":",$A51,1))&amp;"copy number",$A$3:$AC$98,5,FALSE)),"")</f>
        <v>7.5899999999999963</v>
      </c>
      <c r="AH51" s="4" t="str">
        <f>IF(ISNUMBER(F51),IF(MID('Gene Table'!$D$1,5,1)="8",F51-EF$100,F51-VLOOKUP(LEFT($A51,FIND(":",$A51,1))&amp;"copy number",$A$3:$AC$98,6,FALSE)),"")</f>
        <v/>
      </c>
      <c r="AI51" s="4" t="str">
        <f>IF(ISNUMBER(G51),IF(MID('Gene Table'!$D$1,5,1)="8",G51-EG$100,G51-VLOOKUP(LEFT($A51,FIND(":",$A51,1))&amp;"copy number",$A$3:$AC$98,7,FALSE)),"")</f>
        <v/>
      </c>
      <c r="AJ51" s="4" t="str">
        <f>IF(ISNUMBER(H51),IF(MID('Gene Table'!$D$1,5,1)="8",H51-EH$100,H51-VLOOKUP(LEFT($A51,FIND(":",$A51,1))&amp;"copy number",$A$3:$AC$98,8,FALSE)),"")</f>
        <v/>
      </c>
      <c r="AK51" s="4" t="str">
        <f>IF(ISNUMBER(I51),IF(MID('Gene Table'!$D$1,5,1)="8",I51-EI$100,I51-VLOOKUP(LEFT($A51,FIND(":",$A51,1))&amp;"copy number",$A$3:$AC$98,9,FALSE)),"")</f>
        <v/>
      </c>
      <c r="AL51" s="4" t="str">
        <f>IF(ISNUMBER(J51),IF(MID('Gene Table'!$D$1,5,1)="8",J51-EJ$100,J51-VLOOKUP(LEFT($A51,FIND(":",$A51,1))&amp;"copy number",$A$3:$AC$98,10,FALSE)),"")</f>
        <v/>
      </c>
      <c r="AM51" s="4" t="str">
        <f>IF(ISNUMBER(K51),IF(MID('Gene Table'!$D$1,5,1)="8",K51-EK$100,K51-VLOOKUP(LEFT($A51,FIND(":",$A51,1))&amp;"copy number",$A$3:$AC$98,11,FALSE)),"")</f>
        <v/>
      </c>
      <c r="AN51" s="4" t="str">
        <f>IF(ISNUMBER(L51),IF(MID('Gene Table'!$D$1,5,1)="8",L51-EL$100,L51-VLOOKUP(LEFT($A51,FIND(":",$A51,1))&amp;"copy number",$A$3:$AC$98,12,FALSE)),"")</f>
        <v/>
      </c>
      <c r="AO51" s="4" t="str">
        <f>IF(ISNUMBER(M51),IF(MID('Gene Table'!$D$1,5,1)="8",M51-EM$100,M51-VLOOKUP(LEFT($A51,FIND(":",$A51,1))&amp;"copy number",$A$3:$AC$98,13,FALSE)),"")</f>
        <v/>
      </c>
      <c r="AP51" s="4" t="str">
        <f>IF(ISNUMBER(N51),IF(MID('Gene Table'!$D$1,5,1)="8",N51-EN$100,N51-VLOOKUP(LEFT($A51,FIND(":",$A51,1))&amp;"copy number",$A$3:$AC$98,14,FALSE)),"")</f>
        <v/>
      </c>
      <c r="AQ51" s="4" t="str">
        <f>IF(ISNUMBER(O51),IF(MID('Gene Table'!$D$1,5,1)="8",O51-EO$100,O51-VLOOKUP(LEFT($A51,FIND(":",$A51,1))&amp;"copy number",$A$3:$AC$98,15,FALSE)),"")</f>
        <v/>
      </c>
      <c r="AR51" s="4">
        <f t="shared" si="3"/>
        <v>1.61</v>
      </c>
      <c r="AS51" s="4">
        <f t="shared" si="4"/>
        <v>7.97</v>
      </c>
      <c r="AU51" s="4" t="s">
        <v>196</v>
      </c>
      <c r="AV51" s="4">
        <f>IF(ISNUMBER(R51),IF(MID('Gene Table'!$D$1,5,1)="8",D51-ER$100,R51-VLOOKUP(LEFT($A51,FIND(":",$A51,1))&amp;"copy number",$A$3:$AC$98,18,FALSE)),"")</f>
        <v>6.4200000000000017</v>
      </c>
      <c r="AW51" s="4">
        <f>IF(ISNUMBER(S51),IF(MID('Gene Table'!$D$1,5,1)="8",E51-ES$100,S51-VLOOKUP(LEFT($A51,FIND(":",$A51,1))&amp;"copy number",$A$3:$AC$98,19,FALSE)),"")</f>
        <v>6.7600000000000016</v>
      </c>
      <c r="AX51" s="4">
        <f>IF(ISNUMBER(T51),IF(MID('Gene Table'!$D$1,5,1)="8",F51-ET$100,T51-VLOOKUP(LEFT($A51,FIND(":",$A51,1))&amp;"copy number",$A$3:$AC$98,20,FALSE)),"")</f>
        <v>6.68</v>
      </c>
      <c r="AY51" s="4">
        <f>IF(ISNUMBER(U51),IF(MID('Gene Table'!$D$1,5,1)="8",G51-EU$100,U51-VLOOKUP(LEFT($A51,FIND(":",$A51,1))&amp;"copy number",$A$3:$AC$98,21,FALSE)),"")</f>
        <v>9</v>
      </c>
      <c r="AZ51" s="4">
        <f>IF(ISNUMBER(V51),IF(MID('Gene Table'!$D$1,5,1)="8",H51-EV$100,V51-VLOOKUP(LEFT($A51,FIND(":",$A51,1))&amp;"copy number",$A$3:$AC$98,22,FALSE)),"")</f>
        <v>9</v>
      </c>
      <c r="BA51" s="4">
        <f>IF(ISNUMBER(W51),IF(MID('Gene Table'!$D$1,5,1)="8",I51-EW$100,W51-VLOOKUP(LEFT($A51,FIND(":",$A51,1))&amp;"copy number",$A$3:$AC$98,23,FALSE)),"")</f>
        <v>9</v>
      </c>
      <c r="BB51" s="4">
        <f>IF(ISNUMBER(X51),IF(MID('Gene Table'!$D$1,5,1)="8",J51-EX$100,X51-VLOOKUP(LEFT($A51,FIND(":",$A51,1))&amp;"copy number",$A$3:$AC$98,24,FALSE)),"")</f>
        <v>9</v>
      </c>
      <c r="BC51" s="4">
        <f>IF(ISNUMBER(Y51),IF(MID('Gene Table'!$D$1,5,1)="8",K51-EY$100,Y51-VLOOKUP(LEFT($A51,FIND(":",$A51,1))&amp;"copy number",$A$3:$AC$98,25,FALSE)),"")</f>
        <v>9</v>
      </c>
      <c r="BD51" s="4" t="str">
        <f>IF(ISNUMBER(Z51),IF(MID('Gene Table'!$D$1,5,1)="8",L51-EZ$100,Z51-VLOOKUP(LEFT($A51,FIND(":",$A51,1))&amp;"copy number",$A$3:$AC$98,26,FALSE)),"")</f>
        <v/>
      </c>
      <c r="BE51" s="4" t="str">
        <f>IF(ISNUMBER(AA51),IF(MID('Gene Table'!$D$1,5,1)="8",M51-FA$100,AA51-VLOOKUP(LEFT($A51,FIND(":",$A51,1))&amp;"copy number",$A$3:$AC$98,27,FALSE)),"")</f>
        <v/>
      </c>
      <c r="BF51" s="4" t="str">
        <f>IF(ISNUMBER(AB51),IF(MID('Gene Table'!$D$1,5,1)="8",N51-FB$100,AB51-VLOOKUP(LEFT($A51,FIND(":",$A51,1))&amp;"copy number",$A$3:$AC$98,28,FALSE)),"")</f>
        <v/>
      </c>
      <c r="BG51" s="4" t="str">
        <f>IF(ISNUMBER(AC51),IF(MID('Gene Table'!$D$1,5,1)="8",O51-FC$100,AC51-VLOOKUP(LEFT($A51,FIND(":",$A51,1))&amp;"copy number",$A$3:$AC$98,29,FALSE)),"")</f>
        <v/>
      </c>
      <c r="BI51" s="4" t="s">
        <v>196</v>
      </c>
      <c r="BJ51" s="4">
        <f t="shared" si="5"/>
        <v>6.4200000000000017</v>
      </c>
      <c r="BK51" s="4">
        <f t="shared" si="6"/>
        <v>6.7600000000000016</v>
      </c>
      <c r="BL51" s="4">
        <f t="shared" si="7"/>
        <v>6.68</v>
      </c>
      <c r="BM51" s="4">
        <f t="shared" si="8"/>
        <v>9</v>
      </c>
      <c r="BN51" s="4">
        <f t="shared" si="9"/>
        <v>9</v>
      </c>
      <c r="BO51" s="4">
        <f t="shared" si="10"/>
        <v>9</v>
      </c>
      <c r="BP51" s="4">
        <f t="shared" si="11"/>
        <v>9</v>
      </c>
      <c r="BQ51" s="4">
        <f t="shared" si="12"/>
        <v>9</v>
      </c>
      <c r="BR51" s="4" t="str">
        <f t="shared" si="13"/>
        <v/>
      </c>
      <c r="BS51" s="4" t="str">
        <f t="shared" si="14"/>
        <v/>
      </c>
      <c r="BT51" s="4" t="str">
        <f t="shared" si="15"/>
        <v/>
      </c>
      <c r="BU51" s="4" t="str">
        <f t="shared" si="16"/>
        <v/>
      </c>
      <c r="BV51" s="4">
        <f t="shared" si="17"/>
        <v>3.71</v>
      </c>
      <c r="BW51" s="4">
        <f t="shared" si="18"/>
        <v>8.11</v>
      </c>
      <c r="BY51" s="4" t="s">
        <v>196</v>
      </c>
      <c r="BZ51" s="4">
        <f t="shared" si="19"/>
        <v>-1.6899999999999977</v>
      </c>
      <c r="CA51" s="4">
        <f t="shared" si="20"/>
        <v>-1.3499999999999979</v>
      </c>
      <c r="CB51" s="4">
        <f t="shared" si="21"/>
        <v>-1.4299999999999997</v>
      </c>
      <c r="CC51" s="4">
        <f t="shared" si="22"/>
        <v>0.89000000000000057</v>
      </c>
      <c r="CD51" s="4">
        <f t="shared" si="23"/>
        <v>0.89000000000000057</v>
      </c>
      <c r="CE51" s="4">
        <f t="shared" si="24"/>
        <v>0.89000000000000057</v>
      </c>
      <c r="CF51" s="4">
        <f t="shared" si="25"/>
        <v>0.89000000000000057</v>
      </c>
      <c r="CG51" s="4">
        <f t="shared" si="26"/>
        <v>0.89000000000000057</v>
      </c>
      <c r="CH51" s="4" t="str">
        <f t="shared" si="27"/>
        <v/>
      </c>
      <c r="CI51" s="4" t="str">
        <f t="shared" si="28"/>
        <v/>
      </c>
      <c r="CJ51" s="4" t="str">
        <f t="shared" si="29"/>
        <v/>
      </c>
      <c r="CK51" s="4" t="str">
        <f t="shared" si="30"/>
        <v/>
      </c>
      <c r="CM51" s="4" t="s">
        <v>196</v>
      </c>
      <c r="CN51" s="4" t="str">
        <f>IF(ISNUMBER(BZ51), IF($BV51&gt;VLOOKUP('Gene Table'!$G$2,'Array Content'!$A$2:$B$3,2,FALSE),IF(BZ51&lt;-$BV51,"mutant","WT"),IF(BZ51&lt;-VLOOKUP('Gene Table'!$G$2,'Array Content'!$A$2:$B$3,2,FALSE),"Mutant","WT")),"")</f>
        <v>WT</v>
      </c>
      <c r="CO51" s="4" t="str">
        <f>IF(ISNUMBER(CA51), IF($BV51&gt;VLOOKUP('Gene Table'!$G$2,'Array Content'!$A$2:$B$3,2,FALSE),IF(CA51&lt;-$BV51,"mutant","WT"),IF(CA51&lt;-VLOOKUP('Gene Table'!$G$2,'Array Content'!$A$2:$B$3,2,FALSE),"Mutant","WT")),"")</f>
        <v>WT</v>
      </c>
      <c r="CP51" s="4" t="str">
        <f>IF(ISNUMBER(CB51), IF($BV51&gt;VLOOKUP('Gene Table'!$G$2,'Array Content'!$A$2:$B$3,2,FALSE),IF(CB51&lt;-$BV51,"mutant","WT"),IF(CB51&lt;-VLOOKUP('Gene Table'!$G$2,'Array Content'!$A$2:$B$3,2,FALSE),"Mutant","WT")),"")</f>
        <v>WT</v>
      </c>
      <c r="CQ51" s="4" t="str">
        <f>IF(ISNUMBER(CC51), IF($BV51&gt;VLOOKUP('Gene Table'!$G$2,'Array Content'!$A$2:$B$3,2,FALSE),IF(CC51&lt;-$BV51,"mutant","WT"),IF(CC51&lt;-VLOOKUP('Gene Table'!$G$2,'Array Content'!$A$2:$B$3,2,FALSE),"Mutant","WT")),"")</f>
        <v>WT</v>
      </c>
      <c r="CR51" s="4" t="str">
        <f>IF(ISNUMBER(CD51), IF($BV51&gt;VLOOKUP('Gene Table'!$G$2,'Array Content'!$A$2:$B$3,2,FALSE),IF(CD51&lt;-$BV51,"mutant","WT"),IF(CD51&lt;-VLOOKUP('Gene Table'!$G$2,'Array Content'!$A$2:$B$3,2,FALSE),"Mutant","WT")),"")</f>
        <v>WT</v>
      </c>
      <c r="CS51" s="4" t="str">
        <f>IF(ISNUMBER(CE51), IF($BV51&gt;VLOOKUP('Gene Table'!$G$2,'Array Content'!$A$2:$B$3,2,FALSE),IF(CE51&lt;-$BV51,"mutant","WT"),IF(CE51&lt;-VLOOKUP('Gene Table'!$G$2,'Array Content'!$A$2:$B$3,2,FALSE),"Mutant","WT")),"")</f>
        <v>WT</v>
      </c>
      <c r="CT51" s="4" t="str">
        <f>IF(ISNUMBER(CF51), IF($BV51&gt;VLOOKUP('Gene Table'!$G$2,'Array Content'!$A$2:$B$3,2,FALSE),IF(CF51&lt;-$BV51,"mutant","WT"),IF(CF51&lt;-VLOOKUP('Gene Table'!$G$2,'Array Content'!$A$2:$B$3,2,FALSE),"Mutant","WT")),"")</f>
        <v>WT</v>
      </c>
      <c r="CU51" s="4" t="str">
        <f>IF(ISNUMBER(CG51), IF($BV51&gt;VLOOKUP('Gene Table'!$G$2,'Array Content'!$A$2:$B$3,2,FALSE),IF(CG51&lt;-$BV51,"mutant","WT"),IF(CG51&lt;-VLOOKUP('Gene Table'!$G$2,'Array Content'!$A$2:$B$3,2,FALSE),"Mutant","WT")),"")</f>
        <v>WT</v>
      </c>
      <c r="CV51" s="4" t="str">
        <f>IF(ISNUMBER(CH51), IF($BV51&gt;VLOOKUP('Gene Table'!$G$2,'Array Content'!$A$2:$B$3,2,FALSE),IF(CH51&lt;-$BV51,"mutant","WT"),IF(CH51&lt;-VLOOKUP('Gene Table'!$G$2,'Array Content'!$A$2:$B$3,2,FALSE),"Mutant","WT")),"")</f>
        <v/>
      </c>
      <c r="CW51" s="4" t="str">
        <f>IF(ISNUMBER(CI51), IF($BV51&gt;VLOOKUP('Gene Table'!$G$2,'Array Content'!$A$2:$B$3,2,FALSE),IF(CI51&lt;-$BV51,"mutant","WT"),IF(CI51&lt;-VLOOKUP('Gene Table'!$G$2,'Array Content'!$A$2:$B$3,2,FALSE),"Mutant","WT")),"")</f>
        <v/>
      </c>
      <c r="CX51" s="4" t="str">
        <f>IF(ISNUMBER(CJ51), IF($BV51&gt;VLOOKUP('Gene Table'!$G$2,'Array Content'!$A$2:$B$3,2,FALSE),IF(CJ51&lt;-$BV51,"mutant","WT"),IF(CJ51&lt;-VLOOKUP('Gene Table'!$G$2,'Array Content'!$A$2:$B$3,2,FALSE),"Mutant","WT")),"")</f>
        <v/>
      </c>
      <c r="CY51" s="4" t="str">
        <f>IF(ISNUMBER(CK51), IF($BV51&gt;VLOOKUP('Gene Table'!$G$2,'Array Content'!$A$2:$B$3,2,FALSE),IF(CK51&lt;-$BV51,"mutant","WT"),IF(CK51&lt;-VLOOKUP('Gene Table'!$G$2,'Array Content'!$A$2:$B$3,2,FALSE),"Mutant","WT")),"")</f>
        <v/>
      </c>
      <c r="DA51" s="4" t="s">
        <v>196</v>
      </c>
      <c r="DB51" s="4">
        <f t="shared" si="31"/>
        <v>-1.549999999999998</v>
      </c>
      <c r="DC51" s="4">
        <f t="shared" si="32"/>
        <v>-1.2099999999999982</v>
      </c>
      <c r="DD51" s="4">
        <f t="shared" si="33"/>
        <v>-1.29</v>
      </c>
      <c r="DE51" s="4">
        <f t="shared" si="34"/>
        <v>1.0300000000000002</v>
      </c>
      <c r="DF51" s="4">
        <f t="shared" si="35"/>
        <v>1.0300000000000002</v>
      </c>
      <c r="DG51" s="4">
        <f t="shared" si="36"/>
        <v>1.0300000000000002</v>
      </c>
      <c r="DH51" s="4">
        <f t="shared" si="37"/>
        <v>1.0300000000000002</v>
      </c>
      <c r="DI51" s="4">
        <f t="shared" si="38"/>
        <v>1.0300000000000002</v>
      </c>
      <c r="DJ51" s="4" t="str">
        <f t="shared" si="39"/>
        <v/>
      </c>
      <c r="DK51" s="4" t="str">
        <f t="shared" si="40"/>
        <v/>
      </c>
      <c r="DL51" s="4" t="str">
        <f t="shared" si="41"/>
        <v/>
      </c>
      <c r="DM51" s="4" t="str">
        <f t="shared" si="42"/>
        <v/>
      </c>
      <c r="DO51" s="4" t="s">
        <v>196</v>
      </c>
      <c r="DP51" s="4" t="str">
        <f>IF(ISNUMBER(DB51), IF($AR51&gt;VLOOKUP('Gene Table'!$G$2,'Array Content'!$A$2:$B$3,2,FALSE),IF(DB51&lt;-$AR51,"mutant","WT"),IF(DB51&lt;-VLOOKUP('Gene Table'!$G$2,'Array Content'!$A$2:$B$3,2,FALSE),"Mutant","WT")),"")</f>
        <v>WT</v>
      </c>
      <c r="DQ51" s="4" t="str">
        <f>IF(ISNUMBER(DC51), IF($AR51&gt;VLOOKUP('Gene Table'!$G$2,'Array Content'!$A$2:$B$3,2,FALSE),IF(DC51&lt;-$AR51,"mutant","WT"),IF(DC51&lt;-VLOOKUP('Gene Table'!$G$2,'Array Content'!$A$2:$B$3,2,FALSE),"Mutant","WT")),"")</f>
        <v>WT</v>
      </c>
      <c r="DR51" s="4" t="str">
        <f>IF(ISNUMBER(DD51), IF($AR51&gt;VLOOKUP('Gene Table'!$G$2,'Array Content'!$A$2:$B$3,2,FALSE),IF(DD51&lt;-$AR51,"mutant","WT"),IF(DD51&lt;-VLOOKUP('Gene Table'!$G$2,'Array Content'!$A$2:$B$3,2,FALSE),"Mutant","WT")),"")</f>
        <v>WT</v>
      </c>
      <c r="DS51" s="4" t="str">
        <f>IF(ISNUMBER(DE51), IF($AR51&gt;VLOOKUP('Gene Table'!$G$2,'Array Content'!$A$2:$B$3,2,FALSE),IF(DE51&lt;-$AR51,"mutant","WT"),IF(DE51&lt;-VLOOKUP('Gene Table'!$G$2,'Array Content'!$A$2:$B$3,2,FALSE),"Mutant","WT")),"")</f>
        <v>WT</v>
      </c>
      <c r="DT51" s="4" t="str">
        <f>IF(ISNUMBER(DF51), IF($AR51&gt;VLOOKUP('Gene Table'!$G$2,'Array Content'!$A$2:$B$3,2,FALSE),IF(DF51&lt;-$AR51,"mutant","WT"),IF(DF51&lt;-VLOOKUP('Gene Table'!$G$2,'Array Content'!$A$2:$B$3,2,FALSE),"Mutant","WT")),"")</f>
        <v>WT</v>
      </c>
      <c r="DU51" s="4" t="str">
        <f>IF(ISNUMBER(DG51), IF($AR51&gt;VLOOKUP('Gene Table'!$G$2,'Array Content'!$A$2:$B$3,2,FALSE),IF(DG51&lt;-$AR51,"mutant","WT"),IF(DG51&lt;-VLOOKUP('Gene Table'!$G$2,'Array Content'!$A$2:$B$3,2,FALSE),"Mutant","WT")),"")</f>
        <v>WT</v>
      </c>
      <c r="DV51" s="4" t="str">
        <f>IF(ISNUMBER(DH51), IF($AR51&gt;VLOOKUP('Gene Table'!$G$2,'Array Content'!$A$2:$B$3,2,FALSE),IF(DH51&lt;-$AR51,"mutant","WT"),IF(DH51&lt;-VLOOKUP('Gene Table'!$G$2,'Array Content'!$A$2:$B$3,2,FALSE),"Mutant","WT")),"")</f>
        <v>WT</v>
      </c>
      <c r="DW51" s="4" t="str">
        <f>IF(ISNUMBER(DI51), IF($AR51&gt;VLOOKUP('Gene Table'!$G$2,'Array Content'!$A$2:$B$3,2,FALSE),IF(DI51&lt;-$AR51,"mutant","WT"),IF(DI51&lt;-VLOOKUP('Gene Table'!$G$2,'Array Content'!$A$2:$B$3,2,FALSE),"Mutant","WT")),"")</f>
        <v>WT</v>
      </c>
      <c r="DX51" s="4" t="str">
        <f>IF(ISNUMBER(DJ51), IF($AR51&gt;VLOOKUP('Gene Table'!$G$2,'Array Content'!$A$2:$B$3,2,FALSE),IF(DJ51&lt;-$AR51,"mutant","WT"),IF(DJ51&lt;-VLOOKUP('Gene Table'!$G$2,'Array Content'!$A$2:$B$3,2,FALSE),"Mutant","WT")),"")</f>
        <v/>
      </c>
      <c r="DY51" s="4" t="str">
        <f>IF(ISNUMBER(DK51), IF($AR51&gt;VLOOKUP('Gene Table'!$G$2,'Array Content'!$A$2:$B$3,2,FALSE),IF(DK51&lt;-$AR51,"mutant","WT"),IF(DK51&lt;-VLOOKUP('Gene Table'!$G$2,'Array Content'!$A$2:$B$3,2,FALSE),"Mutant","WT")),"")</f>
        <v/>
      </c>
      <c r="DZ51" s="4" t="str">
        <f>IF(ISNUMBER(DL51), IF($AR51&gt;VLOOKUP('Gene Table'!$G$2,'Array Content'!$A$2:$B$3,2,FALSE),IF(DL51&lt;-$AR51,"mutant","WT"),IF(DL51&lt;-VLOOKUP('Gene Table'!$G$2,'Array Content'!$A$2:$B$3,2,FALSE),"Mutant","WT")),"")</f>
        <v/>
      </c>
      <c r="EA51" s="4" t="str">
        <f>IF(ISNUMBER(DM51), IF($AR51&gt;VLOOKUP('Gene Table'!$G$2,'Array Content'!$A$2:$B$3,2,FALSE),IF(DM51&lt;-$AR51,"mutant","WT"),IF(DM51&lt;-VLOOKUP('Gene Table'!$G$2,'Array Content'!$A$2:$B$3,2,FALSE),"Mutant","WT")),"")</f>
        <v/>
      </c>
      <c r="EC51" s="4" t="s">
        <v>196</v>
      </c>
      <c r="ED51" s="4" t="str">
        <f>IF('Gene Table'!$D51="copy number",D51,"")</f>
        <v/>
      </c>
      <c r="EE51" s="4" t="str">
        <f>IF('Gene Table'!$D51="copy number",E51,"")</f>
        <v/>
      </c>
      <c r="EF51" s="4" t="str">
        <f>IF('Gene Table'!$D51="copy number",F51,"")</f>
        <v/>
      </c>
      <c r="EG51" s="4" t="str">
        <f>IF('Gene Table'!$D51="copy number",G51,"")</f>
        <v/>
      </c>
      <c r="EH51" s="4" t="str">
        <f>IF('Gene Table'!$D51="copy number",H51,"")</f>
        <v/>
      </c>
      <c r="EI51" s="4" t="str">
        <f>IF('Gene Table'!$D51="copy number",I51,"")</f>
        <v/>
      </c>
      <c r="EJ51" s="4" t="str">
        <f>IF('Gene Table'!$D51="copy number",J51,"")</f>
        <v/>
      </c>
      <c r="EK51" s="4" t="str">
        <f>IF('Gene Table'!$D51="copy number",K51,"")</f>
        <v/>
      </c>
      <c r="EL51" s="4" t="str">
        <f>IF('Gene Table'!$D51="copy number",L51,"")</f>
        <v/>
      </c>
      <c r="EM51" s="4" t="str">
        <f>IF('Gene Table'!$D51="copy number",M51,"")</f>
        <v/>
      </c>
      <c r="EN51" s="4" t="str">
        <f>IF('Gene Table'!$D51="copy number",N51,"")</f>
        <v/>
      </c>
      <c r="EO51" s="4" t="str">
        <f>IF('Gene Table'!$D51="copy number",O51,"")</f>
        <v/>
      </c>
      <c r="EQ51" s="4" t="s">
        <v>196</v>
      </c>
      <c r="ER51" s="4" t="str">
        <f>IF('Gene Table'!$D51="copy number",R51,"")</f>
        <v/>
      </c>
      <c r="ES51" s="4" t="str">
        <f>IF('Gene Table'!$D51="copy number",S51,"")</f>
        <v/>
      </c>
      <c r="ET51" s="4" t="str">
        <f>IF('Gene Table'!$D51="copy number",T51,"")</f>
        <v/>
      </c>
      <c r="EU51" s="4" t="str">
        <f>IF('Gene Table'!$D51="copy number",U51,"")</f>
        <v/>
      </c>
      <c r="EV51" s="4" t="str">
        <f>IF('Gene Table'!$D51="copy number",V51,"")</f>
        <v/>
      </c>
      <c r="EW51" s="4" t="str">
        <f>IF('Gene Table'!$D51="copy number",W51,"")</f>
        <v/>
      </c>
      <c r="EX51" s="4" t="str">
        <f>IF('Gene Table'!$D51="copy number",X51,"")</f>
        <v/>
      </c>
      <c r="EY51" s="4" t="str">
        <f>IF('Gene Table'!$D51="copy number",Y51,"")</f>
        <v/>
      </c>
      <c r="EZ51" s="4" t="str">
        <f>IF('Gene Table'!$D51="copy number",Z51,"")</f>
        <v/>
      </c>
      <c r="FA51" s="4" t="str">
        <f>IF('Gene Table'!$D51="copy number",AA51,"")</f>
        <v/>
      </c>
      <c r="FB51" s="4" t="str">
        <f>IF('Gene Table'!$D51="copy number",AB51,"")</f>
        <v/>
      </c>
      <c r="FC51" s="4" t="str">
        <f>IF('Gene Table'!$D51="copy number",AC51,"")</f>
        <v/>
      </c>
      <c r="FE51" s="4" t="s">
        <v>196</v>
      </c>
      <c r="FF51" s="4" t="str">
        <f>IF('Gene Table'!$C51="SMPC",D51,"")</f>
        <v/>
      </c>
      <c r="FG51" s="4" t="str">
        <f>IF('Gene Table'!$C51="SMPC",E51,"")</f>
        <v/>
      </c>
      <c r="FH51" s="4" t="str">
        <f>IF('Gene Table'!$C51="SMPC",F51,"")</f>
        <v/>
      </c>
      <c r="FI51" s="4" t="str">
        <f>IF('Gene Table'!$C51="SMPC",G51,"")</f>
        <v/>
      </c>
      <c r="FJ51" s="4" t="str">
        <f>IF('Gene Table'!$C51="SMPC",H51,"")</f>
        <v/>
      </c>
      <c r="FK51" s="4" t="str">
        <f>IF('Gene Table'!$C51="SMPC",I51,"")</f>
        <v/>
      </c>
      <c r="FL51" s="4" t="str">
        <f>IF('Gene Table'!$C51="SMPC",J51,"")</f>
        <v/>
      </c>
      <c r="FM51" s="4" t="str">
        <f>IF('Gene Table'!$C51="SMPC",K51,"")</f>
        <v/>
      </c>
      <c r="FN51" s="4" t="str">
        <f>IF('Gene Table'!$C51="SMPC",L51,"")</f>
        <v/>
      </c>
      <c r="FO51" s="4" t="str">
        <f>IF('Gene Table'!$C51="SMPC",M51,"")</f>
        <v/>
      </c>
      <c r="FP51" s="4" t="str">
        <f>IF('Gene Table'!$C51="SMPC",N51,"")</f>
        <v/>
      </c>
      <c r="FQ51" s="4" t="str">
        <f>IF('Gene Table'!$C51="SMPC",O51,"")</f>
        <v/>
      </c>
      <c r="FS51" s="4" t="s">
        <v>196</v>
      </c>
      <c r="FT51" s="4" t="str">
        <f>IF('Gene Table'!$C51="SMPC",R51,"")</f>
        <v/>
      </c>
      <c r="FU51" s="4" t="str">
        <f>IF('Gene Table'!$C51="SMPC",S51,"")</f>
        <v/>
      </c>
      <c r="FV51" s="4" t="str">
        <f>IF('Gene Table'!$C51="SMPC",T51,"")</f>
        <v/>
      </c>
      <c r="FW51" s="4" t="str">
        <f>IF('Gene Table'!$C51="SMPC",U51,"")</f>
        <v/>
      </c>
      <c r="FX51" s="4" t="str">
        <f>IF('Gene Table'!$C51="SMPC",V51,"")</f>
        <v/>
      </c>
      <c r="FY51" s="4" t="str">
        <f>IF('Gene Table'!$C51="SMPC",W51,"")</f>
        <v/>
      </c>
      <c r="FZ51" s="4" t="str">
        <f>IF('Gene Table'!$C51="SMPC",X51,"")</f>
        <v/>
      </c>
      <c r="GA51" s="4" t="str">
        <f>IF('Gene Table'!$C51="SMPC",Y51,"")</f>
        <v/>
      </c>
      <c r="GB51" s="4" t="str">
        <f>IF('Gene Table'!$C51="SMPC",Z51,"")</f>
        <v/>
      </c>
      <c r="GC51" s="4" t="str">
        <f>IF('Gene Table'!$C51="SMPC",AA51,"")</f>
        <v/>
      </c>
      <c r="GD51" s="4" t="str">
        <f>IF('Gene Table'!$C51="SMPC",AB51,"")</f>
        <v/>
      </c>
      <c r="GE51" s="4" t="str">
        <f>IF('Gene Table'!$C51="SMPC",AC51,"")</f>
        <v/>
      </c>
    </row>
    <row r="52" spans="1:187" ht="15" customHeight="1" x14ac:dyDescent="0.25">
      <c r="A52" s="4" t="str">
        <f>'Gene Table'!C52&amp;":"&amp;'Gene Table'!D52</f>
        <v>HRAS:c.34G&gt;A</v>
      </c>
      <c r="B52" s="4">
        <f>IF('Gene Table'!$G$5="NO",IF(ISNUMBER(MATCH('Gene Table'!E52,'Array Content'!$M$2:$M$941,0)),VLOOKUP('Gene Table'!E52,'Array Content'!$M$2:$O$941,2,FALSE),35),IF('Gene Table'!$G$5="YES",IF(ISNUMBER(MATCH('Gene Table'!E52,'Array Content'!$M$2:$M$941,0)),VLOOKUP('Gene Table'!E52,'Array Content'!$M$2:$O$941,3,FALSE),35),"OOPS"))</f>
        <v>35</v>
      </c>
      <c r="C52" s="4" t="s">
        <v>199</v>
      </c>
      <c r="D52" s="4">
        <f>IF('Control Sample Data'!D51="","",IF(SUM('Control Sample Data'!D$2:D$97)&gt;10,IF(AND(ISNUMBER('Control Sample Data'!D51),'Control Sample Data'!D51&lt;$B52, 'Control Sample Data'!D51&gt;0),'Control Sample Data'!D51,$B52),""))</f>
        <v>34.65</v>
      </c>
      <c r="E52" s="4">
        <f>IF('Control Sample Data'!E51="","",IF(SUM('Control Sample Data'!E$2:E$97)&gt;10,IF(AND(ISNUMBER('Control Sample Data'!E51),'Control Sample Data'!E51&lt;$B52, 'Control Sample Data'!E51&gt;0),'Control Sample Data'!E51,$B52),""))</f>
        <v>34.69</v>
      </c>
      <c r="F52" s="4" t="str">
        <f>IF('Control Sample Data'!F51="","",IF(SUM('Control Sample Data'!F$2:F$97)&gt;10,IF(AND(ISNUMBER('Control Sample Data'!F51),'Control Sample Data'!F51&lt;$B52, 'Control Sample Data'!F51&gt;0),'Control Sample Data'!F51,$B52),""))</f>
        <v/>
      </c>
      <c r="G52" s="4" t="str">
        <f>IF('Control Sample Data'!G51="","",IF(SUM('Control Sample Data'!G$2:G$97)&gt;10,IF(AND(ISNUMBER('Control Sample Data'!G51),'Control Sample Data'!G51&lt;$B52, 'Control Sample Data'!G51&gt;0),'Control Sample Data'!G51,$B52),""))</f>
        <v/>
      </c>
      <c r="H52" s="4" t="str">
        <f>IF('Control Sample Data'!H51="","",IF(SUM('Control Sample Data'!H$2:H$97)&gt;10,IF(AND(ISNUMBER('Control Sample Data'!H51),'Control Sample Data'!H51&lt;$B52, 'Control Sample Data'!H51&gt;0),'Control Sample Data'!H51,$B52),""))</f>
        <v/>
      </c>
      <c r="I52" s="4" t="str">
        <f>IF('Control Sample Data'!I51="","",IF(SUM('Control Sample Data'!I$2:I$97)&gt;10,IF(AND(ISNUMBER('Control Sample Data'!I51),'Control Sample Data'!I51&lt;$B52, 'Control Sample Data'!I51&gt;0),'Control Sample Data'!I51,$B52),""))</f>
        <v/>
      </c>
      <c r="J52" s="4" t="str">
        <f>IF('Control Sample Data'!J51="","",IF(SUM('Control Sample Data'!J$2:J$97)&gt;10,IF(AND(ISNUMBER('Control Sample Data'!J51),'Control Sample Data'!J51&lt;$B52, 'Control Sample Data'!J51&gt;0),'Control Sample Data'!J51,$B52),""))</f>
        <v/>
      </c>
      <c r="K52" s="4" t="str">
        <f>IF('Control Sample Data'!K51="","",IF(SUM('Control Sample Data'!K$2:K$97)&gt;10,IF(AND(ISNUMBER('Control Sample Data'!K51),'Control Sample Data'!K51&lt;$B52, 'Control Sample Data'!K51&gt;0),'Control Sample Data'!K51,$B52),""))</f>
        <v/>
      </c>
      <c r="L52" s="4" t="str">
        <f>IF('Control Sample Data'!L51="","",IF(SUM('Control Sample Data'!L$2:L$97)&gt;10,IF(AND(ISNUMBER('Control Sample Data'!L51),'Control Sample Data'!L51&lt;$B52, 'Control Sample Data'!L51&gt;0),'Control Sample Data'!L51,$B52),""))</f>
        <v/>
      </c>
      <c r="M52" s="4" t="str">
        <f>IF('Control Sample Data'!M51="","",IF(SUM('Control Sample Data'!M$2:M$97)&gt;10,IF(AND(ISNUMBER('Control Sample Data'!M51),'Control Sample Data'!M51&lt;$B52, 'Control Sample Data'!M51&gt;0),'Control Sample Data'!M51,$B52),""))</f>
        <v/>
      </c>
      <c r="N52" s="4" t="str">
        <f>IF('Control Sample Data'!N51="","",IF(SUM('Control Sample Data'!N$2:N$97)&gt;10,IF(AND(ISNUMBER('Control Sample Data'!N51),'Control Sample Data'!N51&lt;$B52, 'Control Sample Data'!N51&gt;0),'Control Sample Data'!N51,$B52),""))</f>
        <v/>
      </c>
      <c r="O52" s="4" t="str">
        <f>IF('Control Sample Data'!O51="","",IF(SUM('Control Sample Data'!O$2:O$97)&gt;10,IF(AND(ISNUMBER('Control Sample Data'!O51),'Control Sample Data'!O51&lt;$B52, 'Control Sample Data'!O51&gt;0),'Control Sample Data'!O51,$B52),""))</f>
        <v/>
      </c>
      <c r="Q52" s="4" t="s">
        <v>199</v>
      </c>
      <c r="R52" s="4">
        <f>IF('Test Sample Data'!D51="","",IF(SUM('Test Sample Data'!D$2:D$97)&gt;10,IF(AND(ISNUMBER('Test Sample Data'!D51),'Test Sample Data'!D51&lt;$B52, 'Test Sample Data'!D51&gt;0),'Test Sample Data'!D51,$B52),""))</f>
        <v>33.6</v>
      </c>
      <c r="S52" s="4">
        <f>IF('Test Sample Data'!E51="","",IF(SUM('Test Sample Data'!E$2:E$97)&gt;10,IF(AND(ISNUMBER('Test Sample Data'!E51),'Test Sample Data'!E51&lt;$B52, 'Test Sample Data'!E51&gt;0),'Test Sample Data'!E51,$B52),""))</f>
        <v>33.82</v>
      </c>
      <c r="T52" s="4">
        <f>IF('Test Sample Data'!F51="","",IF(SUM('Test Sample Data'!F$2:F$97)&gt;10,IF(AND(ISNUMBER('Test Sample Data'!F51),'Test Sample Data'!F51&lt;$B52, 'Test Sample Data'!F51&gt;0),'Test Sample Data'!F51,$B52),""))</f>
        <v>34.47</v>
      </c>
      <c r="U52" s="4">
        <f>IF('Test Sample Data'!G51="","",IF(SUM('Test Sample Data'!G$2:G$97)&gt;10,IF(AND(ISNUMBER('Test Sample Data'!G51),'Test Sample Data'!G51&lt;$B52, 'Test Sample Data'!G51&gt;0),'Test Sample Data'!G51,$B52),""))</f>
        <v>35</v>
      </c>
      <c r="V52" s="4">
        <f>IF('Test Sample Data'!H51="","",IF(SUM('Test Sample Data'!H$2:H$97)&gt;10,IF(AND(ISNUMBER('Test Sample Data'!H51),'Test Sample Data'!H51&lt;$B52, 'Test Sample Data'!H51&gt;0),'Test Sample Data'!H51,$B52),""))</f>
        <v>35</v>
      </c>
      <c r="W52" s="4">
        <f>IF('Test Sample Data'!I51="","",IF(SUM('Test Sample Data'!I$2:I$97)&gt;10,IF(AND(ISNUMBER('Test Sample Data'!I51),'Test Sample Data'!I51&lt;$B52, 'Test Sample Data'!I51&gt;0),'Test Sample Data'!I51,$B52),""))</f>
        <v>35</v>
      </c>
      <c r="X52" s="4">
        <f>IF('Test Sample Data'!J51="","",IF(SUM('Test Sample Data'!J$2:J$97)&gt;10,IF(AND(ISNUMBER('Test Sample Data'!J51),'Test Sample Data'!J51&lt;$B52, 'Test Sample Data'!J51&gt;0),'Test Sample Data'!J51,$B52),""))</f>
        <v>35</v>
      </c>
      <c r="Y52" s="4">
        <f>IF('Test Sample Data'!K51="","",IF(SUM('Test Sample Data'!K$2:K$97)&gt;10,IF(AND(ISNUMBER('Test Sample Data'!K51),'Test Sample Data'!K51&lt;$B52, 'Test Sample Data'!K51&gt;0),'Test Sample Data'!K51,$B52),""))</f>
        <v>35</v>
      </c>
      <c r="Z52" s="4" t="str">
        <f>IF('Test Sample Data'!L51="","",IF(SUM('Test Sample Data'!L$2:L$97)&gt;10,IF(AND(ISNUMBER('Test Sample Data'!L51),'Test Sample Data'!L51&lt;$B52, 'Test Sample Data'!L51&gt;0),'Test Sample Data'!L51,$B52),""))</f>
        <v/>
      </c>
      <c r="AA52" s="4" t="str">
        <f>IF('Test Sample Data'!M51="","",IF(SUM('Test Sample Data'!M$2:M$97)&gt;10,IF(AND(ISNUMBER('Test Sample Data'!M51),'Test Sample Data'!M51&lt;$B52, 'Test Sample Data'!M51&gt;0),'Test Sample Data'!M51,$B52),""))</f>
        <v/>
      </c>
      <c r="AB52" s="4" t="str">
        <f>IF('Test Sample Data'!N51="","",IF(SUM('Test Sample Data'!N$2:N$97)&gt;10,IF(AND(ISNUMBER('Test Sample Data'!N51),'Test Sample Data'!N51&lt;$B52, 'Test Sample Data'!N51&gt;0),'Test Sample Data'!N51,$B52),""))</f>
        <v/>
      </c>
      <c r="AC52" s="4" t="str">
        <f>IF('Test Sample Data'!O51="","",IF(SUM('Test Sample Data'!O$2:O$97)&gt;10,IF(AND(ISNUMBER('Test Sample Data'!O51),'Test Sample Data'!O51&lt;$B52, 'Test Sample Data'!O51&gt;0),'Test Sample Data'!O51,$B52),""))</f>
        <v/>
      </c>
      <c r="AE52" s="4" t="s">
        <v>199</v>
      </c>
      <c r="AF52" s="4">
        <f>IF(ISNUMBER(D52),IF(MID('Gene Table'!$D$1,5,1)="8",D52-ED$100,D52-VLOOKUP(LEFT($A52,FIND(":",$A52,1))&amp;"copy number",$A$3:$AC$98,4,FALSE)),"")</f>
        <v>8.41</v>
      </c>
      <c r="AG52" s="4">
        <f>IF(ISNUMBER(E52),IF(MID('Gene Table'!$D$1,5,1)="8",E52-EE$100,E52-VLOOKUP(LEFT($A52,FIND(":",$A52,1))&amp;"copy number",$A$3:$AC$98,5,FALSE)),"")</f>
        <v>8.269999999999996</v>
      </c>
      <c r="AH52" s="4" t="str">
        <f>IF(ISNUMBER(F52),IF(MID('Gene Table'!$D$1,5,1)="8",F52-EF$100,F52-VLOOKUP(LEFT($A52,FIND(":",$A52,1))&amp;"copy number",$A$3:$AC$98,6,FALSE)),"")</f>
        <v/>
      </c>
      <c r="AI52" s="4" t="str">
        <f>IF(ISNUMBER(G52),IF(MID('Gene Table'!$D$1,5,1)="8",G52-EG$100,G52-VLOOKUP(LEFT($A52,FIND(":",$A52,1))&amp;"copy number",$A$3:$AC$98,7,FALSE)),"")</f>
        <v/>
      </c>
      <c r="AJ52" s="4" t="str">
        <f>IF(ISNUMBER(H52),IF(MID('Gene Table'!$D$1,5,1)="8",H52-EH$100,H52-VLOOKUP(LEFT($A52,FIND(":",$A52,1))&amp;"copy number",$A$3:$AC$98,8,FALSE)),"")</f>
        <v/>
      </c>
      <c r="AK52" s="4" t="str">
        <f>IF(ISNUMBER(I52),IF(MID('Gene Table'!$D$1,5,1)="8",I52-EI$100,I52-VLOOKUP(LEFT($A52,FIND(":",$A52,1))&amp;"copy number",$A$3:$AC$98,9,FALSE)),"")</f>
        <v/>
      </c>
      <c r="AL52" s="4" t="str">
        <f>IF(ISNUMBER(J52),IF(MID('Gene Table'!$D$1,5,1)="8",J52-EJ$100,J52-VLOOKUP(LEFT($A52,FIND(":",$A52,1))&amp;"copy number",$A$3:$AC$98,10,FALSE)),"")</f>
        <v/>
      </c>
      <c r="AM52" s="4" t="str">
        <f>IF(ISNUMBER(K52),IF(MID('Gene Table'!$D$1,5,1)="8",K52-EK$100,K52-VLOOKUP(LEFT($A52,FIND(":",$A52,1))&amp;"copy number",$A$3:$AC$98,11,FALSE)),"")</f>
        <v/>
      </c>
      <c r="AN52" s="4" t="str">
        <f>IF(ISNUMBER(L52),IF(MID('Gene Table'!$D$1,5,1)="8",L52-EL$100,L52-VLOOKUP(LEFT($A52,FIND(":",$A52,1))&amp;"copy number",$A$3:$AC$98,12,FALSE)),"")</f>
        <v/>
      </c>
      <c r="AO52" s="4" t="str">
        <f>IF(ISNUMBER(M52),IF(MID('Gene Table'!$D$1,5,1)="8",M52-EM$100,M52-VLOOKUP(LEFT($A52,FIND(":",$A52,1))&amp;"copy number",$A$3:$AC$98,13,FALSE)),"")</f>
        <v/>
      </c>
      <c r="AP52" s="4" t="str">
        <f>IF(ISNUMBER(N52),IF(MID('Gene Table'!$D$1,5,1)="8",N52-EN$100,N52-VLOOKUP(LEFT($A52,FIND(":",$A52,1))&amp;"copy number",$A$3:$AC$98,14,FALSE)),"")</f>
        <v/>
      </c>
      <c r="AQ52" s="4" t="str">
        <f>IF(ISNUMBER(O52),IF(MID('Gene Table'!$D$1,5,1)="8",O52-EO$100,O52-VLOOKUP(LEFT($A52,FIND(":",$A52,1))&amp;"copy number",$A$3:$AC$98,15,FALSE)),"")</f>
        <v/>
      </c>
      <c r="AR52" s="4">
        <f t="shared" si="3"/>
        <v>0.3</v>
      </c>
      <c r="AS52" s="4">
        <f t="shared" si="4"/>
        <v>8.34</v>
      </c>
      <c r="AU52" s="4" t="s">
        <v>199</v>
      </c>
      <c r="AV52" s="4">
        <f>IF(ISNUMBER(R52),IF(MID('Gene Table'!$D$1,5,1)="8",D52-ER$100,R52-VLOOKUP(LEFT($A52,FIND(":",$A52,1))&amp;"copy number",$A$3:$AC$98,18,FALSE)),"")</f>
        <v>5.0200000000000031</v>
      </c>
      <c r="AW52" s="4">
        <f>IF(ISNUMBER(S52),IF(MID('Gene Table'!$D$1,5,1)="8",E52-ES$100,S52-VLOOKUP(LEFT($A52,FIND(":",$A52,1))&amp;"copy number",$A$3:$AC$98,19,FALSE)),"")</f>
        <v>5.5800000000000018</v>
      </c>
      <c r="AX52" s="4">
        <f>IF(ISNUMBER(T52),IF(MID('Gene Table'!$D$1,5,1)="8",F52-ET$100,T52-VLOOKUP(LEFT($A52,FIND(":",$A52,1))&amp;"copy number",$A$3:$AC$98,20,FALSE)),"")</f>
        <v>6.1499999999999986</v>
      </c>
      <c r="AY52" s="4">
        <f>IF(ISNUMBER(U52),IF(MID('Gene Table'!$D$1,5,1)="8",G52-EU$100,U52-VLOOKUP(LEFT($A52,FIND(":",$A52,1))&amp;"copy number",$A$3:$AC$98,21,FALSE)),"")</f>
        <v>9</v>
      </c>
      <c r="AZ52" s="4">
        <f>IF(ISNUMBER(V52),IF(MID('Gene Table'!$D$1,5,1)="8",H52-EV$100,V52-VLOOKUP(LEFT($A52,FIND(":",$A52,1))&amp;"copy number",$A$3:$AC$98,22,FALSE)),"")</f>
        <v>9</v>
      </c>
      <c r="BA52" s="4">
        <f>IF(ISNUMBER(W52),IF(MID('Gene Table'!$D$1,5,1)="8",I52-EW$100,W52-VLOOKUP(LEFT($A52,FIND(":",$A52,1))&amp;"copy number",$A$3:$AC$98,23,FALSE)),"")</f>
        <v>9</v>
      </c>
      <c r="BB52" s="4">
        <f>IF(ISNUMBER(X52),IF(MID('Gene Table'!$D$1,5,1)="8",J52-EX$100,X52-VLOOKUP(LEFT($A52,FIND(":",$A52,1))&amp;"copy number",$A$3:$AC$98,24,FALSE)),"")</f>
        <v>9</v>
      </c>
      <c r="BC52" s="4">
        <f>IF(ISNUMBER(Y52),IF(MID('Gene Table'!$D$1,5,1)="8",K52-EY$100,Y52-VLOOKUP(LEFT($A52,FIND(":",$A52,1))&amp;"copy number",$A$3:$AC$98,25,FALSE)),"")</f>
        <v>9</v>
      </c>
      <c r="BD52" s="4" t="str">
        <f>IF(ISNUMBER(Z52),IF(MID('Gene Table'!$D$1,5,1)="8",L52-EZ$100,Z52-VLOOKUP(LEFT($A52,FIND(":",$A52,1))&amp;"copy number",$A$3:$AC$98,26,FALSE)),"")</f>
        <v/>
      </c>
      <c r="BE52" s="4" t="str">
        <f>IF(ISNUMBER(AA52),IF(MID('Gene Table'!$D$1,5,1)="8",M52-FA$100,AA52-VLOOKUP(LEFT($A52,FIND(":",$A52,1))&amp;"copy number",$A$3:$AC$98,27,FALSE)),"")</f>
        <v/>
      </c>
      <c r="BF52" s="4" t="str">
        <f>IF(ISNUMBER(AB52),IF(MID('Gene Table'!$D$1,5,1)="8",N52-FB$100,AB52-VLOOKUP(LEFT($A52,FIND(":",$A52,1))&amp;"copy number",$A$3:$AC$98,28,FALSE)),"")</f>
        <v/>
      </c>
      <c r="BG52" s="4" t="str">
        <f>IF(ISNUMBER(AC52),IF(MID('Gene Table'!$D$1,5,1)="8",O52-FC$100,AC52-VLOOKUP(LEFT($A52,FIND(":",$A52,1))&amp;"copy number",$A$3:$AC$98,29,FALSE)),"")</f>
        <v/>
      </c>
      <c r="BI52" s="4" t="s">
        <v>199</v>
      </c>
      <c r="BJ52" s="4" t="str">
        <f t="shared" si="5"/>
        <v/>
      </c>
      <c r="BK52" s="4" t="str">
        <f t="shared" si="6"/>
        <v/>
      </c>
      <c r="BL52" s="4" t="str">
        <f t="shared" si="7"/>
        <v/>
      </c>
      <c r="BM52" s="4">
        <f t="shared" si="8"/>
        <v>9</v>
      </c>
      <c r="BN52" s="4">
        <f t="shared" si="9"/>
        <v>9</v>
      </c>
      <c r="BO52" s="4">
        <f t="shared" si="10"/>
        <v>9</v>
      </c>
      <c r="BP52" s="4">
        <f t="shared" si="11"/>
        <v>9</v>
      </c>
      <c r="BQ52" s="4">
        <f t="shared" si="12"/>
        <v>9</v>
      </c>
      <c r="BR52" s="4" t="str">
        <f t="shared" si="13"/>
        <v/>
      </c>
      <c r="BS52" s="4" t="str">
        <f t="shared" si="14"/>
        <v/>
      </c>
      <c r="BT52" s="4" t="str">
        <f t="shared" si="15"/>
        <v/>
      </c>
      <c r="BU52" s="4" t="str">
        <f t="shared" si="16"/>
        <v/>
      </c>
      <c r="BV52" s="4">
        <f t="shared" si="17"/>
        <v>0</v>
      </c>
      <c r="BW52" s="4">
        <f t="shared" si="18"/>
        <v>9</v>
      </c>
      <c r="BY52" s="4" t="s">
        <v>199</v>
      </c>
      <c r="BZ52" s="4">
        <f t="shared" si="19"/>
        <v>-3.9799999999999969</v>
      </c>
      <c r="CA52" s="4">
        <f t="shared" si="20"/>
        <v>-3.4199999999999982</v>
      </c>
      <c r="CB52" s="4">
        <f t="shared" si="21"/>
        <v>-2.8500000000000014</v>
      </c>
      <c r="CC52" s="4">
        <f t="shared" si="22"/>
        <v>0</v>
      </c>
      <c r="CD52" s="4">
        <f t="shared" si="23"/>
        <v>0</v>
      </c>
      <c r="CE52" s="4">
        <f t="shared" si="24"/>
        <v>0</v>
      </c>
      <c r="CF52" s="4">
        <f t="shared" si="25"/>
        <v>0</v>
      </c>
      <c r="CG52" s="4">
        <f t="shared" si="26"/>
        <v>0</v>
      </c>
      <c r="CH52" s="4" t="str">
        <f t="shared" si="27"/>
        <v/>
      </c>
      <c r="CI52" s="4" t="str">
        <f t="shared" si="28"/>
        <v/>
      </c>
      <c r="CJ52" s="4" t="str">
        <f t="shared" si="29"/>
        <v/>
      </c>
      <c r="CK52" s="4" t="str">
        <f t="shared" si="30"/>
        <v/>
      </c>
      <c r="CM52" s="4" t="s">
        <v>199</v>
      </c>
      <c r="CN52" s="4" t="str">
        <f>IF(ISNUMBER(BZ52), IF($BV52&gt;VLOOKUP('Gene Table'!$G$2,'Array Content'!$A$2:$B$3,2,FALSE),IF(BZ52&lt;-$BV52,"mutant","WT"),IF(BZ52&lt;-VLOOKUP('Gene Table'!$G$2,'Array Content'!$A$2:$B$3,2,FALSE),"Mutant","WT")),"")</f>
        <v>Mutant</v>
      </c>
      <c r="CO52" s="4" t="str">
        <f>IF(ISNUMBER(CA52), IF($BV52&gt;VLOOKUP('Gene Table'!$G$2,'Array Content'!$A$2:$B$3,2,FALSE),IF(CA52&lt;-$BV52,"mutant","WT"),IF(CA52&lt;-VLOOKUP('Gene Table'!$G$2,'Array Content'!$A$2:$B$3,2,FALSE),"Mutant","WT")),"")</f>
        <v>Mutant</v>
      </c>
      <c r="CP52" s="4" t="str">
        <f>IF(ISNUMBER(CB52), IF($BV52&gt;VLOOKUP('Gene Table'!$G$2,'Array Content'!$A$2:$B$3,2,FALSE),IF(CB52&lt;-$BV52,"mutant","WT"),IF(CB52&lt;-VLOOKUP('Gene Table'!$G$2,'Array Content'!$A$2:$B$3,2,FALSE),"Mutant","WT")),"")</f>
        <v>Mutant</v>
      </c>
      <c r="CQ52" s="4" t="str">
        <f>IF(ISNUMBER(CC52), IF($BV52&gt;VLOOKUP('Gene Table'!$G$2,'Array Content'!$A$2:$B$3,2,FALSE),IF(CC52&lt;-$BV52,"mutant","WT"),IF(CC52&lt;-VLOOKUP('Gene Table'!$G$2,'Array Content'!$A$2:$B$3,2,FALSE),"Mutant","WT")),"")</f>
        <v>WT</v>
      </c>
      <c r="CR52" s="4" t="str">
        <f>IF(ISNUMBER(CD52), IF($BV52&gt;VLOOKUP('Gene Table'!$G$2,'Array Content'!$A$2:$B$3,2,FALSE),IF(CD52&lt;-$BV52,"mutant","WT"),IF(CD52&lt;-VLOOKUP('Gene Table'!$G$2,'Array Content'!$A$2:$B$3,2,FALSE),"Mutant","WT")),"")</f>
        <v>WT</v>
      </c>
      <c r="CS52" s="4" t="str">
        <f>IF(ISNUMBER(CE52), IF($BV52&gt;VLOOKUP('Gene Table'!$G$2,'Array Content'!$A$2:$B$3,2,FALSE),IF(CE52&lt;-$BV52,"mutant","WT"),IF(CE52&lt;-VLOOKUP('Gene Table'!$G$2,'Array Content'!$A$2:$B$3,2,FALSE),"Mutant","WT")),"")</f>
        <v>WT</v>
      </c>
      <c r="CT52" s="4" t="str">
        <f>IF(ISNUMBER(CF52), IF($BV52&gt;VLOOKUP('Gene Table'!$G$2,'Array Content'!$A$2:$B$3,2,FALSE),IF(CF52&lt;-$BV52,"mutant","WT"),IF(CF52&lt;-VLOOKUP('Gene Table'!$G$2,'Array Content'!$A$2:$B$3,2,FALSE),"Mutant","WT")),"")</f>
        <v>WT</v>
      </c>
      <c r="CU52" s="4" t="str">
        <f>IF(ISNUMBER(CG52), IF($BV52&gt;VLOOKUP('Gene Table'!$G$2,'Array Content'!$A$2:$B$3,2,FALSE),IF(CG52&lt;-$BV52,"mutant","WT"),IF(CG52&lt;-VLOOKUP('Gene Table'!$G$2,'Array Content'!$A$2:$B$3,2,FALSE),"Mutant","WT")),"")</f>
        <v>WT</v>
      </c>
      <c r="CV52" s="4" t="str">
        <f>IF(ISNUMBER(CH52), IF($BV52&gt;VLOOKUP('Gene Table'!$G$2,'Array Content'!$A$2:$B$3,2,FALSE),IF(CH52&lt;-$BV52,"mutant","WT"),IF(CH52&lt;-VLOOKUP('Gene Table'!$G$2,'Array Content'!$A$2:$B$3,2,FALSE),"Mutant","WT")),"")</f>
        <v/>
      </c>
      <c r="CW52" s="4" t="str">
        <f>IF(ISNUMBER(CI52), IF($BV52&gt;VLOOKUP('Gene Table'!$G$2,'Array Content'!$A$2:$B$3,2,FALSE),IF(CI52&lt;-$BV52,"mutant","WT"),IF(CI52&lt;-VLOOKUP('Gene Table'!$G$2,'Array Content'!$A$2:$B$3,2,FALSE),"Mutant","WT")),"")</f>
        <v/>
      </c>
      <c r="CX52" s="4" t="str">
        <f>IF(ISNUMBER(CJ52), IF($BV52&gt;VLOOKUP('Gene Table'!$G$2,'Array Content'!$A$2:$B$3,2,FALSE),IF(CJ52&lt;-$BV52,"mutant","WT"),IF(CJ52&lt;-VLOOKUP('Gene Table'!$G$2,'Array Content'!$A$2:$B$3,2,FALSE),"Mutant","WT")),"")</f>
        <v/>
      </c>
      <c r="CY52" s="4" t="str">
        <f>IF(ISNUMBER(CK52), IF($BV52&gt;VLOOKUP('Gene Table'!$G$2,'Array Content'!$A$2:$B$3,2,FALSE),IF(CK52&lt;-$BV52,"mutant","WT"),IF(CK52&lt;-VLOOKUP('Gene Table'!$G$2,'Array Content'!$A$2:$B$3,2,FALSE),"Mutant","WT")),"")</f>
        <v/>
      </c>
      <c r="DA52" s="4" t="s">
        <v>199</v>
      </c>
      <c r="DB52" s="4">
        <f t="shared" si="31"/>
        <v>-3.3199999999999967</v>
      </c>
      <c r="DC52" s="4">
        <f t="shared" si="32"/>
        <v>-2.759999999999998</v>
      </c>
      <c r="DD52" s="4">
        <f t="shared" si="33"/>
        <v>-2.1900000000000013</v>
      </c>
      <c r="DE52" s="4">
        <f t="shared" si="34"/>
        <v>0.66000000000000014</v>
      </c>
      <c r="DF52" s="4">
        <f t="shared" si="35"/>
        <v>0.66000000000000014</v>
      </c>
      <c r="DG52" s="4">
        <f t="shared" si="36"/>
        <v>0.66000000000000014</v>
      </c>
      <c r="DH52" s="4">
        <f t="shared" si="37"/>
        <v>0.66000000000000014</v>
      </c>
      <c r="DI52" s="4">
        <f t="shared" si="38"/>
        <v>0.66000000000000014</v>
      </c>
      <c r="DJ52" s="4" t="str">
        <f t="shared" si="39"/>
        <v/>
      </c>
      <c r="DK52" s="4" t="str">
        <f t="shared" si="40"/>
        <v/>
      </c>
      <c r="DL52" s="4" t="str">
        <f t="shared" si="41"/>
        <v/>
      </c>
      <c r="DM52" s="4" t="str">
        <f t="shared" si="42"/>
        <v/>
      </c>
      <c r="DO52" s="4" t="s">
        <v>199</v>
      </c>
      <c r="DP52" s="4" t="str">
        <f>IF(ISNUMBER(DB52), IF($AR52&gt;VLOOKUP('Gene Table'!$G$2,'Array Content'!$A$2:$B$3,2,FALSE),IF(DB52&lt;-$AR52,"mutant","WT"),IF(DB52&lt;-VLOOKUP('Gene Table'!$G$2,'Array Content'!$A$2:$B$3,2,FALSE),"Mutant","WT")),"")</f>
        <v>Mutant</v>
      </c>
      <c r="DQ52" s="4" t="str">
        <f>IF(ISNUMBER(DC52), IF($AR52&gt;VLOOKUP('Gene Table'!$G$2,'Array Content'!$A$2:$B$3,2,FALSE),IF(DC52&lt;-$AR52,"mutant","WT"),IF(DC52&lt;-VLOOKUP('Gene Table'!$G$2,'Array Content'!$A$2:$B$3,2,FALSE),"Mutant","WT")),"")</f>
        <v>Mutant</v>
      </c>
      <c r="DR52" s="4" t="str">
        <f>IF(ISNUMBER(DD52), IF($AR52&gt;VLOOKUP('Gene Table'!$G$2,'Array Content'!$A$2:$B$3,2,FALSE),IF(DD52&lt;-$AR52,"mutant","WT"),IF(DD52&lt;-VLOOKUP('Gene Table'!$G$2,'Array Content'!$A$2:$B$3,2,FALSE),"Mutant","WT")),"")</f>
        <v>Mutant</v>
      </c>
      <c r="DS52" s="4" t="str">
        <f>IF(ISNUMBER(DE52), IF($AR52&gt;VLOOKUP('Gene Table'!$G$2,'Array Content'!$A$2:$B$3,2,FALSE),IF(DE52&lt;-$AR52,"mutant","WT"),IF(DE52&lt;-VLOOKUP('Gene Table'!$G$2,'Array Content'!$A$2:$B$3,2,FALSE),"Mutant","WT")),"")</f>
        <v>WT</v>
      </c>
      <c r="DT52" s="4" t="str">
        <f>IF(ISNUMBER(DF52), IF($AR52&gt;VLOOKUP('Gene Table'!$G$2,'Array Content'!$A$2:$B$3,2,FALSE),IF(DF52&lt;-$AR52,"mutant","WT"),IF(DF52&lt;-VLOOKUP('Gene Table'!$G$2,'Array Content'!$A$2:$B$3,2,FALSE),"Mutant","WT")),"")</f>
        <v>WT</v>
      </c>
      <c r="DU52" s="4" t="str">
        <f>IF(ISNUMBER(DG52), IF($AR52&gt;VLOOKUP('Gene Table'!$G$2,'Array Content'!$A$2:$B$3,2,FALSE),IF(DG52&lt;-$AR52,"mutant","WT"),IF(DG52&lt;-VLOOKUP('Gene Table'!$G$2,'Array Content'!$A$2:$B$3,2,FALSE),"Mutant","WT")),"")</f>
        <v>WT</v>
      </c>
      <c r="DV52" s="4" t="str">
        <f>IF(ISNUMBER(DH52), IF($AR52&gt;VLOOKUP('Gene Table'!$G$2,'Array Content'!$A$2:$B$3,2,FALSE),IF(DH52&lt;-$AR52,"mutant","WT"),IF(DH52&lt;-VLOOKUP('Gene Table'!$G$2,'Array Content'!$A$2:$B$3,2,FALSE),"Mutant","WT")),"")</f>
        <v>WT</v>
      </c>
      <c r="DW52" s="4" t="str">
        <f>IF(ISNUMBER(DI52), IF($AR52&gt;VLOOKUP('Gene Table'!$G$2,'Array Content'!$A$2:$B$3,2,FALSE),IF(DI52&lt;-$AR52,"mutant","WT"),IF(DI52&lt;-VLOOKUP('Gene Table'!$G$2,'Array Content'!$A$2:$B$3,2,FALSE),"Mutant","WT")),"")</f>
        <v>WT</v>
      </c>
      <c r="DX52" s="4" t="str">
        <f>IF(ISNUMBER(DJ52), IF($AR52&gt;VLOOKUP('Gene Table'!$G$2,'Array Content'!$A$2:$B$3,2,FALSE),IF(DJ52&lt;-$AR52,"mutant","WT"),IF(DJ52&lt;-VLOOKUP('Gene Table'!$G$2,'Array Content'!$A$2:$B$3,2,FALSE),"Mutant","WT")),"")</f>
        <v/>
      </c>
      <c r="DY52" s="4" t="str">
        <f>IF(ISNUMBER(DK52), IF($AR52&gt;VLOOKUP('Gene Table'!$G$2,'Array Content'!$A$2:$B$3,2,FALSE),IF(DK52&lt;-$AR52,"mutant","WT"),IF(DK52&lt;-VLOOKUP('Gene Table'!$G$2,'Array Content'!$A$2:$B$3,2,FALSE),"Mutant","WT")),"")</f>
        <v/>
      </c>
      <c r="DZ52" s="4" t="str">
        <f>IF(ISNUMBER(DL52), IF($AR52&gt;VLOOKUP('Gene Table'!$G$2,'Array Content'!$A$2:$B$3,2,FALSE),IF(DL52&lt;-$AR52,"mutant","WT"),IF(DL52&lt;-VLOOKUP('Gene Table'!$G$2,'Array Content'!$A$2:$B$3,2,FALSE),"Mutant","WT")),"")</f>
        <v/>
      </c>
      <c r="EA52" s="4" t="str">
        <f>IF(ISNUMBER(DM52), IF($AR52&gt;VLOOKUP('Gene Table'!$G$2,'Array Content'!$A$2:$B$3,2,FALSE),IF(DM52&lt;-$AR52,"mutant","WT"),IF(DM52&lt;-VLOOKUP('Gene Table'!$G$2,'Array Content'!$A$2:$B$3,2,FALSE),"Mutant","WT")),"")</f>
        <v/>
      </c>
      <c r="EC52" s="4" t="s">
        <v>199</v>
      </c>
      <c r="ED52" s="4" t="str">
        <f>IF('Gene Table'!$D52="copy number",D52,"")</f>
        <v/>
      </c>
      <c r="EE52" s="4" t="str">
        <f>IF('Gene Table'!$D52="copy number",E52,"")</f>
        <v/>
      </c>
      <c r="EF52" s="4" t="str">
        <f>IF('Gene Table'!$D52="copy number",F52,"")</f>
        <v/>
      </c>
      <c r="EG52" s="4" t="str">
        <f>IF('Gene Table'!$D52="copy number",G52,"")</f>
        <v/>
      </c>
      <c r="EH52" s="4" t="str">
        <f>IF('Gene Table'!$D52="copy number",H52,"")</f>
        <v/>
      </c>
      <c r="EI52" s="4" t="str">
        <f>IF('Gene Table'!$D52="copy number",I52,"")</f>
        <v/>
      </c>
      <c r="EJ52" s="4" t="str">
        <f>IF('Gene Table'!$D52="copy number",J52,"")</f>
        <v/>
      </c>
      <c r="EK52" s="4" t="str">
        <f>IF('Gene Table'!$D52="copy number",K52,"")</f>
        <v/>
      </c>
      <c r="EL52" s="4" t="str">
        <f>IF('Gene Table'!$D52="copy number",L52,"")</f>
        <v/>
      </c>
      <c r="EM52" s="4" t="str">
        <f>IF('Gene Table'!$D52="copy number",M52,"")</f>
        <v/>
      </c>
      <c r="EN52" s="4" t="str">
        <f>IF('Gene Table'!$D52="copy number",N52,"")</f>
        <v/>
      </c>
      <c r="EO52" s="4" t="str">
        <f>IF('Gene Table'!$D52="copy number",O52,"")</f>
        <v/>
      </c>
      <c r="EQ52" s="4" t="s">
        <v>199</v>
      </c>
      <c r="ER52" s="4" t="str">
        <f>IF('Gene Table'!$D52="copy number",R52,"")</f>
        <v/>
      </c>
      <c r="ES52" s="4" t="str">
        <f>IF('Gene Table'!$D52="copy number",S52,"")</f>
        <v/>
      </c>
      <c r="ET52" s="4" t="str">
        <f>IF('Gene Table'!$D52="copy number",T52,"")</f>
        <v/>
      </c>
      <c r="EU52" s="4" t="str">
        <f>IF('Gene Table'!$D52="copy number",U52,"")</f>
        <v/>
      </c>
      <c r="EV52" s="4" t="str">
        <f>IF('Gene Table'!$D52="copy number",V52,"")</f>
        <v/>
      </c>
      <c r="EW52" s="4" t="str">
        <f>IF('Gene Table'!$D52="copy number",W52,"")</f>
        <v/>
      </c>
      <c r="EX52" s="4" t="str">
        <f>IF('Gene Table'!$D52="copy number",X52,"")</f>
        <v/>
      </c>
      <c r="EY52" s="4" t="str">
        <f>IF('Gene Table'!$D52="copy number",Y52,"")</f>
        <v/>
      </c>
      <c r="EZ52" s="4" t="str">
        <f>IF('Gene Table'!$D52="copy number",Z52,"")</f>
        <v/>
      </c>
      <c r="FA52" s="4" t="str">
        <f>IF('Gene Table'!$D52="copy number",AA52,"")</f>
        <v/>
      </c>
      <c r="FB52" s="4" t="str">
        <f>IF('Gene Table'!$D52="copy number",AB52,"")</f>
        <v/>
      </c>
      <c r="FC52" s="4" t="str">
        <f>IF('Gene Table'!$D52="copy number",AC52,"")</f>
        <v/>
      </c>
      <c r="FE52" s="4" t="s">
        <v>199</v>
      </c>
      <c r="FF52" s="4" t="str">
        <f>IF('Gene Table'!$C52="SMPC",D52,"")</f>
        <v/>
      </c>
      <c r="FG52" s="4" t="str">
        <f>IF('Gene Table'!$C52="SMPC",E52,"")</f>
        <v/>
      </c>
      <c r="FH52" s="4" t="str">
        <f>IF('Gene Table'!$C52="SMPC",F52,"")</f>
        <v/>
      </c>
      <c r="FI52" s="4" t="str">
        <f>IF('Gene Table'!$C52="SMPC",G52,"")</f>
        <v/>
      </c>
      <c r="FJ52" s="4" t="str">
        <f>IF('Gene Table'!$C52="SMPC",H52,"")</f>
        <v/>
      </c>
      <c r="FK52" s="4" t="str">
        <f>IF('Gene Table'!$C52="SMPC",I52,"")</f>
        <v/>
      </c>
      <c r="FL52" s="4" t="str">
        <f>IF('Gene Table'!$C52="SMPC",J52,"")</f>
        <v/>
      </c>
      <c r="FM52" s="4" t="str">
        <f>IF('Gene Table'!$C52="SMPC",K52,"")</f>
        <v/>
      </c>
      <c r="FN52" s="4" t="str">
        <f>IF('Gene Table'!$C52="SMPC",L52,"")</f>
        <v/>
      </c>
      <c r="FO52" s="4" t="str">
        <f>IF('Gene Table'!$C52="SMPC",M52,"")</f>
        <v/>
      </c>
      <c r="FP52" s="4" t="str">
        <f>IF('Gene Table'!$C52="SMPC",N52,"")</f>
        <v/>
      </c>
      <c r="FQ52" s="4" t="str">
        <f>IF('Gene Table'!$C52="SMPC",O52,"")</f>
        <v/>
      </c>
      <c r="FS52" s="4" t="s">
        <v>199</v>
      </c>
      <c r="FT52" s="4" t="str">
        <f>IF('Gene Table'!$C52="SMPC",R52,"")</f>
        <v/>
      </c>
      <c r="FU52" s="4" t="str">
        <f>IF('Gene Table'!$C52="SMPC",S52,"")</f>
        <v/>
      </c>
      <c r="FV52" s="4" t="str">
        <f>IF('Gene Table'!$C52="SMPC",T52,"")</f>
        <v/>
      </c>
      <c r="FW52" s="4" t="str">
        <f>IF('Gene Table'!$C52="SMPC",U52,"")</f>
        <v/>
      </c>
      <c r="FX52" s="4" t="str">
        <f>IF('Gene Table'!$C52="SMPC",V52,"")</f>
        <v/>
      </c>
      <c r="FY52" s="4" t="str">
        <f>IF('Gene Table'!$C52="SMPC",W52,"")</f>
        <v/>
      </c>
      <c r="FZ52" s="4" t="str">
        <f>IF('Gene Table'!$C52="SMPC",X52,"")</f>
        <v/>
      </c>
      <c r="GA52" s="4" t="str">
        <f>IF('Gene Table'!$C52="SMPC",Y52,"")</f>
        <v/>
      </c>
      <c r="GB52" s="4" t="str">
        <f>IF('Gene Table'!$C52="SMPC",Z52,"")</f>
        <v/>
      </c>
      <c r="GC52" s="4" t="str">
        <f>IF('Gene Table'!$C52="SMPC",AA52,"")</f>
        <v/>
      </c>
      <c r="GD52" s="4" t="str">
        <f>IF('Gene Table'!$C52="SMPC",AB52,"")</f>
        <v/>
      </c>
      <c r="GE52" s="4" t="str">
        <f>IF('Gene Table'!$C52="SMPC",AC52,"")</f>
        <v/>
      </c>
    </row>
    <row r="53" spans="1:187" ht="15" customHeight="1" x14ac:dyDescent="0.25">
      <c r="A53" s="4" t="str">
        <f>'Gene Table'!C53&amp;":"&amp;'Gene Table'!D53</f>
        <v>HRAS:c.34G&gt;C</v>
      </c>
      <c r="B53" s="4">
        <f>IF('Gene Table'!$G$5="NO",IF(ISNUMBER(MATCH('Gene Table'!E53,'Array Content'!$M$2:$M$941,0)),VLOOKUP('Gene Table'!E53,'Array Content'!$M$2:$O$941,2,FALSE),35),IF('Gene Table'!$G$5="YES",IF(ISNUMBER(MATCH('Gene Table'!E53,'Array Content'!$M$2:$M$941,0)),VLOOKUP('Gene Table'!E53,'Array Content'!$M$2:$O$941,3,FALSE),35),"OOPS"))</f>
        <v>35</v>
      </c>
      <c r="C53" s="4" t="s">
        <v>201</v>
      </c>
      <c r="D53" s="4">
        <f>IF('Control Sample Data'!D52="","",IF(SUM('Control Sample Data'!D$2:D$97)&gt;10,IF(AND(ISNUMBER('Control Sample Data'!D52),'Control Sample Data'!D52&lt;$B53, 'Control Sample Data'!D52&gt;0),'Control Sample Data'!D52,$B53),""))</f>
        <v>34.15</v>
      </c>
      <c r="E53" s="4">
        <f>IF('Control Sample Data'!E52="","",IF(SUM('Control Sample Data'!E$2:E$97)&gt;10,IF(AND(ISNUMBER('Control Sample Data'!E52),'Control Sample Data'!E52&lt;$B53, 'Control Sample Data'!E52&gt;0),'Control Sample Data'!E52,$B53),""))</f>
        <v>34.4</v>
      </c>
      <c r="F53" s="4" t="str">
        <f>IF('Control Sample Data'!F52="","",IF(SUM('Control Sample Data'!F$2:F$97)&gt;10,IF(AND(ISNUMBER('Control Sample Data'!F52),'Control Sample Data'!F52&lt;$B53, 'Control Sample Data'!F52&gt;0),'Control Sample Data'!F52,$B53),""))</f>
        <v/>
      </c>
      <c r="G53" s="4" t="str">
        <f>IF('Control Sample Data'!G52="","",IF(SUM('Control Sample Data'!G$2:G$97)&gt;10,IF(AND(ISNUMBER('Control Sample Data'!G52),'Control Sample Data'!G52&lt;$B53, 'Control Sample Data'!G52&gt;0),'Control Sample Data'!G52,$B53),""))</f>
        <v/>
      </c>
      <c r="H53" s="4" t="str">
        <f>IF('Control Sample Data'!H52="","",IF(SUM('Control Sample Data'!H$2:H$97)&gt;10,IF(AND(ISNUMBER('Control Sample Data'!H52),'Control Sample Data'!H52&lt;$B53, 'Control Sample Data'!H52&gt;0),'Control Sample Data'!H52,$B53),""))</f>
        <v/>
      </c>
      <c r="I53" s="4" t="str">
        <f>IF('Control Sample Data'!I52="","",IF(SUM('Control Sample Data'!I$2:I$97)&gt;10,IF(AND(ISNUMBER('Control Sample Data'!I52),'Control Sample Data'!I52&lt;$B53, 'Control Sample Data'!I52&gt;0),'Control Sample Data'!I52,$B53),""))</f>
        <v/>
      </c>
      <c r="J53" s="4" t="str">
        <f>IF('Control Sample Data'!J52="","",IF(SUM('Control Sample Data'!J$2:J$97)&gt;10,IF(AND(ISNUMBER('Control Sample Data'!J52),'Control Sample Data'!J52&lt;$B53, 'Control Sample Data'!J52&gt;0),'Control Sample Data'!J52,$B53),""))</f>
        <v/>
      </c>
      <c r="K53" s="4" t="str">
        <f>IF('Control Sample Data'!K52="","",IF(SUM('Control Sample Data'!K$2:K$97)&gt;10,IF(AND(ISNUMBER('Control Sample Data'!K52),'Control Sample Data'!K52&lt;$B53, 'Control Sample Data'!K52&gt;0),'Control Sample Data'!K52,$B53),""))</f>
        <v/>
      </c>
      <c r="L53" s="4" t="str">
        <f>IF('Control Sample Data'!L52="","",IF(SUM('Control Sample Data'!L$2:L$97)&gt;10,IF(AND(ISNUMBER('Control Sample Data'!L52),'Control Sample Data'!L52&lt;$B53, 'Control Sample Data'!L52&gt;0),'Control Sample Data'!L52,$B53),""))</f>
        <v/>
      </c>
      <c r="M53" s="4" t="str">
        <f>IF('Control Sample Data'!M52="","",IF(SUM('Control Sample Data'!M$2:M$97)&gt;10,IF(AND(ISNUMBER('Control Sample Data'!M52),'Control Sample Data'!M52&lt;$B53, 'Control Sample Data'!M52&gt;0),'Control Sample Data'!M52,$B53),""))</f>
        <v/>
      </c>
      <c r="N53" s="4" t="str">
        <f>IF('Control Sample Data'!N52="","",IF(SUM('Control Sample Data'!N$2:N$97)&gt;10,IF(AND(ISNUMBER('Control Sample Data'!N52),'Control Sample Data'!N52&lt;$B53, 'Control Sample Data'!N52&gt;0),'Control Sample Data'!N52,$B53),""))</f>
        <v/>
      </c>
      <c r="O53" s="4" t="str">
        <f>IF('Control Sample Data'!O52="","",IF(SUM('Control Sample Data'!O$2:O$97)&gt;10,IF(AND(ISNUMBER('Control Sample Data'!O52),'Control Sample Data'!O52&lt;$B53, 'Control Sample Data'!O52&gt;0),'Control Sample Data'!O52,$B53),""))</f>
        <v/>
      </c>
      <c r="Q53" s="4" t="s">
        <v>201</v>
      </c>
      <c r="R53" s="4">
        <f>IF('Test Sample Data'!D52="","",IF(SUM('Test Sample Data'!D$2:D$97)&gt;10,IF(AND(ISNUMBER('Test Sample Data'!D52),'Test Sample Data'!D52&lt;$B53, 'Test Sample Data'!D52&gt;0),'Test Sample Data'!D52,$B53),""))</f>
        <v>35</v>
      </c>
      <c r="S53" s="4">
        <f>IF('Test Sample Data'!E52="","",IF(SUM('Test Sample Data'!E$2:E$97)&gt;10,IF(AND(ISNUMBER('Test Sample Data'!E52),'Test Sample Data'!E52&lt;$B53, 'Test Sample Data'!E52&gt;0),'Test Sample Data'!E52,$B53),""))</f>
        <v>35</v>
      </c>
      <c r="T53" s="4">
        <f>IF('Test Sample Data'!F52="","",IF(SUM('Test Sample Data'!F$2:F$97)&gt;10,IF(AND(ISNUMBER('Test Sample Data'!F52),'Test Sample Data'!F52&lt;$B53, 'Test Sample Data'!F52&gt;0),'Test Sample Data'!F52,$B53),""))</f>
        <v>35</v>
      </c>
      <c r="U53" s="4">
        <f>IF('Test Sample Data'!G52="","",IF(SUM('Test Sample Data'!G$2:G$97)&gt;10,IF(AND(ISNUMBER('Test Sample Data'!G52),'Test Sample Data'!G52&lt;$B53, 'Test Sample Data'!G52&gt;0),'Test Sample Data'!G52,$B53),""))</f>
        <v>35</v>
      </c>
      <c r="V53" s="4">
        <f>IF('Test Sample Data'!H52="","",IF(SUM('Test Sample Data'!H$2:H$97)&gt;10,IF(AND(ISNUMBER('Test Sample Data'!H52),'Test Sample Data'!H52&lt;$B53, 'Test Sample Data'!H52&gt;0),'Test Sample Data'!H52,$B53),""))</f>
        <v>35</v>
      </c>
      <c r="W53" s="4">
        <f>IF('Test Sample Data'!I52="","",IF(SUM('Test Sample Data'!I$2:I$97)&gt;10,IF(AND(ISNUMBER('Test Sample Data'!I52),'Test Sample Data'!I52&lt;$B53, 'Test Sample Data'!I52&gt;0),'Test Sample Data'!I52,$B53),""))</f>
        <v>35</v>
      </c>
      <c r="X53" s="4">
        <f>IF('Test Sample Data'!J52="","",IF(SUM('Test Sample Data'!J$2:J$97)&gt;10,IF(AND(ISNUMBER('Test Sample Data'!J52),'Test Sample Data'!J52&lt;$B53, 'Test Sample Data'!J52&gt;0),'Test Sample Data'!J52,$B53),""))</f>
        <v>35</v>
      </c>
      <c r="Y53" s="4">
        <f>IF('Test Sample Data'!K52="","",IF(SUM('Test Sample Data'!K$2:K$97)&gt;10,IF(AND(ISNUMBER('Test Sample Data'!K52),'Test Sample Data'!K52&lt;$B53, 'Test Sample Data'!K52&gt;0),'Test Sample Data'!K52,$B53),""))</f>
        <v>35</v>
      </c>
      <c r="Z53" s="4" t="str">
        <f>IF('Test Sample Data'!L52="","",IF(SUM('Test Sample Data'!L$2:L$97)&gt;10,IF(AND(ISNUMBER('Test Sample Data'!L52),'Test Sample Data'!L52&lt;$B53, 'Test Sample Data'!L52&gt;0),'Test Sample Data'!L52,$B53),""))</f>
        <v/>
      </c>
      <c r="AA53" s="4" t="str">
        <f>IF('Test Sample Data'!M52="","",IF(SUM('Test Sample Data'!M$2:M$97)&gt;10,IF(AND(ISNUMBER('Test Sample Data'!M52),'Test Sample Data'!M52&lt;$B53, 'Test Sample Data'!M52&gt;0),'Test Sample Data'!M52,$B53),""))</f>
        <v/>
      </c>
      <c r="AB53" s="4" t="str">
        <f>IF('Test Sample Data'!N52="","",IF(SUM('Test Sample Data'!N$2:N$97)&gt;10,IF(AND(ISNUMBER('Test Sample Data'!N52),'Test Sample Data'!N52&lt;$B53, 'Test Sample Data'!N52&gt;0),'Test Sample Data'!N52,$B53),""))</f>
        <v/>
      </c>
      <c r="AC53" s="4" t="str">
        <f>IF('Test Sample Data'!O52="","",IF(SUM('Test Sample Data'!O$2:O$97)&gt;10,IF(AND(ISNUMBER('Test Sample Data'!O52),'Test Sample Data'!O52&lt;$B53, 'Test Sample Data'!O52&gt;0),'Test Sample Data'!O52,$B53),""))</f>
        <v/>
      </c>
      <c r="AE53" s="4" t="s">
        <v>201</v>
      </c>
      <c r="AF53" s="4">
        <f>IF(ISNUMBER(D53),IF(MID('Gene Table'!$D$1,5,1)="8",D53-ED$100,D53-VLOOKUP(LEFT($A53,FIND(":",$A53,1))&amp;"copy number",$A$3:$AC$98,4,FALSE)),"")</f>
        <v>7.91</v>
      </c>
      <c r="AG53" s="4">
        <f>IF(ISNUMBER(E53),IF(MID('Gene Table'!$D$1,5,1)="8",E53-EE$100,E53-VLOOKUP(LEFT($A53,FIND(":",$A53,1))&amp;"copy number",$A$3:$AC$98,5,FALSE)),"")</f>
        <v>7.9799999999999969</v>
      </c>
      <c r="AH53" s="4" t="str">
        <f>IF(ISNUMBER(F53),IF(MID('Gene Table'!$D$1,5,1)="8",F53-EF$100,F53-VLOOKUP(LEFT($A53,FIND(":",$A53,1))&amp;"copy number",$A$3:$AC$98,6,FALSE)),"")</f>
        <v/>
      </c>
      <c r="AI53" s="4" t="str">
        <f>IF(ISNUMBER(G53),IF(MID('Gene Table'!$D$1,5,1)="8",G53-EG$100,G53-VLOOKUP(LEFT($A53,FIND(":",$A53,1))&amp;"copy number",$A$3:$AC$98,7,FALSE)),"")</f>
        <v/>
      </c>
      <c r="AJ53" s="4" t="str">
        <f>IF(ISNUMBER(H53),IF(MID('Gene Table'!$D$1,5,1)="8",H53-EH$100,H53-VLOOKUP(LEFT($A53,FIND(":",$A53,1))&amp;"copy number",$A$3:$AC$98,8,FALSE)),"")</f>
        <v/>
      </c>
      <c r="AK53" s="4" t="str">
        <f>IF(ISNUMBER(I53),IF(MID('Gene Table'!$D$1,5,1)="8",I53-EI$100,I53-VLOOKUP(LEFT($A53,FIND(":",$A53,1))&amp;"copy number",$A$3:$AC$98,9,FALSE)),"")</f>
        <v/>
      </c>
      <c r="AL53" s="4" t="str">
        <f>IF(ISNUMBER(J53),IF(MID('Gene Table'!$D$1,5,1)="8",J53-EJ$100,J53-VLOOKUP(LEFT($A53,FIND(":",$A53,1))&amp;"copy number",$A$3:$AC$98,10,FALSE)),"")</f>
        <v/>
      </c>
      <c r="AM53" s="4" t="str">
        <f>IF(ISNUMBER(K53),IF(MID('Gene Table'!$D$1,5,1)="8",K53-EK$100,K53-VLOOKUP(LEFT($A53,FIND(":",$A53,1))&amp;"copy number",$A$3:$AC$98,11,FALSE)),"")</f>
        <v/>
      </c>
      <c r="AN53" s="4" t="str">
        <f>IF(ISNUMBER(L53),IF(MID('Gene Table'!$D$1,5,1)="8",L53-EL$100,L53-VLOOKUP(LEFT($A53,FIND(":",$A53,1))&amp;"copy number",$A$3:$AC$98,12,FALSE)),"")</f>
        <v/>
      </c>
      <c r="AO53" s="4" t="str">
        <f>IF(ISNUMBER(M53),IF(MID('Gene Table'!$D$1,5,1)="8",M53-EM$100,M53-VLOOKUP(LEFT($A53,FIND(":",$A53,1))&amp;"copy number",$A$3:$AC$98,13,FALSE)),"")</f>
        <v/>
      </c>
      <c r="AP53" s="4" t="str">
        <f>IF(ISNUMBER(N53),IF(MID('Gene Table'!$D$1,5,1)="8",N53-EN$100,N53-VLOOKUP(LEFT($A53,FIND(":",$A53,1))&amp;"copy number",$A$3:$AC$98,14,FALSE)),"")</f>
        <v/>
      </c>
      <c r="AQ53" s="4" t="str">
        <f>IF(ISNUMBER(O53),IF(MID('Gene Table'!$D$1,5,1)="8",O53-EO$100,O53-VLOOKUP(LEFT($A53,FIND(":",$A53,1))&amp;"copy number",$A$3:$AC$98,15,FALSE)),"")</f>
        <v/>
      </c>
      <c r="AR53" s="4">
        <f t="shared" si="3"/>
        <v>0.15</v>
      </c>
      <c r="AS53" s="4">
        <f t="shared" si="4"/>
        <v>7.95</v>
      </c>
      <c r="AU53" s="4" t="s">
        <v>201</v>
      </c>
      <c r="AV53" s="4">
        <f>IF(ISNUMBER(R53),IF(MID('Gene Table'!$D$1,5,1)="8",D53-ER$100,R53-VLOOKUP(LEFT($A53,FIND(":",$A53,1))&amp;"copy number",$A$3:$AC$98,18,FALSE)),"")</f>
        <v>6.4200000000000017</v>
      </c>
      <c r="AW53" s="4">
        <f>IF(ISNUMBER(S53),IF(MID('Gene Table'!$D$1,5,1)="8",E53-ES$100,S53-VLOOKUP(LEFT($A53,FIND(":",$A53,1))&amp;"copy number",$A$3:$AC$98,19,FALSE)),"")</f>
        <v>6.7600000000000016</v>
      </c>
      <c r="AX53" s="4">
        <f>IF(ISNUMBER(T53),IF(MID('Gene Table'!$D$1,5,1)="8",F53-ET$100,T53-VLOOKUP(LEFT($A53,FIND(":",$A53,1))&amp;"copy number",$A$3:$AC$98,20,FALSE)),"")</f>
        <v>6.68</v>
      </c>
      <c r="AY53" s="4">
        <f>IF(ISNUMBER(U53),IF(MID('Gene Table'!$D$1,5,1)="8",G53-EU$100,U53-VLOOKUP(LEFT($A53,FIND(":",$A53,1))&amp;"copy number",$A$3:$AC$98,21,FALSE)),"")</f>
        <v>9</v>
      </c>
      <c r="AZ53" s="4">
        <f>IF(ISNUMBER(V53),IF(MID('Gene Table'!$D$1,5,1)="8",H53-EV$100,V53-VLOOKUP(LEFT($A53,FIND(":",$A53,1))&amp;"copy number",$A$3:$AC$98,22,FALSE)),"")</f>
        <v>9</v>
      </c>
      <c r="BA53" s="4">
        <f>IF(ISNUMBER(W53),IF(MID('Gene Table'!$D$1,5,1)="8",I53-EW$100,W53-VLOOKUP(LEFT($A53,FIND(":",$A53,1))&amp;"copy number",$A$3:$AC$98,23,FALSE)),"")</f>
        <v>9</v>
      </c>
      <c r="BB53" s="4">
        <f>IF(ISNUMBER(X53),IF(MID('Gene Table'!$D$1,5,1)="8",J53-EX$100,X53-VLOOKUP(LEFT($A53,FIND(":",$A53,1))&amp;"copy number",$A$3:$AC$98,24,FALSE)),"")</f>
        <v>9</v>
      </c>
      <c r="BC53" s="4">
        <f>IF(ISNUMBER(Y53),IF(MID('Gene Table'!$D$1,5,1)="8",K53-EY$100,Y53-VLOOKUP(LEFT($A53,FIND(":",$A53,1))&amp;"copy number",$A$3:$AC$98,25,FALSE)),"")</f>
        <v>9</v>
      </c>
      <c r="BD53" s="4" t="str">
        <f>IF(ISNUMBER(Z53),IF(MID('Gene Table'!$D$1,5,1)="8",L53-EZ$100,Z53-VLOOKUP(LEFT($A53,FIND(":",$A53,1))&amp;"copy number",$A$3:$AC$98,26,FALSE)),"")</f>
        <v/>
      </c>
      <c r="BE53" s="4" t="str">
        <f>IF(ISNUMBER(AA53),IF(MID('Gene Table'!$D$1,5,1)="8",M53-FA$100,AA53-VLOOKUP(LEFT($A53,FIND(":",$A53,1))&amp;"copy number",$A$3:$AC$98,27,FALSE)),"")</f>
        <v/>
      </c>
      <c r="BF53" s="4" t="str">
        <f>IF(ISNUMBER(AB53),IF(MID('Gene Table'!$D$1,5,1)="8",N53-FB$100,AB53-VLOOKUP(LEFT($A53,FIND(":",$A53,1))&amp;"copy number",$A$3:$AC$98,28,FALSE)),"")</f>
        <v/>
      </c>
      <c r="BG53" s="4" t="str">
        <f>IF(ISNUMBER(AC53),IF(MID('Gene Table'!$D$1,5,1)="8",O53-FC$100,AC53-VLOOKUP(LEFT($A53,FIND(":",$A53,1))&amp;"copy number",$A$3:$AC$98,29,FALSE)),"")</f>
        <v/>
      </c>
      <c r="BI53" s="4" t="s">
        <v>201</v>
      </c>
      <c r="BJ53" s="4">
        <f t="shared" si="5"/>
        <v>6.4200000000000017</v>
      </c>
      <c r="BK53" s="4">
        <f t="shared" si="6"/>
        <v>6.7600000000000016</v>
      </c>
      <c r="BL53" s="4">
        <f t="shared" si="7"/>
        <v>6.68</v>
      </c>
      <c r="BM53" s="4">
        <f t="shared" si="8"/>
        <v>9</v>
      </c>
      <c r="BN53" s="4">
        <f t="shared" si="9"/>
        <v>9</v>
      </c>
      <c r="BO53" s="4">
        <f t="shared" si="10"/>
        <v>9</v>
      </c>
      <c r="BP53" s="4">
        <f t="shared" si="11"/>
        <v>9</v>
      </c>
      <c r="BQ53" s="4">
        <f t="shared" si="12"/>
        <v>9</v>
      </c>
      <c r="BR53" s="4" t="str">
        <f t="shared" si="13"/>
        <v/>
      </c>
      <c r="BS53" s="4" t="str">
        <f t="shared" si="14"/>
        <v/>
      </c>
      <c r="BT53" s="4" t="str">
        <f t="shared" si="15"/>
        <v/>
      </c>
      <c r="BU53" s="4" t="str">
        <f t="shared" si="16"/>
        <v/>
      </c>
      <c r="BV53" s="4">
        <f t="shared" si="17"/>
        <v>3.71</v>
      </c>
      <c r="BW53" s="4">
        <f t="shared" si="18"/>
        <v>8.11</v>
      </c>
      <c r="BY53" s="4" t="s">
        <v>201</v>
      </c>
      <c r="BZ53" s="4">
        <f t="shared" si="19"/>
        <v>-1.6899999999999977</v>
      </c>
      <c r="CA53" s="4">
        <f t="shared" si="20"/>
        <v>-1.3499999999999979</v>
      </c>
      <c r="CB53" s="4">
        <f t="shared" si="21"/>
        <v>-1.4299999999999997</v>
      </c>
      <c r="CC53" s="4">
        <f t="shared" si="22"/>
        <v>0.89000000000000057</v>
      </c>
      <c r="CD53" s="4">
        <f t="shared" si="23"/>
        <v>0.89000000000000057</v>
      </c>
      <c r="CE53" s="4">
        <f t="shared" si="24"/>
        <v>0.89000000000000057</v>
      </c>
      <c r="CF53" s="4">
        <f t="shared" si="25"/>
        <v>0.89000000000000057</v>
      </c>
      <c r="CG53" s="4">
        <f t="shared" si="26"/>
        <v>0.89000000000000057</v>
      </c>
      <c r="CH53" s="4" t="str">
        <f t="shared" si="27"/>
        <v/>
      </c>
      <c r="CI53" s="4" t="str">
        <f t="shared" si="28"/>
        <v/>
      </c>
      <c r="CJ53" s="4" t="str">
        <f t="shared" si="29"/>
        <v/>
      </c>
      <c r="CK53" s="4" t="str">
        <f t="shared" si="30"/>
        <v/>
      </c>
      <c r="CM53" s="4" t="s">
        <v>201</v>
      </c>
      <c r="CN53" s="4" t="str">
        <f>IF(ISNUMBER(BZ53), IF($BV53&gt;VLOOKUP('Gene Table'!$G$2,'Array Content'!$A$2:$B$3,2,FALSE),IF(BZ53&lt;-$BV53,"mutant","WT"),IF(BZ53&lt;-VLOOKUP('Gene Table'!$G$2,'Array Content'!$A$2:$B$3,2,FALSE),"Mutant","WT")),"")</f>
        <v>WT</v>
      </c>
      <c r="CO53" s="4" t="str">
        <f>IF(ISNUMBER(CA53), IF($BV53&gt;VLOOKUP('Gene Table'!$G$2,'Array Content'!$A$2:$B$3,2,FALSE),IF(CA53&lt;-$BV53,"mutant","WT"),IF(CA53&lt;-VLOOKUP('Gene Table'!$G$2,'Array Content'!$A$2:$B$3,2,FALSE),"Mutant","WT")),"")</f>
        <v>WT</v>
      </c>
      <c r="CP53" s="4" t="str">
        <f>IF(ISNUMBER(CB53), IF($BV53&gt;VLOOKUP('Gene Table'!$G$2,'Array Content'!$A$2:$B$3,2,FALSE),IF(CB53&lt;-$BV53,"mutant","WT"),IF(CB53&lt;-VLOOKUP('Gene Table'!$G$2,'Array Content'!$A$2:$B$3,2,FALSE),"Mutant","WT")),"")</f>
        <v>WT</v>
      </c>
      <c r="CQ53" s="4" t="str">
        <f>IF(ISNUMBER(CC53), IF($BV53&gt;VLOOKUP('Gene Table'!$G$2,'Array Content'!$A$2:$B$3,2,FALSE),IF(CC53&lt;-$BV53,"mutant","WT"),IF(CC53&lt;-VLOOKUP('Gene Table'!$G$2,'Array Content'!$A$2:$B$3,2,FALSE),"Mutant","WT")),"")</f>
        <v>WT</v>
      </c>
      <c r="CR53" s="4" t="str">
        <f>IF(ISNUMBER(CD53), IF($BV53&gt;VLOOKUP('Gene Table'!$G$2,'Array Content'!$A$2:$B$3,2,FALSE),IF(CD53&lt;-$BV53,"mutant","WT"),IF(CD53&lt;-VLOOKUP('Gene Table'!$G$2,'Array Content'!$A$2:$B$3,2,FALSE),"Mutant","WT")),"")</f>
        <v>WT</v>
      </c>
      <c r="CS53" s="4" t="str">
        <f>IF(ISNUMBER(CE53), IF($BV53&gt;VLOOKUP('Gene Table'!$G$2,'Array Content'!$A$2:$B$3,2,FALSE),IF(CE53&lt;-$BV53,"mutant","WT"),IF(CE53&lt;-VLOOKUP('Gene Table'!$G$2,'Array Content'!$A$2:$B$3,2,FALSE),"Mutant","WT")),"")</f>
        <v>WT</v>
      </c>
      <c r="CT53" s="4" t="str">
        <f>IF(ISNUMBER(CF53), IF($BV53&gt;VLOOKUP('Gene Table'!$G$2,'Array Content'!$A$2:$B$3,2,FALSE),IF(CF53&lt;-$BV53,"mutant","WT"),IF(CF53&lt;-VLOOKUP('Gene Table'!$G$2,'Array Content'!$A$2:$B$3,2,FALSE),"Mutant","WT")),"")</f>
        <v>WT</v>
      </c>
      <c r="CU53" s="4" t="str">
        <f>IF(ISNUMBER(CG53), IF($BV53&gt;VLOOKUP('Gene Table'!$G$2,'Array Content'!$A$2:$B$3,2,FALSE),IF(CG53&lt;-$BV53,"mutant","WT"),IF(CG53&lt;-VLOOKUP('Gene Table'!$G$2,'Array Content'!$A$2:$B$3,2,FALSE),"Mutant","WT")),"")</f>
        <v>WT</v>
      </c>
      <c r="CV53" s="4" t="str">
        <f>IF(ISNUMBER(CH53), IF($BV53&gt;VLOOKUP('Gene Table'!$G$2,'Array Content'!$A$2:$B$3,2,FALSE),IF(CH53&lt;-$BV53,"mutant","WT"),IF(CH53&lt;-VLOOKUP('Gene Table'!$G$2,'Array Content'!$A$2:$B$3,2,FALSE),"Mutant","WT")),"")</f>
        <v/>
      </c>
      <c r="CW53" s="4" t="str">
        <f>IF(ISNUMBER(CI53), IF($BV53&gt;VLOOKUP('Gene Table'!$G$2,'Array Content'!$A$2:$B$3,2,FALSE),IF(CI53&lt;-$BV53,"mutant","WT"),IF(CI53&lt;-VLOOKUP('Gene Table'!$G$2,'Array Content'!$A$2:$B$3,2,FALSE),"Mutant","WT")),"")</f>
        <v/>
      </c>
      <c r="CX53" s="4" t="str">
        <f>IF(ISNUMBER(CJ53), IF($BV53&gt;VLOOKUP('Gene Table'!$G$2,'Array Content'!$A$2:$B$3,2,FALSE),IF(CJ53&lt;-$BV53,"mutant","WT"),IF(CJ53&lt;-VLOOKUP('Gene Table'!$G$2,'Array Content'!$A$2:$B$3,2,FALSE),"Mutant","WT")),"")</f>
        <v/>
      </c>
      <c r="CY53" s="4" t="str">
        <f>IF(ISNUMBER(CK53), IF($BV53&gt;VLOOKUP('Gene Table'!$G$2,'Array Content'!$A$2:$B$3,2,FALSE),IF(CK53&lt;-$BV53,"mutant","WT"),IF(CK53&lt;-VLOOKUP('Gene Table'!$G$2,'Array Content'!$A$2:$B$3,2,FALSE),"Mutant","WT")),"")</f>
        <v/>
      </c>
      <c r="DA53" s="4" t="s">
        <v>201</v>
      </c>
      <c r="DB53" s="4">
        <f t="shared" si="31"/>
        <v>-1.5299999999999985</v>
      </c>
      <c r="DC53" s="4">
        <f t="shared" si="32"/>
        <v>-1.1899999999999986</v>
      </c>
      <c r="DD53" s="4">
        <f t="shared" si="33"/>
        <v>-1.2700000000000005</v>
      </c>
      <c r="DE53" s="4">
        <f t="shared" si="34"/>
        <v>1.0499999999999998</v>
      </c>
      <c r="DF53" s="4">
        <f t="shared" si="35"/>
        <v>1.0499999999999998</v>
      </c>
      <c r="DG53" s="4">
        <f t="shared" si="36"/>
        <v>1.0499999999999998</v>
      </c>
      <c r="DH53" s="4">
        <f t="shared" si="37"/>
        <v>1.0499999999999998</v>
      </c>
      <c r="DI53" s="4">
        <f t="shared" si="38"/>
        <v>1.0499999999999998</v>
      </c>
      <c r="DJ53" s="4" t="str">
        <f t="shared" si="39"/>
        <v/>
      </c>
      <c r="DK53" s="4" t="str">
        <f t="shared" si="40"/>
        <v/>
      </c>
      <c r="DL53" s="4" t="str">
        <f t="shared" si="41"/>
        <v/>
      </c>
      <c r="DM53" s="4" t="str">
        <f t="shared" si="42"/>
        <v/>
      </c>
      <c r="DO53" s="4" t="s">
        <v>201</v>
      </c>
      <c r="DP53" s="4" t="str">
        <f>IF(ISNUMBER(DB53), IF($AR53&gt;VLOOKUP('Gene Table'!$G$2,'Array Content'!$A$2:$B$3,2,FALSE),IF(DB53&lt;-$AR53,"mutant","WT"),IF(DB53&lt;-VLOOKUP('Gene Table'!$G$2,'Array Content'!$A$2:$B$3,2,FALSE),"Mutant","WT")),"")</f>
        <v>WT</v>
      </c>
      <c r="DQ53" s="4" t="str">
        <f>IF(ISNUMBER(DC53), IF($AR53&gt;VLOOKUP('Gene Table'!$G$2,'Array Content'!$A$2:$B$3,2,FALSE),IF(DC53&lt;-$AR53,"mutant","WT"),IF(DC53&lt;-VLOOKUP('Gene Table'!$G$2,'Array Content'!$A$2:$B$3,2,FALSE),"Mutant","WT")),"")</f>
        <v>WT</v>
      </c>
      <c r="DR53" s="4" t="str">
        <f>IF(ISNUMBER(DD53), IF($AR53&gt;VLOOKUP('Gene Table'!$G$2,'Array Content'!$A$2:$B$3,2,FALSE),IF(DD53&lt;-$AR53,"mutant","WT"),IF(DD53&lt;-VLOOKUP('Gene Table'!$G$2,'Array Content'!$A$2:$B$3,2,FALSE),"Mutant","WT")),"")</f>
        <v>WT</v>
      </c>
      <c r="DS53" s="4" t="str">
        <f>IF(ISNUMBER(DE53), IF($AR53&gt;VLOOKUP('Gene Table'!$G$2,'Array Content'!$A$2:$B$3,2,FALSE),IF(DE53&lt;-$AR53,"mutant","WT"),IF(DE53&lt;-VLOOKUP('Gene Table'!$G$2,'Array Content'!$A$2:$B$3,2,FALSE),"Mutant","WT")),"")</f>
        <v>WT</v>
      </c>
      <c r="DT53" s="4" t="str">
        <f>IF(ISNUMBER(DF53), IF($AR53&gt;VLOOKUP('Gene Table'!$G$2,'Array Content'!$A$2:$B$3,2,FALSE),IF(DF53&lt;-$AR53,"mutant","WT"),IF(DF53&lt;-VLOOKUP('Gene Table'!$G$2,'Array Content'!$A$2:$B$3,2,FALSE),"Mutant","WT")),"")</f>
        <v>WT</v>
      </c>
      <c r="DU53" s="4" t="str">
        <f>IF(ISNUMBER(DG53), IF($AR53&gt;VLOOKUP('Gene Table'!$G$2,'Array Content'!$A$2:$B$3,2,FALSE),IF(DG53&lt;-$AR53,"mutant","WT"),IF(DG53&lt;-VLOOKUP('Gene Table'!$G$2,'Array Content'!$A$2:$B$3,2,FALSE),"Mutant","WT")),"")</f>
        <v>WT</v>
      </c>
      <c r="DV53" s="4" t="str">
        <f>IF(ISNUMBER(DH53), IF($AR53&gt;VLOOKUP('Gene Table'!$G$2,'Array Content'!$A$2:$B$3,2,FALSE),IF(DH53&lt;-$AR53,"mutant","WT"),IF(DH53&lt;-VLOOKUP('Gene Table'!$G$2,'Array Content'!$A$2:$B$3,2,FALSE),"Mutant","WT")),"")</f>
        <v>WT</v>
      </c>
      <c r="DW53" s="4" t="str">
        <f>IF(ISNUMBER(DI53), IF($AR53&gt;VLOOKUP('Gene Table'!$G$2,'Array Content'!$A$2:$B$3,2,FALSE),IF(DI53&lt;-$AR53,"mutant","WT"),IF(DI53&lt;-VLOOKUP('Gene Table'!$G$2,'Array Content'!$A$2:$B$3,2,FALSE),"Mutant","WT")),"")</f>
        <v>WT</v>
      </c>
      <c r="DX53" s="4" t="str">
        <f>IF(ISNUMBER(DJ53), IF($AR53&gt;VLOOKUP('Gene Table'!$G$2,'Array Content'!$A$2:$B$3,2,FALSE),IF(DJ53&lt;-$AR53,"mutant","WT"),IF(DJ53&lt;-VLOOKUP('Gene Table'!$G$2,'Array Content'!$A$2:$B$3,2,FALSE),"Mutant","WT")),"")</f>
        <v/>
      </c>
      <c r="DY53" s="4" t="str">
        <f>IF(ISNUMBER(DK53), IF($AR53&gt;VLOOKUP('Gene Table'!$G$2,'Array Content'!$A$2:$B$3,2,FALSE),IF(DK53&lt;-$AR53,"mutant","WT"),IF(DK53&lt;-VLOOKUP('Gene Table'!$G$2,'Array Content'!$A$2:$B$3,2,FALSE),"Mutant","WT")),"")</f>
        <v/>
      </c>
      <c r="DZ53" s="4" t="str">
        <f>IF(ISNUMBER(DL53), IF($AR53&gt;VLOOKUP('Gene Table'!$G$2,'Array Content'!$A$2:$B$3,2,FALSE),IF(DL53&lt;-$AR53,"mutant","WT"),IF(DL53&lt;-VLOOKUP('Gene Table'!$G$2,'Array Content'!$A$2:$B$3,2,FALSE),"Mutant","WT")),"")</f>
        <v/>
      </c>
      <c r="EA53" s="4" t="str">
        <f>IF(ISNUMBER(DM53), IF($AR53&gt;VLOOKUP('Gene Table'!$G$2,'Array Content'!$A$2:$B$3,2,FALSE),IF(DM53&lt;-$AR53,"mutant","WT"),IF(DM53&lt;-VLOOKUP('Gene Table'!$G$2,'Array Content'!$A$2:$B$3,2,FALSE),"Mutant","WT")),"")</f>
        <v/>
      </c>
      <c r="EC53" s="4" t="s">
        <v>201</v>
      </c>
      <c r="ED53" s="4" t="str">
        <f>IF('Gene Table'!$D53="copy number",D53,"")</f>
        <v/>
      </c>
      <c r="EE53" s="4" t="str">
        <f>IF('Gene Table'!$D53="copy number",E53,"")</f>
        <v/>
      </c>
      <c r="EF53" s="4" t="str">
        <f>IF('Gene Table'!$D53="copy number",F53,"")</f>
        <v/>
      </c>
      <c r="EG53" s="4" t="str">
        <f>IF('Gene Table'!$D53="copy number",G53,"")</f>
        <v/>
      </c>
      <c r="EH53" s="4" t="str">
        <f>IF('Gene Table'!$D53="copy number",H53,"")</f>
        <v/>
      </c>
      <c r="EI53" s="4" t="str">
        <f>IF('Gene Table'!$D53="copy number",I53,"")</f>
        <v/>
      </c>
      <c r="EJ53" s="4" t="str">
        <f>IF('Gene Table'!$D53="copy number",J53,"")</f>
        <v/>
      </c>
      <c r="EK53" s="4" t="str">
        <f>IF('Gene Table'!$D53="copy number",K53,"")</f>
        <v/>
      </c>
      <c r="EL53" s="4" t="str">
        <f>IF('Gene Table'!$D53="copy number",L53,"")</f>
        <v/>
      </c>
      <c r="EM53" s="4" t="str">
        <f>IF('Gene Table'!$D53="copy number",M53,"")</f>
        <v/>
      </c>
      <c r="EN53" s="4" t="str">
        <f>IF('Gene Table'!$D53="copy number",N53,"")</f>
        <v/>
      </c>
      <c r="EO53" s="4" t="str">
        <f>IF('Gene Table'!$D53="copy number",O53,"")</f>
        <v/>
      </c>
      <c r="EQ53" s="4" t="s">
        <v>201</v>
      </c>
      <c r="ER53" s="4" t="str">
        <f>IF('Gene Table'!$D53="copy number",R53,"")</f>
        <v/>
      </c>
      <c r="ES53" s="4" t="str">
        <f>IF('Gene Table'!$D53="copy number",S53,"")</f>
        <v/>
      </c>
      <c r="ET53" s="4" t="str">
        <f>IF('Gene Table'!$D53="copy number",T53,"")</f>
        <v/>
      </c>
      <c r="EU53" s="4" t="str">
        <f>IF('Gene Table'!$D53="copy number",U53,"")</f>
        <v/>
      </c>
      <c r="EV53" s="4" t="str">
        <f>IF('Gene Table'!$D53="copy number",V53,"")</f>
        <v/>
      </c>
      <c r="EW53" s="4" t="str">
        <f>IF('Gene Table'!$D53="copy number",W53,"")</f>
        <v/>
      </c>
      <c r="EX53" s="4" t="str">
        <f>IF('Gene Table'!$D53="copy number",X53,"")</f>
        <v/>
      </c>
      <c r="EY53" s="4" t="str">
        <f>IF('Gene Table'!$D53="copy number",Y53,"")</f>
        <v/>
      </c>
      <c r="EZ53" s="4" t="str">
        <f>IF('Gene Table'!$D53="copy number",Z53,"")</f>
        <v/>
      </c>
      <c r="FA53" s="4" t="str">
        <f>IF('Gene Table'!$D53="copy number",AA53,"")</f>
        <v/>
      </c>
      <c r="FB53" s="4" t="str">
        <f>IF('Gene Table'!$D53="copy number",AB53,"")</f>
        <v/>
      </c>
      <c r="FC53" s="4" t="str">
        <f>IF('Gene Table'!$D53="copy number",AC53,"")</f>
        <v/>
      </c>
      <c r="FE53" s="4" t="s">
        <v>201</v>
      </c>
      <c r="FF53" s="4" t="str">
        <f>IF('Gene Table'!$C53="SMPC",D53,"")</f>
        <v/>
      </c>
      <c r="FG53" s="4" t="str">
        <f>IF('Gene Table'!$C53="SMPC",E53,"")</f>
        <v/>
      </c>
      <c r="FH53" s="4" t="str">
        <f>IF('Gene Table'!$C53="SMPC",F53,"")</f>
        <v/>
      </c>
      <c r="FI53" s="4" t="str">
        <f>IF('Gene Table'!$C53="SMPC",G53,"")</f>
        <v/>
      </c>
      <c r="FJ53" s="4" t="str">
        <f>IF('Gene Table'!$C53="SMPC",H53,"")</f>
        <v/>
      </c>
      <c r="FK53" s="4" t="str">
        <f>IF('Gene Table'!$C53="SMPC",I53,"")</f>
        <v/>
      </c>
      <c r="FL53" s="4" t="str">
        <f>IF('Gene Table'!$C53="SMPC",J53,"")</f>
        <v/>
      </c>
      <c r="FM53" s="4" t="str">
        <f>IF('Gene Table'!$C53="SMPC",K53,"")</f>
        <v/>
      </c>
      <c r="FN53" s="4" t="str">
        <f>IF('Gene Table'!$C53="SMPC",L53,"")</f>
        <v/>
      </c>
      <c r="FO53" s="4" t="str">
        <f>IF('Gene Table'!$C53="SMPC",M53,"")</f>
        <v/>
      </c>
      <c r="FP53" s="4" t="str">
        <f>IF('Gene Table'!$C53="SMPC",N53,"")</f>
        <v/>
      </c>
      <c r="FQ53" s="4" t="str">
        <f>IF('Gene Table'!$C53="SMPC",O53,"")</f>
        <v/>
      </c>
      <c r="FS53" s="4" t="s">
        <v>201</v>
      </c>
      <c r="FT53" s="4" t="str">
        <f>IF('Gene Table'!$C53="SMPC",R53,"")</f>
        <v/>
      </c>
      <c r="FU53" s="4" t="str">
        <f>IF('Gene Table'!$C53="SMPC",S53,"")</f>
        <v/>
      </c>
      <c r="FV53" s="4" t="str">
        <f>IF('Gene Table'!$C53="SMPC",T53,"")</f>
        <v/>
      </c>
      <c r="FW53" s="4" t="str">
        <f>IF('Gene Table'!$C53="SMPC",U53,"")</f>
        <v/>
      </c>
      <c r="FX53" s="4" t="str">
        <f>IF('Gene Table'!$C53="SMPC",V53,"")</f>
        <v/>
      </c>
      <c r="FY53" s="4" t="str">
        <f>IF('Gene Table'!$C53="SMPC",W53,"")</f>
        <v/>
      </c>
      <c r="FZ53" s="4" t="str">
        <f>IF('Gene Table'!$C53="SMPC",X53,"")</f>
        <v/>
      </c>
      <c r="GA53" s="4" t="str">
        <f>IF('Gene Table'!$C53="SMPC",Y53,"")</f>
        <v/>
      </c>
      <c r="GB53" s="4" t="str">
        <f>IF('Gene Table'!$C53="SMPC",Z53,"")</f>
        <v/>
      </c>
      <c r="GC53" s="4" t="str">
        <f>IF('Gene Table'!$C53="SMPC",AA53,"")</f>
        <v/>
      </c>
      <c r="GD53" s="4" t="str">
        <f>IF('Gene Table'!$C53="SMPC",AB53,"")</f>
        <v/>
      </c>
      <c r="GE53" s="4" t="str">
        <f>IF('Gene Table'!$C53="SMPC",AC53,"")</f>
        <v/>
      </c>
    </row>
    <row r="54" spans="1:187" ht="15" customHeight="1" x14ac:dyDescent="0.25">
      <c r="A54" s="4" t="str">
        <f>'Gene Table'!C54&amp;":"&amp;'Gene Table'!D54</f>
        <v>HRAS:c.34G&gt;T</v>
      </c>
      <c r="B54" s="4">
        <f>IF('Gene Table'!$G$5="NO",IF(ISNUMBER(MATCH('Gene Table'!E54,'Array Content'!$M$2:$M$941,0)),VLOOKUP('Gene Table'!E54,'Array Content'!$M$2:$O$941,2,FALSE),35),IF('Gene Table'!$G$5="YES",IF(ISNUMBER(MATCH('Gene Table'!E54,'Array Content'!$M$2:$M$941,0)),VLOOKUP('Gene Table'!E54,'Array Content'!$M$2:$O$941,3,FALSE),35),"OOPS"))</f>
        <v>35</v>
      </c>
      <c r="C54" s="4" t="s">
        <v>203</v>
      </c>
      <c r="D54" s="4">
        <f>IF('Control Sample Data'!D53="","",IF(SUM('Control Sample Data'!D$2:D$97)&gt;10,IF(AND(ISNUMBER('Control Sample Data'!D53),'Control Sample Data'!D53&lt;$B54, 'Control Sample Data'!D53&gt;0),'Control Sample Data'!D53,$B54),""))</f>
        <v>34.590000000000003</v>
      </c>
      <c r="E54" s="4">
        <f>IF('Control Sample Data'!E53="","",IF(SUM('Control Sample Data'!E$2:E$97)&gt;10,IF(AND(ISNUMBER('Control Sample Data'!E53),'Control Sample Data'!E53&lt;$B54, 'Control Sample Data'!E53&gt;0),'Control Sample Data'!E53,$B54),""))</f>
        <v>34.18</v>
      </c>
      <c r="F54" s="4" t="str">
        <f>IF('Control Sample Data'!F53="","",IF(SUM('Control Sample Data'!F$2:F$97)&gt;10,IF(AND(ISNUMBER('Control Sample Data'!F53),'Control Sample Data'!F53&lt;$B54, 'Control Sample Data'!F53&gt;0),'Control Sample Data'!F53,$B54),""))</f>
        <v/>
      </c>
      <c r="G54" s="4" t="str">
        <f>IF('Control Sample Data'!G53="","",IF(SUM('Control Sample Data'!G$2:G$97)&gt;10,IF(AND(ISNUMBER('Control Sample Data'!G53),'Control Sample Data'!G53&lt;$B54, 'Control Sample Data'!G53&gt;0),'Control Sample Data'!G53,$B54),""))</f>
        <v/>
      </c>
      <c r="H54" s="4" t="str">
        <f>IF('Control Sample Data'!H53="","",IF(SUM('Control Sample Data'!H$2:H$97)&gt;10,IF(AND(ISNUMBER('Control Sample Data'!H53),'Control Sample Data'!H53&lt;$B54, 'Control Sample Data'!H53&gt;0),'Control Sample Data'!H53,$B54),""))</f>
        <v/>
      </c>
      <c r="I54" s="4" t="str">
        <f>IF('Control Sample Data'!I53="","",IF(SUM('Control Sample Data'!I$2:I$97)&gt;10,IF(AND(ISNUMBER('Control Sample Data'!I53),'Control Sample Data'!I53&lt;$B54, 'Control Sample Data'!I53&gt;0),'Control Sample Data'!I53,$B54),""))</f>
        <v/>
      </c>
      <c r="J54" s="4" t="str">
        <f>IF('Control Sample Data'!J53="","",IF(SUM('Control Sample Data'!J$2:J$97)&gt;10,IF(AND(ISNUMBER('Control Sample Data'!J53),'Control Sample Data'!J53&lt;$B54, 'Control Sample Data'!J53&gt;0),'Control Sample Data'!J53,$B54),""))</f>
        <v/>
      </c>
      <c r="K54" s="4" t="str">
        <f>IF('Control Sample Data'!K53="","",IF(SUM('Control Sample Data'!K$2:K$97)&gt;10,IF(AND(ISNUMBER('Control Sample Data'!K53),'Control Sample Data'!K53&lt;$B54, 'Control Sample Data'!K53&gt;0),'Control Sample Data'!K53,$B54),""))</f>
        <v/>
      </c>
      <c r="L54" s="4" t="str">
        <f>IF('Control Sample Data'!L53="","",IF(SUM('Control Sample Data'!L$2:L$97)&gt;10,IF(AND(ISNUMBER('Control Sample Data'!L53),'Control Sample Data'!L53&lt;$B54, 'Control Sample Data'!L53&gt;0),'Control Sample Data'!L53,$B54),""))</f>
        <v/>
      </c>
      <c r="M54" s="4" t="str">
        <f>IF('Control Sample Data'!M53="","",IF(SUM('Control Sample Data'!M$2:M$97)&gt;10,IF(AND(ISNUMBER('Control Sample Data'!M53),'Control Sample Data'!M53&lt;$B54, 'Control Sample Data'!M53&gt;0),'Control Sample Data'!M53,$B54),""))</f>
        <v/>
      </c>
      <c r="N54" s="4" t="str">
        <f>IF('Control Sample Data'!N53="","",IF(SUM('Control Sample Data'!N$2:N$97)&gt;10,IF(AND(ISNUMBER('Control Sample Data'!N53),'Control Sample Data'!N53&lt;$B54, 'Control Sample Data'!N53&gt;0),'Control Sample Data'!N53,$B54),""))</f>
        <v/>
      </c>
      <c r="O54" s="4" t="str">
        <f>IF('Control Sample Data'!O53="","",IF(SUM('Control Sample Data'!O$2:O$97)&gt;10,IF(AND(ISNUMBER('Control Sample Data'!O53),'Control Sample Data'!O53&lt;$B54, 'Control Sample Data'!O53&gt;0),'Control Sample Data'!O53,$B54),""))</f>
        <v/>
      </c>
      <c r="Q54" s="4" t="s">
        <v>203</v>
      </c>
      <c r="R54" s="4">
        <f>IF('Test Sample Data'!D53="","",IF(SUM('Test Sample Data'!D$2:D$97)&gt;10,IF(AND(ISNUMBER('Test Sample Data'!D53),'Test Sample Data'!D53&lt;$B54, 'Test Sample Data'!D53&gt;0),'Test Sample Data'!D53,$B54),""))</f>
        <v>35</v>
      </c>
      <c r="S54" s="4">
        <f>IF('Test Sample Data'!E53="","",IF(SUM('Test Sample Data'!E$2:E$97)&gt;10,IF(AND(ISNUMBER('Test Sample Data'!E53),'Test Sample Data'!E53&lt;$B54, 'Test Sample Data'!E53&gt;0),'Test Sample Data'!E53,$B54),""))</f>
        <v>35</v>
      </c>
      <c r="T54" s="4">
        <f>IF('Test Sample Data'!F53="","",IF(SUM('Test Sample Data'!F$2:F$97)&gt;10,IF(AND(ISNUMBER('Test Sample Data'!F53),'Test Sample Data'!F53&lt;$B54, 'Test Sample Data'!F53&gt;0),'Test Sample Data'!F53,$B54),""))</f>
        <v>35</v>
      </c>
      <c r="U54" s="4">
        <f>IF('Test Sample Data'!G53="","",IF(SUM('Test Sample Data'!G$2:G$97)&gt;10,IF(AND(ISNUMBER('Test Sample Data'!G53),'Test Sample Data'!G53&lt;$B54, 'Test Sample Data'!G53&gt;0),'Test Sample Data'!G53,$B54),""))</f>
        <v>35</v>
      </c>
      <c r="V54" s="4">
        <f>IF('Test Sample Data'!H53="","",IF(SUM('Test Sample Data'!H$2:H$97)&gt;10,IF(AND(ISNUMBER('Test Sample Data'!H53),'Test Sample Data'!H53&lt;$B54, 'Test Sample Data'!H53&gt;0),'Test Sample Data'!H53,$B54),""))</f>
        <v>35</v>
      </c>
      <c r="W54" s="4">
        <f>IF('Test Sample Data'!I53="","",IF(SUM('Test Sample Data'!I$2:I$97)&gt;10,IF(AND(ISNUMBER('Test Sample Data'!I53),'Test Sample Data'!I53&lt;$B54, 'Test Sample Data'!I53&gt;0),'Test Sample Data'!I53,$B54),""))</f>
        <v>35</v>
      </c>
      <c r="X54" s="4">
        <f>IF('Test Sample Data'!J53="","",IF(SUM('Test Sample Data'!J$2:J$97)&gt;10,IF(AND(ISNUMBER('Test Sample Data'!J53),'Test Sample Data'!J53&lt;$B54, 'Test Sample Data'!J53&gt;0),'Test Sample Data'!J53,$B54),""))</f>
        <v>35</v>
      </c>
      <c r="Y54" s="4">
        <f>IF('Test Sample Data'!K53="","",IF(SUM('Test Sample Data'!K$2:K$97)&gt;10,IF(AND(ISNUMBER('Test Sample Data'!K53),'Test Sample Data'!K53&lt;$B54, 'Test Sample Data'!K53&gt;0),'Test Sample Data'!K53,$B54),""))</f>
        <v>35</v>
      </c>
      <c r="Z54" s="4" t="str">
        <f>IF('Test Sample Data'!L53="","",IF(SUM('Test Sample Data'!L$2:L$97)&gt;10,IF(AND(ISNUMBER('Test Sample Data'!L53),'Test Sample Data'!L53&lt;$B54, 'Test Sample Data'!L53&gt;0),'Test Sample Data'!L53,$B54),""))</f>
        <v/>
      </c>
      <c r="AA54" s="4" t="str">
        <f>IF('Test Sample Data'!M53="","",IF(SUM('Test Sample Data'!M$2:M$97)&gt;10,IF(AND(ISNUMBER('Test Sample Data'!M53),'Test Sample Data'!M53&lt;$B54, 'Test Sample Data'!M53&gt;0),'Test Sample Data'!M53,$B54),""))</f>
        <v/>
      </c>
      <c r="AB54" s="4" t="str">
        <f>IF('Test Sample Data'!N53="","",IF(SUM('Test Sample Data'!N$2:N$97)&gt;10,IF(AND(ISNUMBER('Test Sample Data'!N53),'Test Sample Data'!N53&lt;$B54, 'Test Sample Data'!N53&gt;0),'Test Sample Data'!N53,$B54),""))</f>
        <v/>
      </c>
      <c r="AC54" s="4" t="str">
        <f>IF('Test Sample Data'!O53="","",IF(SUM('Test Sample Data'!O$2:O$97)&gt;10,IF(AND(ISNUMBER('Test Sample Data'!O53),'Test Sample Data'!O53&lt;$B54, 'Test Sample Data'!O53&gt;0),'Test Sample Data'!O53,$B54),""))</f>
        <v/>
      </c>
      <c r="AE54" s="4" t="s">
        <v>203</v>
      </c>
      <c r="AF54" s="4">
        <f>IF(ISNUMBER(D54),IF(MID('Gene Table'!$D$1,5,1)="8",D54-ED$100,D54-VLOOKUP(LEFT($A54,FIND(":",$A54,1))&amp;"copy number",$A$3:$AC$98,4,FALSE)),"")</f>
        <v>8.350000000000005</v>
      </c>
      <c r="AG54" s="4">
        <f>IF(ISNUMBER(E54),IF(MID('Gene Table'!$D$1,5,1)="8",E54-EE$100,E54-VLOOKUP(LEFT($A54,FIND(":",$A54,1))&amp;"copy number",$A$3:$AC$98,5,FALSE)),"")</f>
        <v>7.759999999999998</v>
      </c>
      <c r="AH54" s="4" t="str">
        <f>IF(ISNUMBER(F54),IF(MID('Gene Table'!$D$1,5,1)="8",F54-EF$100,F54-VLOOKUP(LEFT($A54,FIND(":",$A54,1))&amp;"copy number",$A$3:$AC$98,6,FALSE)),"")</f>
        <v/>
      </c>
      <c r="AI54" s="4" t="str">
        <f>IF(ISNUMBER(G54),IF(MID('Gene Table'!$D$1,5,1)="8",G54-EG$100,G54-VLOOKUP(LEFT($A54,FIND(":",$A54,1))&amp;"copy number",$A$3:$AC$98,7,FALSE)),"")</f>
        <v/>
      </c>
      <c r="AJ54" s="4" t="str">
        <f>IF(ISNUMBER(H54),IF(MID('Gene Table'!$D$1,5,1)="8",H54-EH$100,H54-VLOOKUP(LEFT($A54,FIND(":",$A54,1))&amp;"copy number",$A$3:$AC$98,8,FALSE)),"")</f>
        <v/>
      </c>
      <c r="AK54" s="4" t="str">
        <f>IF(ISNUMBER(I54),IF(MID('Gene Table'!$D$1,5,1)="8",I54-EI$100,I54-VLOOKUP(LEFT($A54,FIND(":",$A54,1))&amp;"copy number",$A$3:$AC$98,9,FALSE)),"")</f>
        <v/>
      </c>
      <c r="AL54" s="4" t="str">
        <f>IF(ISNUMBER(J54),IF(MID('Gene Table'!$D$1,5,1)="8",J54-EJ$100,J54-VLOOKUP(LEFT($A54,FIND(":",$A54,1))&amp;"copy number",$A$3:$AC$98,10,FALSE)),"")</f>
        <v/>
      </c>
      <c r="AM54" s="4" t="str">
        <f>IF(ISNUMBER(K54),IF(MID('Gene Table'!$D$1,5,1)="8",K54-EK$100,K54-VLOOKUP(LEFT($A54,FIND(":",$A54,1))&amp;"copy number",$A$3:$AC$98,11,FALSE)),"")</f>
        <v/>
      </c>
      <c r="AN54" s="4" t="str">
        <f>IF(ISNUMBER(L54),IF(MID('Gene Table'!$D$1,5,1)="8",L54-EL$100,L54-VLOOKUP(LEFT($A54,FIND(":",$A54,1))&amp;"copy number",$A$3:$AC$98,12,FALSE)),"")</f>
        <v/>
      </c>
      <c r="AO54" s="4" t="str">
        <f>IF(ISNUMBER(M54),IF(MID('Gene Table'!$D$1,5,1)="8",M54-EM$100,M54-VLOOKUP(LEFT($A54,FIND(":",$A54,1))&amp;"copy number",$A$3:$AC$98,13,FALSE)),"")</f>
        <v/>
      </c>
      <c r="AP54" s="4" t="str">
        <f>IF(ISNUMBER(N54),IF(MID('Gene Table'!$D$1,5,1)="8",N54-EN$100,N54-VLOOKUP(LEFT($A54,FIND(":",$A54,1))&amp;"copy number",$A$3:$AC$98,14,FALSE)),"")</f>
        <v/>
      </c>
      <c r="AQ54" s="4" t="str">
        <f>IF(ISNUMBER(O54),IF(MID('Gene Table'!$D$1,5,1)="8",O54-EO$100,O54-VLOOKUP(LEFT($A54,FIND(":",$A54,1))&amp;"copy number",$A$3:$AC$98,15,FALSE)),"")</f>
        <v/>
      </c>
      <c r="AR54" s="4">
        <f t="shared" si="3"/>
        <v>1.25</v>
      </c>
      <c r="AS54" s="4">
        <f t="shared" si="4"/>
        <v>8.06</v>
      </c>
      <c r="AU54" s="4" t="s">
        <v>203</v>
      </c>
      <c r="AV54" s="4">
        <f>IF(ISNUMBER(R54),IF(MID('Gene Table'!$D$1,5,1)="8",D54-ER$100,R54-VLOOKUP(LEFT($A54,FIND(":",$A54,1))&amp;"copy number",$A$3:$AC$98,18,FALSE)),"")</f>
        <v>6.4200000000000017</v>
      </c>
      <c r="AW54" s="4">
        <f>IF(ISNUMBER(S54),IF(MID('Gene Table'!$D$1,5,1)="8",E54-ES$100,S54-VLOOKUP(LEFT($A54,FIND(":",$A54,1))&amp;"copy number",$A$3:$AC$98,19,FALSE)),"")</f>
        <v>6.7600000000000016</v>
      </c>
      <c r="AX54" s="4">
        <f>IF(ISNUMBER(T54),IF(MID('Gene Table'!$D$1,5,1)="8",F54-ET$100,T54-VLOOKUP(LEFT($A54,FIND(":",$A54,1))&amp;"copy number",$A$3:$AC$98,20,FALSE)),"")</f>
        <v>6.68</v>
      </c>
      <c r="AY54" s="4">
        <f>IF(ISNUMBER(U54),IF(MID('Gene Table'!$D$1,5,1)="8",G54-EU$100,U54-VLOOKUP(LEFT($A54,FIND(":",$A54,1))&amp;"copy number",$A$3:$AC$98,21,FALSE)),"")</f>
        <v>9</v>
      </c>
      <c r="AZ54" s="4">
        <f>IF(ISNUMBER(V54),IF(MID('Gene Table'!$D$1,5,1)="8",H54-EV$100,V54-VLOOKUP(LEFT($A54,FIND(":",$A54,1))&amp;"copy number",$A$3:$AC$98,22,FALSE)),"")</f>
        <v>9</v>
      </c>
      <c r="BA54" s="4">
        <f>IF(ISNUMBER(W54),IF(MID('Gene Table'!$D$1,5,1)="8",I54-EW$100,W54-VLOOKUP(LEFT($A54,FIND(":",$A54,1))&amp;"copy number",$A$3:$AC$98,23,FALSE)),"")</f>
        <v>9</v>
      </c>
      <c r="BB54" s="4">
        <f>IF(ISNUMBER(X54),IF(MID('Gene Table'!$D$1,5,1)="8",J54-EX$100,X54-VLOOKUP(LEFT($A54,FIND(":",$A54,1))&amp;"copy number",$A$3:$AC$98,24,FALSE)),"")</f>
        <v>9</v>
      </c>
      <c r="BC54" s="4">
        <f>IF(ISNUMBER(Y54),IF(MID('Gene Table'!$D$1,5,1)="8",K54-EY$100,Y54-VLOOKUP(LEFT($A54,FIND(":",$A54,1))&amp;"copy number",$A$3:$AC$98,25,FALSE)),"")</f>
        <v>9</v>
      </c>
      <c r="BD54" s="4" t="str">
        <f>IF(ISNUMBER(Z54),IF(MID('Gene Table'!$D$1,5,1)="8",L54-EZ$100,Z54-VLOOKUP(LEFT($A54,FIND(":",$A54,1))&amp;"copy number",$A$3:$AC$98,26,FALSE)),"")</f>
        <v/>
      </c>
      <c r="BE54" s="4" t="str">
        <f>IF(ISNUMBER(AA54),IF(MID('Gene Table'!$D$1,5,1)="8",M54-FA$100,AA54-VLOOKUP(LEFT($A54,FIND(":",$A54,1))&amp;"copy number",$A$3:$AC$98,27,FALSE)),"")</f>
        <v/>
      </c>
      <c r="BF54" s="4" t="str">
        <f>IF(ISNUMBER(AB54),IF(MID('Gene Table'!$D$1,5,1)="8",N54-FB$100,AB54-VLOOKUP(LEFT($A54,FIND(":",$A54,1))&amp;"copy number",$A$3:$AC$98,28,FALSE)),"")</f>
        <v/>
      </c>
      <c r="BG54" s="4" t="str">
        <f>IF(ISNUMBER(AC54),IF(MID('Gene Table'!$D$1,5,1)="8",O54-FC$100,AC54-VLOOKUP(LEFT($A54,FIND(":",$A54,1))&amp;"copy number",$A$3:$AC$98,29,FALSE)),"")</f>
        <v/>
      </c>
      <c r="BI54" s="4" t="s">
        <v>203</v>
      </c>
      <c r="BJ54" s="4">
        <f t="shared" si="5"/>
        <v>6.4200000000000017</v>
      </c>
      <c r="BK54" s="4">
        <f t="shared" si="6"/>
        <v>6.7600000000000016</v>
      </c>
      <c r="BL54" s="4">
        <f t="shared" si="7"/>
        <v>6.68</v>
      </c>
      <c r="BM54" s="4">
        <f t="shared" si="8"/>
        <v>9</v>
      </c>
      <c r="BN54" s="4">
        <f t="shared" si="9"/>
        <v>9</v>
      </c>
      <c r="BO54" s="4">
        <f t="shared" si="10"/>
        <v>9</v>
      </c>
      <c r="BP54" s="4">
        <f t="shared" si="11"/>
        <v>9</v>
      </c>
      <c r="BQ54" s="4">
        <f t="shared" si="12"/>
        <v>9</v>
      </c>
      <c r="BR54" s="4" t="str">
        <f t="shared" si="13"/>
        <v/>
      </c>
      <c r="BS54" s="4" t="str">
        <f t="shared" si="14"/>
        <v/>
      </c>
      <c r="BT54" s="4" t="str">
        <f t="shared" si="15"/>
        <v/>
      </c>
      <c r="BU54" s="4" t="str">
        <f t="shared" si="16"/>
        <v/>
      </c>
      <c r="BV54" s="4">
        <f t="shared" si="17"/>
        <v>3.71</v>
      </c>
      <c r="BW54" s="4">
        <f t="shared" si="18"/>
        <v>8.11</v>
      </c>
      <c r="BY54" s="4" t="s">
        <v>203</v>
      </c>
      <c r="BZ54" s="4">
        <f t="shared" si="19"/>
        <v>-1.6899999999999977</v>
      </c>
      <c r="CA54" s="4">
        <f t="shared" si="20"/>
        <v>-1.3499999999999979</v>
      </c>
      <c r="CB54" s="4">
        <f t="shared" si="21"/>
        <v>-1.4299999999999997</v>
      </c>
      <c r="CC54" s="4">
        <f t="shared" si="22"/>
        <v>0.89000000000000057</v>
      </c>
      <c r="CD54" s="4">
        <f t="shared" si="23"/>
        <v>0.89000000000000057</v>
      </c>
      <c r="CE54" s="4">
        <f t="shared" si="24"/>
        <v>0.89000000000000057</v>
      </c>
      <c r="CF54" s="4">
        <f t="shared" si="25"/>
        <v>0.89000000000000057</v>
      </c>
      <c r="CG54" s="4">
        <f t="shared" si="26"/>
        <v>0.89000000000000057</v>
      </c>
      <c r="CH54" s="4" t="str">
        <f t="shared" si="27"/>
        <v/>
      </c>
      <c r="CI54" s="4" t="str">
        <f t="shared" si="28"/>
        <v/>
      </c>
      <c r="CJ54" s="4" t="str">
        <f t="shared" si="29"/>
        <v/>
      </c>
      <c r="CK54" s="4" t="str">
        <f t="shared" si="30"/>
        <v/>
      </c>
      <c r="CM54" s="4" t="s">
        <v>203</v>
      </c>
      <c r="CN54" s="4" t="str">
        <f>IF(ISNUMBER(BZ54), IF($BV54&gt;VLOOKUP('Gene Table'!$G$2,'Array Content'!$A$2:$B$3,2,FALSE),IF(BZ54&lt;-$BV54,"mutant","WT"),IF(BZ54&lt;-VLOOKUP('Gene Table'!$G$2,'Array Content'!$A$2:$B$3,2,FALSE),"Mutant","WT")),"")</f>
        <v>WT</v>
      </c>
      <c r="CO54" s="4" t="str">
        <f>IF(ISNUMBER(CA54), IF($BV54&gt;VLOOKUP('Gene Table'!$G$2,'Array Content'!$A$2:$B$3,2,FALSE),IF(CA54&lt;-$BV54,"mutant","WT"),IF(CA54&lt;-VLOOKUP('Gene Table'!$G$2,'Array Content'!$A$2:$B$3,2,FALSE),"Mutant","WT")),"")</f>
        <v>WT</v>
      </c>
      <c r="CP54" s="4" t="str">
        <f>IF(ISNUMBER(CB54), IF($BV54&gt;VLOOKUP('Gene Table'!$G$2,'Array Content'!$A$2:$B$3,2,FALSE),IF(CB54&lt;-$BV54,"mutant","WT"),IF(CB54&lt;-VLOOKUP('Gene Table'!$G$2,'Array Content'!$A$2:$B$3,2,FALSE),"Mutant","WT")),"")</f>
        <v>WT</v>
      </c>
      <c r="CQ54" s="4" t="str">
        <f>IF(ISNUMBER(CC54), IF($BV54&gt;VLOOKUP('Gene Table'!$G$2,'Array Content'!$A$2:$B$3,2,FALSE),IF(CC54&lt;-$BV54,"mutant","WT"),IF(CC54&lt;-VLOOKUP('Gene Table'!$G$2,'Array Content'!$A$2:$B$3,2,FALSE),"Mutant","WT")),"")</f>
        <v>WT</v>
      </c>
      <c r="CR54" s="4" t="str">
        <f>IF(ISNUMBER(CD54), IF($BV54&gt;VLOOKUP('Gene Table'!$G$2,'Array Content'!$A$2:$B$3,2,FALSE),IF(CD54&lt;-$BV54,"mutant","WT"),IF(CD54&lt;-VLOOKUP('Gene Table'!$G$2,'Array Content'!$A$2:$B$3,2,FALSE),"Mutant","WT")),"")</f>
        <v>WT</v>
      </c>
      <c r="CS54" s="4" t="str">
        <f>IF(ISNUMBER(CE54), IF($BV54&gt;VLOOKUP('Gene Table'!$G$2,'Array Content'!$A$2:$B$3,2,FALSE),IF(CE54&lt;-$BV54,"mutant","WT"),IF(CE54&lt;-VLOOKUP('Gene Table'!$G$2,'Array Content'!$A$2:$B$3,2,FALSE),"Mutant","WT")),"")</f>
        <v>WT</v>
      </c>
      <c r="CT54" s="4" t="str">
        <f>IF(ISNUMBER(CF54), IF($BV54&gt;VLOOKUP('Gene Table'!$G$2,'Array Content'!$A$2:$B$3,2,FALSE),IF(CF54&lt;-$BV54,"mutant","WT"),IF(CF54&lt;-VLOOKUP('Gene Table'!$G$2,'Array Content'!$A$2:$B$3,2,FALSE),"Mutant","WT")),"")</f>
        <v>WT</v>
      </c>
      <c r="CU54" s="4" t="str">
        <f>IF(ISNUMBER(CG54), IF($BV54&gt;VLOOKUP('Gene Table'!$G$2,'Array Content'!$A$2:$B$3,2,FALSE),IF(CG54&lt;-$BV54,"mutant","WT"),IF(CG54&lt;-VLOOKUP('Gene Table'!$G$2,'Array Content'!$A$2:$B$3,2,FALSE),"Mutant","WT")),"")</f>
        <v>WT</v>
      </c>
      <c r="CV54" s="4" t="str">
        <f>IF(ISNUMBER(CH54), IF($BV54&gt;VLOOKUP('Gene Table'!$G$2,'Array Content'!$A$2:$B$3,2,FALSE),IF(CH54&lt;-$BV54,"mutant","WT"),IF(CH54&lt;-VLOOKUP('Gene Table'!$G$2,'Array Content'!$A$2:$B$3,2,FALSE),"Mutant","WT")),"")</f>
        <v/>
      </c>
      <c r="CW54" s="4" t="str">
        <f>IF(ISNUMBER(CI54), IF($BV54&gt;VLOOKUP('Gene Table'!$G$2,'Array Content'!$A$2:$B$3,2,FALSE),IF(CI54&lt;-$BV54,"mutant","WT"),IF(CI54&lt;-VLOOKUP('Gene Table'!$G$2,'Array Content'!$A$2:$B$3,2,FALSE),"Mutant","WT")),"")</f>
        <v/>
      </c>
      <c r="CX54" s="4" t="str">
        <f>IF(ISNUMBER(CJ54), IF($BV54&gt;VLOOKUP('Gene Table'!$G$2,'Array Content'!$A$2:$B$3,2,FALSE),IF(CJ54&lt;-$BV54,"mutant","WT"),IF(CJ54&lt;-VLOOKUP('Gene Table'!$G$2,'Array Content'!$A$2:$B$3,2,FALSE),"Mutant","WT")),"")</f>
        <v/>
      </c>
      <c r="CY54" s="4" t="str">
        <f>IF(ISNUMBER(CK54), IF($BV54&gt;VLOOKUP('Gene Table'!$G$2,'Array Content'!$A$2:$B$3,2,FALSE),IF(CK54&lt;-$BV54,"mutant","WT"),IF(CK54&lt;-VLOOKUP('Gene Table'!$G$2,'Array Content'!$A$2:$B$3,2,FALSE),"Mutant","WT")),"")</f>
        <v/>
      </c>
      <c r="DA54" s="4" t="s">
        <v>203</v>
      </c>
      <c r="DB54" s="4">
        <f t="shared" si="31"/>
        <v>-1.6399999999999988</v>
      </c>
      <c r="DC54" s="4">
        <f t="shared" si="32"/>
        <v>-1.2999999999999989</v>
      </c>
      <c r="DD54" s="4">
        <f t="shared" si="33"/>
        <v>-1.3800000000000008</v>
      </c>
      <c r="DE54" s="4">
        <f t="shared" si="34"/>
        <v>0.9399999999999995</v>
      </c>
      <c r="DF54" s="4">
        <f t="shared" si="35"/>
        <v>0.9399999999999995</v>
      </c>
      <c r="DG54" s="4">
        <f t="shared" si="36"/>
        <v>0.9399999999999995</v>
      </c>
      <c r="DH54" s="4">
        <f t="shared" si="37"/>
        <v>0.9399999999999995</v>
      </c>
      <c r="DI54" s="4">
        <f t="shared" si="38"/>
        <v>0.9399999999999995</v>
      </c>
      <c r="DJ54" s="4" t="str">
        <f t="shared" si="39"/>
        <v/>
      </c>
      <c r="DK54" s="4" t="str">
        <f t="shared" si="40"/>
        <v/>
      </c>
      <c r="DL54" s="4" t="str">
        <f t="shared" si="41"/>
        <v/>
      </c>
      <c r="DM54" s="4" t="str">
        <f t="shared" si="42"/>
        <v/>
      </c>
      <c r="DO54" s="4" t="s">
        <v>203</v>
      </c>
      <c r="DP54" s="4" t="str">
        <f>IF(ISNUMBER(DB54), IF($AR54&gt;VLOOKUP('Gene Table'!$G$2,'Array Content'!$A$2:$B$3,2,FALSE),IF(DB54&lt;-$AR54,"mutant","WT"),IF(DB54&lt;-VLOOKUP('Gene Table'!$G$2,'Array Content'!$A$2:$B$3,2,FALSE),"Mutant","WT")),"")</f>
        <v>WT</v>
      </c>
      <c r="DQ54" s="4" t="str">
        <f>IF(ISNUMBER(DC54), IF($AR54&gt;VLOOKUP('Gene Table'!$G$2,'Array Content'!$A$2:$B$3,2,FALSE),IF(DC54&lt;-$AR54,"mutant","WT"),IF(DC54&lt;-VLOOKUP('Gene Table'!$G$2,'Array Content'!$A$2:$B$3,2,FALSE),"Mutant","WT")),"")</f>
        <v>WT</v>
      </c>
      <c r="DR54" s="4" t="str">
        <f>IF(ISNUMBER(DD54), IF($AR54&gt;VLOOKUP('Gene Table'!$G$2,'Array Content'!$A$2:$B$3,2,FALSE),IF(DD54&lt;-$AR54,"mutant","WT"),IF(DD54&lt;-VLOOKUP('Gene Table'!$G$2,'Array Content'!$A$2:$B$3,2,FALSE),"Mutant","WT")),"")</f>
        <v>WT</v>
      </c>
      <c r="DS54" s="4" t="str">
        <f>IF(ISNUMBER(DE54), IF($AR54&gt;VLOOKUP('Gene Table'!$G$2,'Array Content'!$A$2:$B$3,2,FALSE),IF(DE54&lt;-$AR54,"mutant","WT"),IF(DE54&lt;-VLOOKUP('Gene Table'!$G$2,'Array Content'!$A$2:$B$3,2,FALSE),"Mutant","WT")),"")</f>
        <v>WT</v>
      </c>
      <c r="DT54" s="4" t="str">
        <f>IF(ISNUMBER(DF54), IF($AR54&gt;VLOOKUP('Gene Table'!$G$2,'Array Content'!$A$2:$B$3,2,FALSE),IF(DF54&lt;-$AR54,"mutant","WT"),IF(DF54&lt;-VLOOKUP('Gene Table'!$G$2,'Array Content'!$A$2:$B$3,2,FALSE),"Mutant","WT")),"")</f>
        <v>WT</v>
      </c>
      <c r="DU54" s="4" t="str">
        <f>IF(ISNUMBER(DG54), IF($AR54&gt;VLOOKUP('Gene Table'!$G$2,'Array Content'!$A$2:$B$3,2,FALSE),IF(DG54&lt;-$AR54,"mutant","WT"),IF(DG54&lt;-VLOOKUP('Gene Table'!$G$2,'Array Content'!$A$2:$B$3,2,FALSE),"Mutant","WT")),"")</f>
        <v>WT</v>
      </c>
      <c r="DV54" s="4" t="str">
        <f>IF(ISNUMBER(DH54), IF($AR54&gt;VLOOKUP('Gene Table'!$G$2,'Array Content'!$A$2:$B$3,2,FALSE),IF(DH54&lt;-$AR54,"mutant","WT"),IF(DH54&lt;-VLOOKUP('Gene Table'!$G$2,'Array Content'!$A$2:$B$3,2,FALSE),"Mutant","WT")),"")</f>
        <v>WT</v>
      </c>
      <c r="DW54" s="4" t="str">
        <f>IF(ISNUMBER(DI54), IF($AR54&gt;VLOOKUP('Gene Table'!$G$2,'Array Content'!$A$2:$B$3,2,FALSE),IF(DI54&lt;-$AR54,"mutant","WT"),IF(DI54&lt;-VLOOKUP('Gene Table'!$G$2,'Array Content'!$A$2:$B$3,2,FALSE),"Mutant","WT")),"")</f>
        <v>WT</v>
      </c>
      <c r="DX54" s="4" t="str">
        <f>IF(ISNUMBER(DJ54), IF($AR54&gt;VLOOKUP('Gene Table'!$G$2,'Array Content'!$A$2:$B$3,2,FALSE),IF(DJ54&lt;-$AR54,"mutant","WT"),IF(DJ54&lt;-VLOOKUP('Gene Table'!$G$2,'Array Content'!$A$2:$B$3,2,FALSE),"Mutant","WT")),"")</f>
        <v/>
      </c>
      <c r="DY54" s="4" t="str">
        <f>IF(ISNUMBER(DK54), IF($AR54&gt;VLOOKUP('Gene Table'!$G$2,'Array Content'!$A$2:$B$3,2,FALSE),IF(DK54&lt;-$AR54,"mutant","WT"),IF(DK54&lt;-VLOOKUP('Gene Table'!$G$2,'Array Content'!$A$2:$B$3,2,FALSE),"Mutant","WT")),"")</f>
        <v/>
      </c>
      <c r="DZ54" s="4" t="str">
        <f>IF(ISNUMBER(DL54), IF($AR54&gt;VLOOKUP('Gene Table'!$G$2,'Array Content'!$A$2:$B$3,2,FALSE),IF(DL54&lt;-$AR54,"mutant","WT"),IF(DL54&lt;-VLOOKUP('Gene Table'!$G$2,'Array Content'!$A$2:$B$3,2,FALSE),"Mutant","WT")),"")</f>
        <v/>
      </c>
      <c r="EA54" s="4" t="str">
        <f>IF(ISNUMBER(DM54), IF($AR54&gt;VLOOKUP('Gene Table'!$G$2,'Array Content'!$A$2:$B$3,2,FALSE),IF(DM54&lt;-$AR54,"mutant","WT"),IF(DM54&lt;-VLOOKUP('Gene Table'!$G$2,'Array Content'!$A$2:$B$3,2,FALSE),"Mutant","WT")),"")</f>
        <v/>
      </c>
      <c r="EC54" s="4" t="s">
        <v>203</v>
      </c>
      <c r="ED54" s="4" t="str">
        <f>IF('Gene Table'!$D54="copy number",D54,"")</f>
        <v/>
      </c>
      <c r="EE54" s="4" t="str">
        <f>IF('Gene Table'!$D54="copy number",E54,"")</f>
        <v/>
      </c>
      <c r="EF54" s="4" t="str">
        <f>IF('Gene Table'!$D54="copy number",F54,"")</f>
        <v/>
      </c>
      <c r="EG54" s="4" t="str">
        <f>IF('Gene Table'!$D54="copy number",G54,"")</f>
        <v/>
      </c>
      <c r="EH54" s="4" t="str">
        <f>IF('Gene Table'!$D54="copy number",H54,"")</f>
        <v/>
      </c>
      <c r="EI54" s="4" t="str">
        <f>IF('Gene Table'!$D54="copy number",I54,"")</f>
        <v/>
      </c>
      <c r="EJ54" s="4" t="str">
        <f>IF('Gene Table'!$D54="copy number",J54,"")</f>
        <v/>
      </c>
      <c r="EK54" s="4" t="str">
        <f>IF('Gene Table'!$D54="copy number",K54,"")</f>
        <v/>
      </c>
      <c r="EL54" s="4" t="str">
        <f>IF('Gene Table'!$D54="copy number",L54,"")</f>
        <v/>
      </c>
      <c r="EM54" s="4" t="str">
        <f>IF('Gene Table'!$D54="copy number",M54,"")</f>
        <v/>
      </c>
      <c r="EN54" s="4" t="str">
        <f>IF('Gene Table'!$D54="copy number",N54,"")</f>
        <v/>
      </c>
      <c r="EO54" s="4" t="str">
        <f>IF('Gene Table'!$D54="copy number",O54,"")</f>
        <v/>
      </c>
      <c r="EQ54" s="4" t="s">
        <v>203</v>
      </c>
      <c r="ER54" s="4" t="str">
        <f>IF('Gene Table'!$D54="copy number",R54,"")</f>
        <v/>
      </c>
      <c r="ES54" s="4" t="str">
        <f>IF('Gene Table'!$D54="copy number",S54,"")</f>
        <v/>
      </c>
      <c r="ET54" s="4" t="str">
        <f>IF('Gene Table'!$D54="copy number",T54,"")</f>
        <v/>
      </c>
      <c r="EU54" s="4" t="str">
        <f>IF('Gene Table'!$D54="copy number",U54,"")</f>
        <v/>
      </c>
      <c r="EV54" s="4" t="str">
        <f>IF('Gene Table'!$D54="copy number",V54,"")</f>
        <v/>
      </c>
      <c r="EW54" s="4" t="str">
        <f>IF('Gene Table'!$D54="copy number",W54,"")</f>
        <v/>
      </c>
      <c r="EX54" s="4" t="str">
        <f>IF('Gene Table'!$D54="copy number",X54,"")</f>
        <v/>
      </c>
      <c r="EY54" s="4" t="str">
        <f>IF('Gene Table'!$D54="copy number",Y54,"")</f>
        <v/>
      </c>
      <c r="EZ54" s="4" t="str">
        <f>IF('Gene Table'!$D54="copy number",Z54,"")</f>
        <v/>
      </c>
      <c r="FA54" s="4" t="str">
        <f>IF('Gene Table'!$D54="copy number",AA54,"")</f>
        <v/>
      </c>
      <c r="FB54" s="4" t="str">
        <f>IF('Gene Table'!$D54="copy number",AB54,"")</f>
        <v/>
      </c>
      <c r="FC54" s="4" t="str">
        <f>IF('Gene Table'!$D54="copy number",AC54,"")</f>
        <v/>
      </c>
      <c r="FE54" s="4" t="s">
        <v>203</v>
      </c>
      <c r="FF54" s="4" t="str">
        <f>IF('Gene Table'!$C54="SMPC",D54,"")</f>
        <v/>
      </c>
      <c r="FG54" s="4" t="str">
        <f>IF('Gene Table'!$C54="SMPC",E54,"")</f>
        <v/>
      </c>
      <c r="FH54" s="4" t="str">
        <f>IF('Gene Table'!$C54="SMPC",F54,"")</f>
        <v/>
      </c>
      <c r="FI54" s="4" t="str">
        <f>IF('Gene Table'!$C54="SMPC",G54,"")</f>
        <v/>
      </c>
      <c r="FJ54" s="4" t="str">
        <f>IF('Gene Table'!$C54="SMPC",H54,"")</f>
        <v/>
      </c>
      <c r="FK54" s="4" t="str">
        <f>IF('Gene Table'!$C54="SMPC",I54,"")</f>
        <v/>
      </c>
      <c r="FL54" s="4" t="str">
        <f>IF('Gene Table'!$C54="SMPC",J54,"")</f>
        <v/>
      </c>
      <c r="FM54" s="4" t="str">
        <f>IF('Gene Table'!$C54="SMPC",K54,"")</f>
        <v/>
      </c>
      <c r="FN54" s="4" t="str">
        <f>IF('Gene Table'!$C54="SMPC",L54,"")</f>
        <v/>
      </c>
      <c r="FO54" s="4" t="str">
        <f>IF('Gene Table'!$C54="SMPC",M54,"")</f>
        <v/>
      </c>
      <c r="FP54" s="4" t="str">
        <f>IF('Gene Table'!$C54="SMPC",N54,"")</f>
        <v/>
      </c>
      <c r="FQ54" s="4" t="str">
        <f>IF('Gene Table'!$C54="SMPC",O54,"")</f>
        <v/>
      </c>
      <c r="FS54" s="4" t="s">
        <v>203</v>
      </c>
      <c r="FT54" s="4" t="str">
        <f>IF('Gene Table'!$C54="SMPC",R54,"")</f>
        <v/>
      </c>
      <c r="FU54" s="4" t="str">
        <f>IF('Gene Table'!$C54="SMPC",S54,"")</f>
        <v/>
      </c>
      <c r="FV54" s="4" t="str">
        <f>IF('Gene Table'!$C54="SMPC",T54,"")</f>
        <v/>
      </c>
      <c r="FW54" s="4" t="str">
        <f>IF('Gene Table'!$C54="SMPC",U54,"")</f>
        <v/>
      </c>
      <c r="FX54" s="4" t="str">
        <f>IF('Gene Table'!$C54="SMPC",V54,"")</f>
        <v/>
      </c>
      <c r="FY54" s="4" t="str">
        <f>IF('Gene Table'!$C54="SMPC",W54,"")</f>
        <v/>
      </c>
      <c r="FZ54" s="4" t="str">
        <f>IF('Gene Table'!$C54="SMPC",X54,"")</f>
        <v/>
      </c>
      <c r="GA54" s="4" t="str">
        <f>IF('Gene Table'!$C54="SMPC",Y54,"")</f>
        <v/>
      </c>
      <c r="GB54" s="4" t="str">
        <f>IF('Gene Table'!$C54="SMPC",Z54,"")</f>
        <v/>
      </c>
      <c r="GC54" s="4" t="str">
        <f>IF('Gene Table'!$C54="SMPC",AA54,"")</f>
        <v/>
      </c>
      <c r="GD54" s="4" t="str">
        <f>IF('Gene Table'!$C54="SMPC",AB54,"")</f>
        <v/>
      </c>
      <c r="GE54" s="4" t="str">
        <f>IF('Gene Table'!$C54="SMPC",AC54,"")</f>
        <v/>
      </c>
    </row>
    <row r="55" spans="1:187" ht="15" customHeight="1" x14ac:dyDescent="0.25">
      <c r="A55" s="4" t="str">
        <f>'Gene Table'!C55&amp;":"&amp;'Gene Table'!D55</f>
        <v>HRAS:c.35G&gt;A</v>
      </c>
      <c r="B55" s="4">
        <f>IF('Gene Table'!$G$5="NO",IF(ISNUMBER(MATCH('Gene Table'!E55,'Array Content'!$M$2:$M$941,0)),VLOOKUP('Gene Table'!E55,'Array Content'!$M$2:$O$941,2,FALSE),35),IF('Gene Table'!$G$5="YES",IF(ISNUMBER(MATCH('Gene Table'!E55,'Array Content'!$M$2:$M$941,0)),VLOOKUP('Gene Table'!E55,'Array Content'!$M$2:$O$941,3,FALSE),35),"OOPS"))</f>
        <v>35</v>
      </c>
      <c r="C55" s="4" t="s">
        <v>205</v>
      </c>
      <c r="D55" s="4">
        <f>IF('Control Sample Data'!D54="","",IF(SUM('Control Sample Data'!D$2:D$97)&gt;10,IF(AND(ISNUMBER('Control Sample Data'!D54),'Control Sample Data'!D54&lt;$B55, 'Control Sample Data'!D54&gt;0),'Control Sample Data'!D54,$B55),""))</f>
        <v>34.42</v>
      </c>
      <c r="E55" s="4">
        <f>IF('Control Sample Data'!E54="","",IF(SUM('Control Sample Data'!E$2:E$97)&gt;10,IF(AND(ISNUMBER('Control Sample Data'!E54),'Control Sample Data'!E54&lt;$B55, 'Control Sample Data'!E54&gt;0),'Control Sample Data'!E54,$B55),""))</f>
        <v>34.700000000000003</v>
      </c>
      <c r="F55" s="4" t="str">
        <f>IF('Control Sample Data'!F54="","",IF(SUM('Control Sample Data'!F$2:F$97)&gt;10,IF(AND(ISNUMBER('Control Sample Data'!F54),'Control Sample Data'!F54&lt;$B55, 'Control Sample Data'!F54&gt;0),'Control Sample Data'!F54,$B55),""))</f>
        <v/>
      </c>
      <c r="G55" s="4" t="str">
        <f>IF('Control Sample Data'!G54="","",IF(SUM('Control Sample Data'!G$2:G$97)&gt;10,IF(AND(ISNUMBER('Control Sample Data'!G54),'Control Sample Data'!G54&lt;$B55, 'Control Sample Data'!G54&gt;0),'Control Sample Data'!G54,$B55),""))</f>
        <v/>
      </c>
      <c r="H55" s="4" t="str">
        <f>IF('Control Sample Data'!H54="","",IF(SUM('Control Sample Data'!H$2:H$97)&gt;10,IF(AND(ISNUMBER('Control Sample Data'!H54),'Control Sample Data'!H54&lt;$B55, 'Control Sample Data'!H54&gt;0),'Control Sample Data'!H54,$B55),""))</f>
        <v/>
      </c>
      <c r="I55" s="4" t="str">
        <f>IF('Control Sample Data'!I54="","",IF(SUM('Control Sample Data'!I$2:I$97)&gt;10,IF(AND(ISNUMBER('Control Sample Data'!I54),'Control Sample Data'!I54&lt;$B55, 'Control Sample Data'!I54&gt;0),'Control Sample Data'!I54,$B55),""))</f>
        <v/>
      </c>
      <c r="J55" s="4" t="str">
        <f>IF('Control Sample Data'!J54="","",IF(SUM('Control Sample Data'!J$2:J$97)&gt;10,IF(AND(ISNUMBER('Control Sample Data'!J54),'Control Sample Data'!J54&lt;$B55, 'Control Sample Data'!J54&gt;0),'Control Sample Data'!J54,$B55),""))</f>
        <v/>
      </c>
      <c r="K55" s="4" t="str">
        <f>IF('Control Sample Data'!K54="","",IF(SUM('Control Sample Data'!K$2:K$97)&gt;10,IF(AND(ISNUMBER('Control Sample Data'!K54),'Control Sample Data'!K54&lt;$B55, 'Control Sample Data'!K54&gt;0),'Control Sample Data'!K54,$B55),""))</f>
        <v/>
      </c>
      <c r="L55" s="4" t="str">
        <f>IF('Control Sample Data'!L54="","",IF(SUM('Control Sample Data'!L$2:L$97)&gt;10,IF(AND(ISNUMBER('Control Sample Data'!L54),'Control Sample Data'!L54&lt;$B55, 'Control Sample Data'!L54&gt;0),'Control Sample Data'!L54,$B55),""))</f>
        <v/>
      </c>
      <c r="M55" s="4" t="str">
        <f>IF('Control Sample Data'!M54="","",IF(SUM('Control Sample Data'!M$2:M$97)&gt;10,IF(AND(ISNUMBER('Control Sample Data'!M54),'Control Sample Data'!M54&lt;$B55, 'Control Sample Data'!M54&gt;0),'Control Sample Data'!M54,$B55),""))</f>
        <v/>
      </c>
      <c r="N55" s="4" t="str">
        <f>IF('Control Sample Data'!N54="","",IF(SUM('Control Sample Data'!N$2:N$97)&gt;10,IF(AND(ISNUMBER('Control Sample Data'!N54),'Control Sample Data'!N54&lt;$B55, 'Control Sample Data'!N54&gt;0),'Control Sample Data'!N54,$B55),""))</f>
        <v/>
      </c>
      <c r="O55" s="4" t="str">
        <f>IF('Control Sample Data'!O54="","",IF(SUM('Control Sample Data'!O$2:O$97)&gt;10,IF(AND(ISNUMBER('Control Sample Data'!O54),'Control Sample Data'!O54&lt;$B55, 'Control Sample Data'!O54&gt;0),'Control Sample Data'!O54,$B55),""))</f>
        <v/>
      </c>
      <c r="Q55" s="4" t="s">
        <v>205</v>
      </c>
      <c r="R55" s="4">
        <f>IF('Test Sample Data'!D54="","",IF(SUM('Test Sample Data'!D$2:D$97)&gt;10,IF(AND(ISNUMBER('Test Sample Data'!D54),'Test Sample Data'!D54&lt;$B55, 'Test Sample Data'!D54&gt;0),'Test Sample Data'!D54,$B55),""))</f>
        <v>31.439999999999998</v>
      </c>
      <c r="S55" s="4">
        <f>IF('Test Sample Data'!E54="","",IF(SUM('Test Sample Data'!E$2:E$97)&gt;10,IF(AND(ISNUMBER('Test Sample Data'!E54),'Test Sample Data'!E54&lt;$B55, 'Test Sample Data'!E54&gt;0),'Test Sample Data'!E54,$B55),""))</f>
        <v>33.479999999999997</v>
      </c>
      <c r="T55" s="4">
        <f>IF('Test Sample Data'!F54="","",IF(SUM('Test Sample Data'!F$2:F$97)&gt;10,IF(AND(ISNUMBER('Test Sample Data'!F54),'Test Sample Data'!F54&lt;$B55, 'Test Sample Data'!F54&gt;0),'Test Sample Data'!F54,$B55),""))</f>
        <v>30.560000000000002</v>
      </c>
      <c r="U55" s="4">
        <f>IF('Test Sample Data'!G54="","",IF(SUM('Test Sample Data'!G$2:G$97)&gt;10,IF(AND(ISNUMBER('Test Sample Data'!G54),'Test Sample Data'!G54&lt;$B55, 'Test Sample Data'!G54&gt;0),'Test Sample Data'!G54,$B55),""))</f>
        <v>35</v>
      </c>
      <c r="V55" s="4">
        <f>IF('Test Sample Data'!H54="","",IF(SUM('Test Sample Data'!H$2:H$97)&gt;10,IF(AND(ISNUMBER('Test Sample Data'!H54),'Test Sample Data'!H54&lt;$B55, 'Test Sample Data'!H54&gt;0),'Test Sample Data'!H54,$B55),""))</f>
        <v>35</v>
      </c>
      <c r="W55" s="4">
        <f>IF('Test Sample Data'!I54="","",IF(SUM('Test Sample Data'!I$2:I$97)&gt;10,IF(AND(ISNUMBER('Test Sample Data'!I54),'Test Sample Data'!I54&lt;$B55, 'Test Sample Data'!I54&gt;0),'Test Sample Data'!I54,$B55),""))</f>
        <v>35</v>
      </c>
      <c r="X55" s="4">
        <f>IF('Test Sample Data'!J54="","",IF(SUM('Test Sample Data'!J$2:J$97)&gt;10,IF(AND(ISNUMBER('Test Sample Data'!J54),'Test Sample Data'!J54&lt;$B55, 'Test Sample Data'!J54&gt;0),'Test Sample Data'!J54,$B55),""))</f>
        <v>35</v>
      </c>
      <c r="Y55" s="4">
        <f>IF('Test Sample Data'!K54="","",IF(SUM('Test Sample Data'!K$2:K$97)&gt;10,IF(AND(ISNUMBER('Test Sample Data'!K54),'Test Sample Data'!K54&lt;$B55, 'Test Sample Data'!K54&gt;0),'Test Sample Data'!K54,$B55),""))</f>
        <v>35</v>
      </c>
      <c r="Z55" s="4" t="str">
        <f>IF('Test Sample Data'!L54="","",IF(SUM('Test Sample Data'!L$2:L$97)&gt;10,IF(AND(ISNUMBER('Test Sample Data'!L54),'Test Sample Data'!L54&lt;$B55, 'Test Sample Data'!L54&gt;0),'Test Sample Data'!L54,$B55),""))</f>
        <v/>
      </c>
      <c r="AA55" s="4" t="str">
        <f>IF('Test Sample Data'!M54="","",IF(SUM('Test Sample Data'!M$2:M$97)&gt;10,IF(AND(ISNUMBER('Test Sample Data'!M54),'Test Sample Data'!M54&lt;$B55, 'Test Sample Data'!M54&gt;0),'Test Sample Data'!M54,$B55),""))</f>
        <v/>
      </c>
      <c r="AB55" s="4" t="str">
        <f>IF('Test Sample Data'!N54="","",IF(SUM('Test Sample Data'!N$2:N$97)&gt;10,IF(AND(ISNUMBER('Test Sample Data'!N54),'Test Sample Data'!N54&lt;$B55, 'Test Sample Data'!N54&gt;0),'Test Sample Data'!N54,$B55),""))</f>
        <v/>
      </c>
      <c r="AC55" s="4" t="str">
        <f>IF('Test Sample Data'!O54="","",IF(SUM('Test Sample Data'!O$2:O$97)&gt;10,IF(AND(ISNUMBER('Test Sample Data'!O54),'Test Sample Data'!O54&lt;$B55, 'Test Sample Data'!O54&gt;0),'Test Sample Data'!O54,$B55),""))</f>
        <v/>
      </c>
      <c r="AE55" s="4" t="s">
        <v>205</v>
      </c>
      <c r="AF55" s="4">
        <f>IF(ISNUMBER(D55),IF(MID('Gene Table'!$D$1,5,1)="8",D55-ED$100,D55-VLOOKUP(LEFT($A55,FIND(":",$A55,1))&amp;"copy number",$A$3:$AC$98,4,FALSE)),"")</f>
        <v>8.1800000000000033</v>
      </c>
      <c r="AG55" s="4">
        <f>IF(ISNUMBER(E55),IF(MID('Gene Table'!$D$1,5,1)="8",E55-EE$100,E55-VLOOKUP(LEFT($A55,FIND(":",$A55,1))&amp;"copy number",$A$3:$AC$98,5,FALSE)),"")</f>
        <v>8.2800000000000011</v>
      </c>
      <c r="AH55" s="4" t="str">
        <f>IF(ISNUMBER(F55),IF(MID('Gene Table'!$D$1,5,1)="8",F55-EF$100,F55-VLOOKUP(LEFT($A55,FIND(":",$A55,1))&amp;"copy number",$A$3:$AC$98,6,FALSE)),"")</f>
        <v/>
      </c>
      <c r="AI55" s="4" t="str">
        <f>IF(ISNUMBER(G55),IF(MID('Gene Table'!$D$1,5,1)="8",G55-EG$100,G55-VLOOKUP(LEFT($A55,FIND(":",$A55,1))&amp;"copy number",$A$3:$AC$98,7,FALSE)),"")</f>
        <v/>
      </c>
      <c r="AJ55" s="4" t="str">
        <f>IF(ISNUMBER(H55),IF(MID('Gene Table'!$D$1,5,1)="8",H55-EH$100,H55-VLOOKUP(LEFT($A55,FIND(":",$A55,1))&amp;"copy number",$A$3:$AC$98,8,FALSE)),"")</f>
        <v/>
      </c>
      <c r="AK55" s="4" t="str">
        <f>IF(ISNUMBER(I55),IF(MID('Gene Table'!$D$1,5,1)="8",I55-EI$100,I55-VLOOKUP(LEFT($A55,FIND(":",$A55,1))&amp;"copy number",$A$3:$AC$98,9,FALSE)),"")</f>
        <v/>
      </c>
      <c r="AL55" s="4" t="str">
        <f>IF(ISNUMBER(J55),IF(MID('Gene Table'!$D$1,5,1)="8",J55-EJ$100,J55-VLOOKUP(LEFT($A55,FIND(":",$A55,1))&amp;"copy number",$A$3:$AC$98,10,FALSE)),"")</f>
        <v/>
      </c>
      <c r="AM55" s="4" t="str">
        <f>IF(ISNUMBER(K55),IF(MID('Gene Table'!$D$1,5,1)="8",K55-EK$100,K55-VLOOKUP(LEFT($A55,FIND(":",$A55,1))&amp;"copy number",$A$3:$AC$98,11,FALSE)),"")</f>
        <v/>
      </c>
      <c r="AN55" s="4" t="str">
        <f>IF(ISNUMBER(L55),IF(MID('Gene Table'!$D$1,5,1)="8",L55-EL$100,L55-VLOOKUP(LEFT($A55,FIND(":",$A55,1))&amp;"copy number",$A$3:$AC$98,12,FALSE)),"")</f>
        <v/>
      </c>
      <c r="AO55" s="4" t="str">
        <f>IF(ISNUMBER(M55),IF(MID('Gene Table'!$D$1,5,1)="8",M55-EM$100,M55-VLOOKUP(LEFT($A55,FIND(":",$A55,1))&amp;"copy number",$A$3:$AC$98,13,FALSE)),"")</f>
        <v/>
      </c>
      <c r="AP55" s="4" t="str">
        <f>IF(ISNUMBER(N55),IF(MID('Gene Table'!$D$1,5,1)="8",N55-EN$100,N55-VLOOKUP(LEFT($A55,FIND(":",$A55,1))&amp;"copy number",$A$3:$AC$98,14,FALSE)),"")</f>
        <v/>
      </c>
      <c r="AQ55" s="4" t="str">
        <f>IF(ISNUMBER(O55),IF(MID('Gene Table'!$D$1,5,1)="8",O55-EO$100,O55-VLOOKUP(LEFT($A55,FIND(":",$A55,1))&amp;"copy number",$A$3:$AC$98,15,FALSE)),"")</f>
        <v/>
      </c>
      <c r="AR55" s="4">
        <f t="shared" si="3"/>
        <v>0.21</v>
      </c>
      <c r="AS55" s="4">
        <f t="shared" si="4"/>
        <v>8.23</v>
      </c>
      <c r="AU55" s="4" t="s">
        <v>205</v>
      </c>
      <c r="AV55" s="4">
        <f>IF(ISNUMBER(R55),IF(MID('Gene Table'!$D$1,5,1)="8",D55-ER$100,R55-VLOOKUP(LEFT($A55,FIND(":",$A55,1))&amp;"copy number",$A$3:$AC$98,18,FALSE)),"")</f>
        <v>2.8599999999999994</v>
      </c>
      <c r="AW55" s="4">
        <f>IF(ISNUMBER(S55),IF(MID('Gene Table'!$D$1,5,1)="8",E55-ES$100,S55-VLOOKUP(LEFT($A55,FIND(":",$A55,1))&amp;"copy number",$A$3:$AC$98,19,FALSE)),"")</f>
        <v>5.2399999999999984</v>
      </c>
      <c r="AX55" s="4">
        <f>IF(ISNUMBER(T55),IF(MID('Gene Table'!$D$1,5,1)="8",F55-ET$100,T55-VLOOKUP(LEFT($A55,FIND(":",$A55,1))&amp;"copy number",$A$3:$AC$98,20,FALSE)),"")</f>
        <v>2.240000000000002</v>
      </c>
      <c r="AY55" s="4">
        <f>IF(ISNUMBER(U55),IF(MID('Gene Table'!$D$1,5,1)="8",G55-EU$100,U55-VLOOKUP(LEFT($A55,FIND(":",$A55,1))&amp;"copy number",$A$3:$AC$98,21,FALSE)),"")</f>
        <v>9</v>
      </c>
      <c r="AZ55" s="4">
        <f>IF(ISNUMBER(V55),IF(MID('Gene Table'!$D$1,5,1)="8",H55-EV$100,V55-VLOOKUP(LEFT($A55,FIND(":",$A55,1))&amp;"copy number",$A$3:$AC$98,22,FALSE)),"")</f>
        <v>9</v>
      </c>
      <c r="BA55" s="4">
        <f>IF(ISNUMBER(W55),IF(MID('Gene Table'!$D$1,5,1)="8",I55-EW$100,W55-VLOOKUP(LEFT($A55,FIND(":",$A55,1))&amp;"copy number",$A$3:$AC$98,23,FALSE)),"")</f>
        <v>9</v>
      </c>
      <c r="BB55" s="4">
        <f>IF(ISNUMBER(X55),IF(MID('Gene Table'!$D$1,5,1)="8",J55-EX$100,X55-VLOOKUP(LEFT($A55,FIND(":",$A55,1))&amp;"copy number",$A$3:$AC$98,24,FALSE)),"")</f>
        <v>9</v>
      </c>
      <c r="BC55" s="4">
        <f>IF(ISNUMBER(Y55),IF(MID('Gene Table'!$D$1,5,1)="8",K55-EY$100,Y55-VLOOKUP(LEFT($A55,FIND(":",$A55,1))&amp;"copy number",$A$3:$AC$98,25,FALSE)),"")</f>
        <v>9</v>
      </c>
      <c r="BD55" s="4" t="str">
        <f>IF(ISNUMBER(Z55),IF(MID('Gene Table'!$D$1,5,1)="8",L55-EZ$100,Z55-VLOOKUP(LEFT($A55,FIND(":",$A55,1))&amp;"copy number",$A$3:$AC$98,26,FALSE)),"")</f>
        <v/>
      </c>
      <c r="BE55" s="4" t="str">
        <f>IF(ISNUMBER(AA55),IF(MID('Gene Table'!$D$1,5,1)="8",M55-FA$100,AA55-VLOOKUP(LEFT($A55,FIND(":",$A55,1))&amp;"copy number",$A$3:$AC$98,27,FALSE)),"")</f>
        <v/>
      </c>
      <c r="BF55" s="4" t="str">
        <f>IF(ISNUMBER(AB55),IF(MID('Gene Table'!$D$1,5,1)="8",N55-FB$100,AB55-VLOOKUP(LEFT($A55,FIND(":",$A55,1))&amp;"copy number",$A$3:$AC$98,28,FALSE)),"")</f>
        <v/>
      </c>
      <c r="BG55" s="4" t="str">
        <f>IF(ISNUMBER(AC55),IF(MID('Gene Table'!$D$1,5,1)="8",O55-FC$100,AC55-VLOOKUP(LEFT($A55,FIND(":",$A55,1))&amp;"copy number",$A$3:$AC$98,29,FALSE)),"")</f>
        <v/>
      </c>
      <c r="BI55" s="4" t="s">
        <v>205</v>
      </c>
      <c r="BJ55" s="4" t="str">
        <f t="shared" si="5"/>
        <v/>
      </c>
      <c r="BK55" s="4" t="str">
        <f t="shared" si="6"/>
        <v/>
      </c>
      <c r="BL55" s="4" t="str">
        <f t="shared" si="7"/>
        <v/>
      </c>
      <c r="BM55" s="4">
        <f t="shared" si="8"/>
        <v>9</v>
      </c>
      <c r="BN55" s="4">
        <f t="shared" si="9"/>
        <v>9</v>
      </c>
      <c r="BO55" s="4">
        <f t="shared" si="10"/>
        <v>9</v>
      </c>
      <c r="BP55" s="4">
        <f t="shared" si="11"/>
        <v>9</v>
      </c>
      <c r="BQ55" s="4">
        <f t="shared" si="12"/>
        <v>9</v>
      </c>
      <c r="BR55" s="4" t="str">
        <f t="shared" si="13"/>
        <v/>
      </c>
      <c r="BS55" s="4" t="str">
        <f t="shared" si="14"/>
        <v/>
      </c>
      <c r="BT55" s="4" t="str">
        <f t="shared" si="15"/>
        <v/>
      </c>
      <c r="BU55" s="4" t="str">
        <f t="shared" si="16"/>
        <v/>
      </c>
      <c r="BV55" s="4">
        <f t="shared" si="17"/>
        <v>0</v>
      </c>
      <c r="BW55" s="4">
        <f t="shared" si="18"/>
        <v>9</v>
      </c>
      <c r="BY55" s="4" t="s">
        <v>205</v>
      </c>
      <c r="BZ55" s="4">
        <f t="shared" si="19"/>
        <v>-6.1400000000000006</v>
      </c>
      <c r="CA55" s="4">
        <f t="shared" si="20"/>
        <v>-3.7600000000000016</v>
      </c>
      <c r="CB55" s="4">
        <f t="shared" si="21"/>
        <v>-6.759999999999998</v>
      </c>
      <c r="CC55" s="4">
        <f t="shared" si="22"/>
        <v>0</v>
      </c>
      <c r="CD55" s="4">
        <f t="shared" si="23"/>
        <v>0</v>
      </c>
      <c r="CE55" s="4">
        <f t="shared" si="24"/>
        <v>0</v>
      </c>
      <c r="CF55" s="4">
        <f t="shared" si="25"/>
        <v>0</v>
      </c>
      <c r="CG55" s="4">
        <f t="shared" si="26"/>
        <v>0</v>
      </c>
      <c r="CH55" s="4" t="str">
        <f t="shared" si="27"/>
        <v/>
      </c>
      <c r="CI55" s="4" t="str">
        <f t="shared" si="28"/>
        <v/>
      </c>
      <c r="CJ55" s="4" t="str">
        <f t="shared" si="29"/>
        <v/>
      </c>
      <c r="CK55" s="4" t="str">
        <f t="shared" si="30"/>
        <v/>
      </c>
      <c r="CM55" s="4" t="s">
        <v>205</v>
      </c>
      <c r="CN55" s="4" t="str">
        <f>IF(ISNUMBER(BZ55), IF($BV55&gt;VLOOKUP('Gene Table'!$G$2,'Array Content'!$A$2:$B$3,2,FALSE),IF(BZ55&lt;-$BV55,"mutant","WT"),IF(BZ55&lt;-VLOOKUP('Gene Table'!$G$2,'Array Content'!$A$2:$B$3,2,FALSE),"Mutant","WT")),"")</f>
        <v>Mutant</v>
      </c>
      <c r="CO55" s="4" t="str">
        <f>IF(ISNUMBER(CA55), IF($BV55&gt;VLOOKUP('Gene Table'!$G$2,'Array Content'!$A$2:$B$3,2,FALSE),IF(CA55&lt;-$BV55,"mutant","WT"),IF(CA55&lt;-VLOOKUP('Gene Table'!$G$2,'Array Content'!$A$2:$B$3,2,FALSE),"Mutant","WT")),"")</f>
        <v>Mutant</v>
      </c>
      <c r="CP55" s="4" t="str">
        <f>IF(ISNUMBER(CB55), IF($BV55&gt;VLOOKUP('Gene Table'!$G$2,'Array Content'!$A$2:$B$3,2,FALSE),IF(CB55&lt;-$BV55,"mutant","WT"),IF(CB55&lt;-VLOOKUP('Gene Table'!$G$2,'Array Content'!$A$2:$B$3,2,FALSE),"Mutant","WT")),"")</f>
        <v>Mutant</v>
      </c>
      <c r="CQ55" s="4" t="str">
        <f>IF(ISNUMBER(CC55), IF($BV55&gt;VLOOKUP('Gene Table'!$G$2,'Array Content'!$A$2:$B$3,2,FALSE),IF(CC55&lt;-$BV55,"mutant","WT"),IF(CC55&lt;-VLOOKUP('Gene Table'!$G$2,'Array Content'!$A$2:$B$3,2,FALSE),"Mutant","WT")),"")</f>
        <v>WT</v>
      </c>
      <c r="CR55" s="4" t="str">
        <f>IF(ISNUMBER(CD55), IF($BV55&gt;VLOOKUP('Gene Table'!$G$2,'Array Content'!$A$2:$B$3,2,FALSE),IF(CD55&lt;-$BV55,"mutant","WT"),IF(CD55&lt;-VLOOKUP('Gene Table'!$G$2,'Array Content'!$A$2:$B$3,2,FALSE),"Mutant","WT")),"")</f>
        <v>WT</v>
      </c>
      <c r="CS55" s="4" t="str">
        <f>IF(ISNUMBER(CE55), IF($BV55&gt;VLOOKUP('Gene Table'!$G$2,'Array Content'!$A$2:$B$3,2,FALSE),IF(CE55&lt;-$BV55,"mutant","WT"),IF(CE55&lt;-VLOOKUP('Gene Table'!$G$2,'Array Content'!$A$2:$B$3,2,FALSE),"Mutant","WT")),"")</f>
        <v>WT</v>
      </c>
      <c r="CT55" s="4" t="str">
        <f>IF(ISNUMBER(CF55), IF($BV55&gt;VLOOKUP('Gene Table'!$G$2,'Array Content'!$A$2:$B$3,2,FALSE),IF(CF55&lt;-$BV55,"mutant","WT"),IF(CF55&lt;-VLOOKUP('Gene Table'!$G$2,'Array Content'!$A$2:$B$3,2,FALSE),"Mutant","WT")),"")</f>
        <v>WT</v>
      </c>
      <c r="CU55" s="4" t="str">
        <f>IF(ISNUMBER(CG55), IF($BV55&gt;VLOOKUP('Gene Table'!$G$2,'Array Content'!$A$2:$B$3,2,FALSE),IF(CG55&lt;-$BV55,"mutant","WT"),IF(CG55&lt;-VLOOKUP('Gene Table'!$G$2,'Array Content'!$A$2:$B$3,2,FALSE),"Mutant","WT")),"")</f>
        <v>WT</v>
      </c>
      <c r="CV55" s="4" t="str">
        <f>IF(ISNUMBER(CH55), IF($BV55&gt;VLOOKUP('Gene Table'!$G$2,'Array Content'!$A$2:$B$3,2,FALSE),IF(CH55&lt;-$BV55,"mutant","WT"),IF(CH55&lt;-VLOOKUP('Gene Table'!$G$2,'Array Content'!$A$2:$B$3,2,FALSE),"Mutant","WT")),"")</f>
        <v/>
      </c>
      <c r="CW55" s="4" t="str">
        <f>IF(ISNUMBER(CI55), IF($BV55&gt;VLOOKUP('Gene Table'!$G$2,'Array Content'!$A$2:$B$3,2,FALSE),IF(CI55&lt;-$BV55,"mutant","WT"),IF(CI55&lt;-VLOOKUP('Gene Table'!$G$2,'Array Content'!$A$2:$B$3,2,FALSE),"Mutant","WT")),"")</f>
        <v/>
      </c>
      <c r="CX55" s="4" t="str">
        <f>IF(ISNUMBER(CJ55), IF($BV55&gt;VLOOKUP('Gene Table'!$G$2,'Array Content'!$A$2:$B$3,2,FALSE),IF(CJ55&lt;-$BV55,"mutant","WT"),IF(CJ55&lt;-VLOOKUP('Gene Table'!$G$2,'Array Content'!$A$2:$B$3,2,FALSE),"Mutant","WT")),"")</f>
        <v/>
      </c>
      <c r="CY55" s="4" t="str">
        <f>IF(ISNUMBER(CK55), IF($BV55&gt;VLOOKUP('Gene Table'!$G$2,'Array Content'!$A$2:$B$3,2,FALSE),IF(CK55&lt;-$BV55,"mutant","WT"),IF(CK55&lt;-VLOOKUP('Gene Table'!$G$2,'Array Content'!$A$2:$B$3,2,FALSE),"Mutant","WT")),"")</f>
        <v/>
      </c>
      <c r="DA55" s="4" t="s">
        <v>205</v>
      </c>
      <c r="DB55" s="4">
        <f t="shared" si="31"/>
        <v>-5.370000000000001</v>
      </c>
      <c r="DC55" s="4">
        <f t="shared" si="32"/>
        <v>-2.990000000000002</v>
      </c>
      <c r="DD55" s="4">
        <f t="shared" si="33"/>
        <v>-5.9899999999999984</v>
      </c>
      <c r="DE55" s="4">
        <f t="shared" si="34"/>
        <v>0.76999999999999957</v>
      </c>
      <c r="DF55" s="4">
        <f t="shared" si="35"/>
        <v>0.76999999999999957</v>
      </c>
      <c r="DG55" s="4">
        <f t="shared" si="36"/>
        <v>0.76999999999999957</v>
      </c>
      <c r="DH55" s="4">
        <f t="shared" si="37"/>
        <v>0.76999999999999957</v>
      </c>
      <c r="DI55" s="4">
        <f t="shared" si="38"/>
        <v>0.76999999999999957</v>
      </c>
      <c r="DJ55" s="4" t="str">
        <f t="shared" si="39"/>
        <v/>
      </c>
      <c r="DK55" s="4" t="str">
        <f t="shared" si="40"/>
        <v/>
      </c>
      <c r="DL55" s="4" t="str">
        <f t="shared" si="41"/>
        <v/>
      </c>
      <c r="DM55" s="4" t="str">
        <f t="shared" si="42"/>
        <v/>
      </c>
      <c r="DO55" s="4" t="s">
        <v>205</v>
      </c>
      <c r="DP55" s="4" t="str">
        <f>IF(ISNUMBER(DB55), IF($AR55&gt;VLOOKUP('Gene Table'!$G$2,'Array Content'!$A$2:$B$3,2,FALSE),IF(DB55&lt;-$AR55,"mutant","WT"),IF(DB55&lt;-VLOOKUP('Gene Table'!$G$2,'Array Content'!$A$2:$B$3,2,FALSE),"Mutant","WT")),"")</f>
        <v>Mutant</v>
      </c>
      <c r="DQ55" s="4" t="str">
        <f>IF(ISNUMBER(DC55), IF($AR55&gt;VLOOKUP('Gene Table'!$G$2,'Array Content'!$A$2:$B$3,2,FALSE),IF(DC55&lt;-$AR55,"mutant","WT"),IF(DC55&lt;-VLOOKUP('Gene Table'!$G$2,'Array Content'!$A$2:$B$3,2,FALSE),"Mutant","WT")),"")</f>
        <v>Mutant</v>
      </c>
      <c r="DR55" s="4" t="str">
        <f>IF(ISNUMBER(DD55), IF($AR55&gt;VLOOKUP('Gene Table'!$G$2,'Array Content'!$A$2:$B$3,2,FALSE),IF(DD55&lt;-$AR55,"mutant","WT"),IF(DD55&lt;-VLOOKUP('Gene Table'!$G$2,'Array Content'!$A$2:$B$3,2,FALSE),"Mutant","WT")),"")</f>
        <v>Mutant</v>
      </c>
      <c r="DS55" s="4" t="str">
        <f>IF(ISNUMBER(DE55), IF($AR55&gt;VLOOKUP('Gene Table'!$G$2,'Array Content'!$A$2:$B$3,2,FALSE),IF(DE55&lt;-$AR55,"mutant","WT"),IF(DE55&lt;-VLOOKUP('Gene Table'!$G$2,'Array Content'!$A$2:$B$3,2,FALSE),"Mutant","WT")),"")</f>
        <v>WT</v>
      </c>
      <c r="DT55" s="4" t="str">
        <f>IF(ISNUMBER(DF55), IF($AR55&gt;VLOOKUP('Gene Table'!$G$2,'Array Content'!$A$2:$B$3,2,FALSE),IF(DF55&lt;-$AR55,"mutant","WT"),IF(DF55&lt;-VLOOKUP('Gene Table'!$G$2,'Array Content'!$A$2:$B$3,2,FALSE),"Mutant","WT")),"")</f>
        <v>WT</v>
      </c>
      <c r="DU55" s="4" t="str">
        <f>IF(ISNUMBER(DG55), IF($AR55&gt;VLOOKUP('Gene Table'!$G$2,'Array Content'!$A$2:$B$3,2,FALSE),IF(DG55&lt;-$AR55,"mutant","WT"),IF(DG55&lt;-VLOOKUP('Gene Table'!$G$2,'Array Content'!$A$2:$B$3,2,FALSE),"Mutant","WT")),"")</f>
        <v>WT</v>
      </c>
      <c r="DV55" s="4" t="str">
        <f>IF(ISNUMBER(DH55), IF($AR55&gt;VLOOKUP('Gene Table'!$G$2,'Array Content'!$A$2:$B$3,2,FALSE),IF(DH55&lt;-$AR55,"mutant","WT"),IF(DH55&lt;-VLOOKUP('Gene Table'!$G$2,'Array Content'!$A$2:$B$3,2,FALSE),"Mutant","WT")),"")</f>
        <v>WT</v>
      </c>
      <c r="DW55" s="4" t="str">
        <f>IF(ISNUMBER(DI55), IF($AR55&gt;VLOOKUP('Gene Table'!$G$2,'Array Content'!$A$2:$B$3,2,FALSE),IF(DI55&lt;-$AR55,"mutant","WT"),IF(DI55&lt;-VLOOKUP('Gene Table'!$G$2,'Array Content'!$A$2:$B$3,2,FALSE),"Mutant","WT")),"")</f>
        <v>WT</v>
      </c>
      <c r="DX55" s="4" t="str">
        <f>IF(ISNUMBER(DJ55), IF($AR55&gt;VLOOKUP('Gene Table'!$G$2,'Array Content'!$A$2:$B$3,2,FALSE),IF(DJ55&lt;-$AR55,"mutant","WT"),IF(DJ55&lt;-VLOOKUP('Gene Table'!$G$2,'Array Content'!$A$2:$B$3,2,FALSE),"Mutant","WT")),"")</f>
        <v/>
      </c>
      <c r="DY55" s="4" t="str">
        <f>IF(ISNUMBER(DK55), IF($AR55&gt;VLOOKUP('Gene Table'!$G$2,'Array Content'!$A$2:$B$3,2,FALSE),IF(DK55&lt;-$AR55,"mutant","WT"),IF(DK55&lt;-VLOOKUP('Gene Table'!$G$2,'Array Content'!$A$2:$B$3,2,FALSE),"Mutant","WT")),"")</f>
        <v/>
      </c>
      <c r="DZ55" s="4" t="str">
        <f>IF(ISNUMBER(DL55), IF($AR55&gt;VLOOKUP('Gene Table'!$G$2,'Array Content'!$A$2:$B$3,2,FALSE),IF(DL55&lt;-$AR55,"mutant","WT"),IF(DL55&lt;-VLOOKUP('Gene Table'!$G$2,'Array Content'!$A$2:$B$3,2,FALSE),"Mutant","WT")),"")</f>
        <v/>
      </c>
      <c r="EA55" s="4" t="str">
        <f>IF(ISNUMBER(DM55), IF($AR55&gt;VLOOKUP('Gene Table'!$G$2,'Array Content'!$A$2:$B$3,2,FALSE),IF(DM55&lt;-$AR55,"mutant","WT"),IF(DM55&lt;-VLOOKUP('Gene Table'!$G$2,'Array Content'!$A$2:$B$3,2,FALSE),"Mutant","WT")),"")</f>
        <v/>
      </c>
      <c r="EC55" s="4" t="s">
        <v>205</v>
      </c>
      <c r="ED55" s="4" t="str">
        <f>IF('Gene Table'!$D55="copy number",D55,"")</f>
        <v/>
      </c>
      <c r="EE55" s="4" t="str">
        <f>IF('Gene Table'!$D55="copy number",E55,"")</f>
        <v/>
      </c>
      <c r="EF55" s="4" t="str">
        <f>IF('Gene Table'!$D55="copy number",F55,"")</f>
        <v/>
      </c>
      <c r="EG55" s="4" t="str">
        <f>IF('Gene Table'!$D55="copy number",G55,"")</f>
        <v/>
      </c>
      <c r="EH55" s="4" t="str">
        <f>IF('Gene Table'!$D55="copy number",H55,"")</f>
        <v/>
      </c>
      <c r="EI55" s="4" t="str">
        <f>IF('Gene Table'!$D55="copy number",I55,"")</f>
        <v/>
      </c>
      <c r="EJ55" s="4" t="str">
        <f>IF('Gene Table'!$D55="copy number",J55,"")</f>
        <v/>
      </c>
      <c r="EK55" s="4" t="str">
        <f>IF('Gene Table'!$D55="copy number",K55,"")</f>
        <v/>
      </c>
      <c r="EL55" s="4" t="str">
        <f>IF('Gene Table'!$D55="copy number",L55,"")</f>
        <v/>
      </c>
      <c r="EM55" s="4" t="str">
        <f>IF('Gene Table'!$D55="copy number",M55,"")</f>
        <v/>
      </c>
      <c r="EN55" s="4" t="str">
        <f>IF('Gene Table'!$D55="copy number",N55,"")</f>
        <v/>
      </c>
      <c r="EO55" s="4" t="str">
        <f>IF('Gene Table'!$D55="copy number",O55,"")</f>
        <v/>
      </c>
      <c r="EQ55" s="4" t="s">
        <v>205</v>
      </c>
      <c r="ER55" s="4" t="str">
        <f>IF('Gene Table'!$D55="copy number",R55,"")</f>
        <v/>
      </c>
      <c r="ES55" s="4" t="str">
        <f>IF('Gene Table'!$D55="copy number",S55,"")</f>
        <v/>
      </c>
      <c r="ET55" s="4" t="str">
        <f>IF('Gene Table'!$D55="copy number",T55,"")</f>
        <v/>
      </c>
      <c r="EU55" s="4" t="str">
        <f>IF('Gene Table'!$D55="copy number",U55,"")</f>
        <v/>
      </c>
      <c r="EV55" s="4" t="str">
        <f>IF('Gene Table'!$D55="copy number",V55,"")</f>
        <v/>
      </c>
      <c r="EW55" s="4" t="str">
        <f>IF('Gene Table'!$D55="copy number",W55,"")</f>
        <v/>
      </c>
      <c r="EX55" s="4" t="str">
        <f>IF('Gene Table'!$D55="copy number",X55,"")</f>
        <v/>
      </c>
      <c r="EY55" s="4" t="str">
        <f>IF('Gene Table'!$D55="copy number",Y55,"")</f>
        <v/>
      </c>
      <c r="EZ55" s="4" t="str">
        <f>IF('Gene Table'!$D55="copy number",Z55,"")</f>
        <v/>
      </c>
      <c r="FA55" s="4" t="str">
        <f>IF('Gene Table'!$D55="copy number",AA55,"")</f>
        <v/>
      </c>
      <c r="FB55" s="4" t="str">
        <f>IF('Gene Table'!$D55="copy number",AB55,"")</f>
        <v/>
      </c>
      <c r="FC55" s="4" t="str">
        <f>IF('Gene Table'!$D55="copy number",AC55,"")</f>
        <v/>
      </c>
      <c r="FE55" s="4" t="s">
        <v>205</v>
      </c>
      <c r="FF55" s="4" t="str">
        <f>IF('Gene Table'!$C55="SMPC",D55,"")</f>
        <v/>
      </c>
      <c r="FG55" s="4" t="str">
        <f>IF('Gene Table'!$C55="SMPC",E55,"")</f>
        <v/>
      </c>
      <c r="FH55" s="4" t="str">
        <f>IF('Gene Table'!$C55="SMPC",F55,"")</f>
        <v/>
      </c>
      <c r="FI55" s="4" t="str">
        <f>IF('Gene Table'!$C55="SMPC",G55,"")</f>
        <v/>
      </c>
      <c r="FJ55" s="4" t="str">
        <f>IF('Gene Table'!$C55="SMPC",H55,"")</f>
        <v/>
      </c>
      <c r="FK55" s="4" t="str">
        <f>IF('Gene Table'!$C55="SMPC",I55,"")</f>
        <v/>
      </c>
      <c r="FL55" s="4" t="str">
        <f>IF('Gene Table'!$C55="SMPC",J55,"")</f>
        <v/>
      </c>
      <c r="FM55" s="4" t="str">
        <f>IF('Gene Table'!$C55="SMPC",K55,"")</f>
        <v/>
      </c>
      <c r="FN55" s="4" t="str">
        <f>IF('Gene Table'!$C55="SMPC",L55,"")</f>
        <v/>
      </c>
      <c r="FO55" s="4" t="str">
        <f>IF('Gene Table'!$C55="SMPC",M55,"")</f>
        <v/>
      </c>
      <c r="FP55" s="4" t="str">
        <f>IF('Gene Table'!$C55="SMPC",N55,"")</f>
        <v/>
      </c>
      <c r="FQ55" s="4" t="str">
        <f>IF('Gene Table'!$C55="SMPC",O55,"")</f>
        <v/>
      </c>
      <c r="FS55" s="4" t="s">
        <v>205</v>
      </c>
      <c r="FT55" s="4" t="str">
        <f>IF('Gene Table'!$C55="SMPC",R55,"")</f>
        <v/>
      </c>
      <c r="FU55" s="4" t="str">
        <f>IF('Gene Table'!$C55="SMPC",S55,"")</f>
        <v/>
      </c>
      <c r="FV55" s="4" t="str">
        <f>IF('Gene Table'!$C55="SMPC",T55,"")</f>
        <v/>
      </c>
      <c r="FW55" s="4" t="str">
        <f>IF('Gene Table'!$C55="SMPC",U55,"")</f>
        <v/>
      </c>
      <c r="FX55" s="4" t="str">
        <f>IF('Gene Table'!$C55="SMPC",V55,"")</f>
        <v/>
      </c>
      <c r="FY55" s="4" t="str">
        <f>IF('Gene Table'!$C55="SMPC",W55,"")</f>
        <v/>
      </c>
      <c r="FZ55" s="4" t="str">
        <f>IF('Gene Table'!$C55="SMPC",X55,"")</f>
        <v/>
      </c>
      <c r="GA55" s="4" t="str">
        <f>IF('Gene Table'!$C55="SMPC",Y55,"")</f>
        <v/>
      </c>
      <c r="GB55" s="4" t="str">
        <f>IF('Gene Table'!$C55="SMPC",Z55,"")</f>
        <v/>
      </c>
      <c r="GC55" s="4" t="str">
        <f>IF('Gene Table'!$C55="SMPC",AA55,"")</f>
        <v/>
      </c>
      <c r="GD55" s="4" t="str">
        <f>IF('Gene Table'!$C55="SMPC",AB55,"")</f>
        <v/>
      </c>
      <c r="GE55" s="4" t="str">
        <f>IF('Gene Table'!$C55="SMPC",AC55,"")</f>
        <v/>
      </c>
    </row>
    <row r="56" spans="1:187" ht="15" customHeight="1" x14ac:dyDescent="0.25">
      <c r="A56" s="4" t="str">
        <f>'Gene Table'!C56&amp;":"&amp;'Gene Table'!D56</f>
        <v>HRAS:c.35G&gt;T</v>
      </c>
      <c r="B56" s="4">
        <f>IF('Gene Table'!$G$5="NO",IF(ISNUMBER(MATCH('Gene Table'!E56,'Array Content'!$M$2:$M$941,0)),VLOOKUP('Gene Table'!E56,'Array Content'!$M$2:$O$941,2,FALSE),35),IF('Gene Table'!$G$5="YES",IF(ISNUMBER(MATCH('Gene Table'!E56,'Array Content'!$M$2:$M$941,0)),VLOOKUP('Gene Table'!E56,'Array Content'!$M$2:$O$941,3,FALSE),35),"OOPS"))</f>
        <v>35</v>
      </c>
      <c r="C56" s="4" t="s">
        <v>207</v>
      </c>
      <c r="D56" s="4">
        <f>IF('Control Sample Data'!D55="","",IF(SUM('Control Sample Data'!D$2:D$97)&gt;10,IF(AND(ISNUMBER('Control Sample Data'!D55),'Control Sample Data'!D55&lt;$B56, 'Control Sample Data'!D55&gt;0),'Control Sample Data'!D55,$B56),""))</f>
        <v>34.869999999999997</v>
      </c>
      <c r="E56" s="4">
        <f>IF('Control Sample Data'!E55="","",IF(SUM('Control Sample Data'!E$2:E$97)&gt;10,IF(AND(ISNUMBER('Control Sample Data'!E55),'Control Sample Data'!E55&lt;$B56, 'Control Sample Data'!E55&gt;0),'Control Sample Data'!E55,$B56),""))</f>
        <v>34.33</v>
      </c>
      <c r="F56" s="4" t="str">
        <f>IF('Control Sample Data'!F55="","",IF(SUM('Control Sample Data'!F$2:F$97)&gt;10,IF(AND(ISNUMBER('Control Sample Data'!F55),'Control Sample Data'!F55&lt;$B56, 'Control Sample Data'!F55&gt;0),'Control Sample Data'!F55,$B56),""))</f>
        <v/>
      </c>
      <c r="G56" s="4" t="str">
        <f>IF('Control Sample Data'!G55="","",IF(SUM('Control Sample Data'!G$2:G$97)&gt;10,IF(AND(ISNUMBER('Control Sample Data'!G55),'Control Sample Data'!G55&lt;$B56, 'Control Sample Data'!G55&gt;0),'Control Sample Data'!G55,$B56),""))</f>
        <v/>
      </c>
      <c r="H56" s="4" t="str">
        <f>IF('Control Sample Data'!H55="","",IF(SUM('Control Sample Data'!H$2:H$97)&gt;10,IF(AND(ISNUMBER('Control Sample Data'!H55),'Control Sample Data'!H55&lt;$B56, 'Control Sample Data'!H55&gt;0),'Control Sample Data'!H55,$B56),""))</f>
        <v/>
      </c>
      <c r="I56" s="4" t="str">
        <f>IF('Control Sample Data'!I55="","",IF(SUM('Control Sample Data'!I$2:I$97)&gt;10,IF(AND(ISNUMBER('Control Sample Data'!I55),'Control Sample Data'!I55&lt;$B56, 'Control Sample Data'!I55&gt;0),'Control Sample Data'!I55,$B56),""))</f>
        <v/>
      </c>
      <c r="J56" s="4" t="str">
        <f>IF('Control Sample Data'!J55="","",IF(SUM('Control Sample Data'!J$2:J$97)&gt;10,IF(AND(ISNUMBER('Control Sample Data'!J55),'Control Sample Data'!J55&lt;$B56, 'Control Sample Data'!J55&gt;0),'Control Sample Data'!J55,$B56),""))</f>
        <v/>
      </c>
      <c r="K56" s="4" t="str">
        <f>IF('Control Sample Data'!K55="","",IF(SUM('Control Sample Data'!K$2:K$97)&gt;10,IF(AND(ISNUMBER('Control Sample Data'!K55),'Control Sample Data'!K55&lt;$B56, 'Control Sample Data'!K55&gt;0),'Control Sample Data'!K55,$B56),""))</f>
        <v/>
      </c>
      <c r="L56" s="4" t="str">
        <f>IF('Control Sample Data'!L55="","",IF(SUM('Control Sample Data'!L$2:L$97)&gt;10,IF(AND(ISNUMBER('Control Sample Data'!L55),'Control Sample Data'!L55&lt;$B56, 'Control Sample Data'!L55&gt;0),'Control Sample Data'!L55,$B56),""))</f>
        <v/>
      </c>
      <c r="M56" s="4" t="str">
        <f>IF('Control Sample Data'!M55="","",IF(SUM('Control Sample Data'!M$2:M$97)&gt;10,IF(AND(ISNUMBER('Control Sample Data'!M55),'Control Sample Data'!M55&lt;$B56, 'Control Sample Data'!M55&gt;0),'Control Sample Data'!M55,$B56),""))</f>
        <v/>
      </c>
      <c r="N56" s="4" t="str">
        <f>IF('Control Sample Data'!N55="","",IF(SUM('Control Sample Data'!N$2:N$97)&gt;10,IF(AND(ISNUMBER('Control Sample Data'!N55),'Control Sample Data'!N55&lt;$B56, 'Control Sample Data'!N55&gt;0),'Control Sample Data'!N55,$B56),""))</f>
        <v/>
      </c>
      <c r="O56" s="4" t="str">
        <f>IF('Control Sample Data'!O55="","",IF(SUM('Control Sample Data'!O$2:O$97)&gt;10,IF(AND(ISNUMBER('Control Sample Data'!O55),'Control Sample Data'!O55&lt;$B56, 'Control Sample Data'!O55&gt;0),'Control Sample Data'!O55,$B56),""))</f>
        <v/>
      </c>
      <c r="Q56" s="4" t="s">
        <v>207</v>
      </c>
      <c r="R56" s="4">
        <f>IF('Test Sample Data'!D55="","",IF(SUM('Test Sample Data'!D$2:D$97)&gt;10,IF(AND(ISNUMBER('Test Sample Data'!D55),'Test Sample Data'!D55&lt;$B56, 'Test Sample Data'!D55&gt;0),'Test Sample Data'!D55,$B56),""))</f>
        <v>35</v>
      </c>
      <c r="S56" s="4">
        <f>IF('Test Sample Data'!E55="","",IF(SUM('Test Sample Data'!E$2:E$97)&gt;10,IF(AND(ISNUMBER('Test Sample Data'!E55),'Test Sample Data'!E55&lt;$B56, 'Test Sample Data'!E55&gt;0),'Test Sample Data'!E55,$B56),""))</f>
        <v>35</v>
      </c>
      <c r="T56" s="4">
        <f>IF('Test Sample Data'!F55="","",IF(SUM('Test Sample Data'!F$2:F$97)&gt;10,IF(AND(ISNUMBER('Test Sample Data'!F55),'Test Sample Data'!F55&lt;$B56, 'Test Sample Data'!F55&gt;0),'Test Sample Data'!F55,$B56),""))</f>
        <v>35</v>
      </c>
      <c r="U56" s="4">
        <f>IF('Test Sample Data'!G55="","",IF(SUM('Test Sample Data'!G$2:G$97)&gt;10,IF(AND(ISNUMBER('Test Sample Data'!G55),'Test Sample Data'!G55&lt;$B56, 'Test Sample Data'!G55&gt;0),'Test Sample Data'!G55,$B56),""))</f>
        <v>35</v>
      </c>
      <c r="V56" s="4">
        <f>IF('Test Sample Data'!H55="","",IF(SUM('Test Sample Data'!H$2:H$97)&gt;10,IF(AND(ISNUMBER('Test Sample Data'!H55),'Test Sample Data'!H55&lt;$B56, 'Test Sample Data'!H55&gt;0),'Test Sample Data'!H55,$B56),""))</f>
        <v>35</v>
      </c>
      <c r="W56" s="4">
        <f>IF('Test Sample Data'!I55="","",IF(SUM('Test Sample Data'!I$2:I$97)&gt;10,IF(AND(ISNUMBER('Test Sample Data'!I55),'Test Sample Data'!I55&lt;$B56, 'Test Sample Data'!I55&gt;0),'Test Sample Data'!I55,$B56),""))</f>
        <v>35</v>
      </c>
      <c r="X56" s="4">
        <f>IF('Test Sample Data'!J55="","",IF(SUM('Test Sample Data'!J$2:J$97)&gt;10,IF(AND(ISNUMBER('Test Sample Data'!J55),'Test Sample Data'!J55&lt;$B56, 'Test Sample Data'!J55&gt;0),'Test Sample Data'!J55,$B56),""))</f>
        <v>35</v>
      </c>
      <c r="Y56" s="4">
        <f>IF('Test Sample Data'!K55="","",IF(SUM('Test Sample Data'!K$2:K$97)&gt;10,IF(AND(ISNUMBER('Test Sample Data'!K55),'Test Sample Data'!K55&lt;$B56, 'Test Sample Data'!K55&gt;0),'Test Sample Data'!K55,$B56),""))</f>
        <v>35</v>
      </c>
      <c r="Z56" s="4" t="str">
        <f>IF('Test Sample Data'!L55="","",IF(SUM('Test Sample Data'!L$2:L$97)&gt;10,IF(AND(ISNUMBER('Test Sample Data'!L55),'Test Sample Data'!L55&lt;$B56, 'Test Sample Data'!L55&gt;0),'Test Sample Data'!L55,$B56),""))</f>
        <v/>
      </c>
      <c r="AA56" s="4" t="str">
        <f>IF('Test Sample Data'!M55="","",IF(SUM('Test Sample Data'!M$2:M$97)&gt;10,IF(AND(ISNUMBER('Test Sample Data'!M55),'Test Sample Data'!M55&lt;$B56, 'Test Sample Data'!M55&gt;0),'Test Sample Data'!M55,$B56),""))</f>
        <v/>
      </c>
      <c r="AB56" s="4" t="str">
        <f>IF('Test Sample Data'!N55="","",IF(SUM('Test Sample Data'!N$2:N$97)&gt;10,IF(AND(ISNUMBER('Test Sample Data'!N55),'Test Sample Data'!N55&lt;$B56, 'Test Sample Data'!N55&gt;0),'Test Sample Data'!N55,$B56),""))</f>
        <v/>
      </c>
      <c r="AC56" s="4" t="str">
        <f>IF('Test Sample Data'!O55="","",IF(SUM('Test Sample Data'!O$2:O$97)&gt;10,IF(AND(ISNUMBER('Test Sample Data'!O55),'Test Sample Data'!O55&lt;$B56, 'Test Sample Data'!O55&gt;0),'Test Sample Data'!O55,$B56),""))</f>
        <v/>
      </c>
      <c r="AE56" s="4" t="s">
        <v>207</v>
      </c>
      <c r="AF56" s="4">
        <f>IF(ISNUMBER(D56),IF(MID('Gene Table'!$D$1,5,1)="8",D56-ED$100,D56-VLOOKUP(LEFT($A56,FIND(":",$A56,1))&amp;"copy number",$A$3:$AC$98,4,FALSE)),"")</f>
        <v>8.629999999999999</v>
      </c>
      <c r="AG56" s="4">
        <f>IF(ISNUMBER(E56),IF(MID('Gene Table'!$D$1,5,1)="8",E56-EE$100,E56-VLOOKUP(LEFT($A56,FIND(":",$A56,1))&amp;"copy number",$A$3:$AC$98,5,FALSE)),"")</f>
        <v>7.9099999999999966</v>
      </c>
      <c r="AH56" s="4" t="str">
        <f>IF(ISNUMBER(F56),IF(MID('Gene Table'!$D$1,5,1)="8",F56-EF$100,F56-VLOOKUP(LEFT($A56,FIND(":",$A56,1))&amp;"copy number",$A$3:$AC$98,6,FALSE)),"")</f>
        <v/>
      </c>
      <c r="AI56" s="4" t="str">
        <f>IF(ISNUMBER(G56),IF(MID('Gene Table'!$D$1,5,1)="8",G56-EG$100,G56-VLOOKUP(LEFT($A56,FIND(":",$A56,1))&amp;"copy number",$A$3:$AC$98,7,FALSE)),"")</f>
        <v/>
      </c>
      <c r="AJ56" s="4" t="str">
        <f>IF(ISNUMBER(H56),IF(MID('Gene Table'!$D$1,5,1)="8",H56-EH$100,H56-VLOOKUP(LEFT($A56,FIND(":",$A56,1))&amp;"copy number",$A$3:$AC$98,8,FALSE)),"")</f>
        <v/>
      </c>
      <c r="AK56" s="4" t="str">
        <f>IF(ISNUMBER(I56),IF(MID('Gene Table'!$D$1,5,1)="8",I56-EI$100,I56-VLOOKUP(LEFT($A56,FIND(":",$A56,1))&amp;"copy number",$A$3:$AC$98,9,FALSE)),"")</f>
        <v/>
      </c>
      <c r="AL56" s="4" t="str">
        <f>IF(ISNUMBER(J56),IF(MID('Gene Table'!$D$1,5,1)="8",J56-EJ$100,J56-VLOOKUP(LEFT($A56,FIND(":",$A56,1))&amp;"copy number",$A$3:$AC$98,10,FALSE)),"")</f>
        <v/>
      </c>
      <c r="AM56" s="4" t="str">
        <f>IF(ISNUMBER(K56),IF(MID('Gene Table'!$D$1,5,1)="8",K56-EK$100,K56-VLOOKUP(LEFT($A56,FIND(":",$A56,1))&amp;"copy number",$A$3:$AC$98,11,FALSE)),"")</f>
        <v/>
      </c>
      <c r="AN56" s="4" t="str">
        <f>IF(ISNUMBER(L56),IF(MID('Gene Table'!$D$1,5,1)="8",L56-EL$100,L56-VLOOKUP(LEFT($A56,FIND(":",$A56,1))&amp;"copy number",$A$3:$AC$98,12,FALSE)),"")</f>
        <v/>
      </c>
      <c r="AO56" s="4" t="str">
        <f>IF(ISNUMBER(M56),IF(MID('Gene Table'!$D$1,5,1)="8",M56-EM$100,M56-VLOOKUP(LEFT($A56,FIND(":",$A56,1))&amp;"copy number",$A$3:$AC$98,13,FALSE)),"")</f>
        <v/>
      </c>
      <c r="AP56" s="4" t="str">
        <f>IF(ISNUMBER(N56),IF(MID('Gene Table'!$D$1,5,1)="8",N56-EN$100,N56-VLOOKUP(LEFT($A56,FIND(":",$A56,1))&amp;"copy number",$A$3:$AC$98,14,FALSE)),"")</f>
        <v/>
      </c>
      <c r="AQ56" s="4" t="str">
        <f>IF(ISNUMBER(O56),IF(MID('Gene Table'!$D$1,5,1)="8",O56-EO$100,O56-VLOOKUP(LEFT($A56,FIND(":",$A56,1))&amp;"copy number",$A$3:$AC$98,15,FALSE)),"")</f>
        <v/>
      </c>
      <c r="AR56" s="4">
        <f t="shared" si="3"/>
        <v>1.53</v>
      </c>
      <c r="AS56" s="4">
        <f t="shared" si="4"/>
        <v>8.27</v>
      </c>
      <c r="AU56" s="4" t="s">
        <v>207</v>
      </c>
      <c r="AV56" s="4">
        <f>IF(ISNUMBER(R56),IF(MID('Gene Table'!$D$1,5,1)="8",D56-ER$100,R56-VLOOKUP(LEFT($A56,FIND(":",$A56,1))&amp;"copy number",$A$3:$AC$98,18,FALSE)),"")</f>
        <v>6.4200000000000017</v>
      </c>
      <c r="AW56" s="4">
        <f>IF(ISNUMBER(S56),IF(MID('Gene Table'!$D$1,5,1)="8",E56-ES$100,S56-VLOOKUP(LEFT($A56,FIND(":",$A56,1))&amp;"copy number",$A$3:$AC$98,19,FALSE)),"")</f>
        <v>6.7600000000000016</v>
      </c>
      <c r="AX56" s="4">
        <f>IF(ISNUMBER(T56),IF(MID('Gene Table'!$D$1,5,1)="8",F56-ET$100,T56-VLOOKUP(LEFT($A56,FIND(":",$A56,1))&amp;"copy number",$A$3:$AC$98,20,FALSE)),"")</f>
        <v>6.68</v>
      </c>
      <c r="AY56" s="4">
        <f>IF(ISNUMBER(U56),IF(MID('Gene Table'!$D$1,5,1)="8",G56-EU$100,U56-VLOOKUP(LEFT($A56,FIND(":",$A56,1))&amp;"copy number",$A$3:$AC$98,21,FALSE)),"")</f>
        <v>9</v>
      </c>
      <c r="AZ56" s="4">
        <f>IF(ISNUMBER(V56),IF(MID('Gene Table'!$D$1,5,1)="8",H56-EV$100,V56-VLOOKUP(LEFT($A56,FIND(":",$A56,1))&amp;"copy number",$A$3:$AC$98,22,FALSE)),"")</f>
        <v>9</v>
      </c>
      <c r="BA56" s="4">
        <f>IF(ISNUMBER(W56),IF(MID('Gene Table'!$D$1,5,1)="8",I56-EW$100,W56-VLOOKUP(LEFT($A56,FIND(":",$A56,1))&amp;"copy number",$A$3:$AC$98,23,FALSE)),"")</f>
        <v>9</v>
      </c>
      <c r="BB56" s="4">
        <f>IF(ISNUMBER(X56),IF(MID('Gene Table'!$D$1,5,1)="8",J56-EX$100,X56-VLOOKUP(LEFT($A56,FIND(":",$A56,1))&amp;"copy number",$A$3:$AC$98,24,FALSE)),"")</f>
        <v>9</v>
      </c>
      <c r="BC56" s="4">
        <f>IF(ISNUMBER(Y56),IF(MID('Gene Table'!$D$1,5,1)="8",K56-EY$100,Y56-VLOOKUP(LEFT($A56,FIND(":",$A56,1))&amp;"copy number",$A$3:$AC$98,25,FALSE)),"")</f>
        <v>9</v>
      </c>
      <c r="BD56" s="4" t="str">
        <f>IF(ISNUMBER(Z56),IF(MID('Gene Table'!$D$1,5,1)="8",L56-EZ$100,Z56-VLOOKUP(LEFT($A56,FIND(":",$A56,1))&amp;"copy number",$A$3:$AC$98,26,FALSE)),"")</f>
        <v/>
      </c>
      <c r="BE56" s="4" t="str">
        <f>IF(ISNUMBER(AA56),IF(MID('Gene Table'!$D$1,5,1)="8",M56-FA$100,AA56-VLOOKUP(LEFT($A56,FIND(":",$A56,1))&amp;"copy number",$A$3:$AC$98,27,FALSE)),"")</f>
        <v/>
      </c>
      <c r="BF56" s="4" t="str">
        <f>IF(ISNUMBER(AB56),IF(MID('Gene Table'!$D$1,5,1)="8",N56-FB$100,AB56-VLOOKUP(LEFT($A56,FIND(":",$A56,1))&amp;"copy number",$A$3:$AC$98,28,FALSE)),"")</f>
        <v/>
      </c>
      <c r="BG56" s="4" t="str">
        <f>IF(ISNUMBER(AC56),IF(MID('Gene Table'!$D$1,5,1)="8",O56-FC$100,AC56-VLOOKUP(LEFT($A56,FIND(":",$A56,1))&amp;"copy number",$A$3:$AC$98,29,FALSE)),"")</f>
        <v/>
      </c>
      <c r="BI56" s="4" t="s">
        <v>207</v>
      </c>
      <c r="BJ56" s="4">
        <f t="shared" si="5"/>
        <v>6.4200000000000017</v>
      </c>
      <c r="BK56" s="4">
        <f t="shared" si="6"/>
        <v>6.7600000000000016</v>
      </c>
      <c r="BL56" s="4">
        <f t="shared" si="7"/>
        <v>6.68</v>
      </c>
      <c r="BM56" s="4">
        <f t="shared" si="8"/>
        <v>9</v>
      </c>
      <c r="BN56" s="4">
        <f t="shared" si="9"/>
        <v>9</v>
      </c>
      <c r="BO56" s="4">
        <f t="shared" si="10"/>
        <v>9</v>
      </c>
      <c r="BP56" s="4">
        <f t="shared" si="11"/>
        <v>9</v>
      </c>
      <c r="BQ56" s="4">
        <f t="shared" si="12"/>
        <v>9</v>
      </c>
      <c r="BR56" s="4" t="str">
        <f t="shared" si="13"/>
        <v/>
      </c>
      <c r="BS56" s="4" t="str">
        <f t="shared" si="14"/>
        <v/>
      </c>
      <c r="BT56" s="4" t="str">
        <f t="shared" si="15"/>
        <v/>
      </c>
      <c r="BU56" s="4" t="str">
        <f t="shared" si="16"/>
        <v/>
      </c>
      <c r="BV56" s="4">
        <f t="shared" si="17"/>
        <v>3.71</v>
      </c>
      <c r="BW56" s="4">
        <f t="shared" si="18"/>
        <v>8.11</v>
      </c>
      <c r="BY56" s="4" t="s">
        <v>207</v>
      </c>
      <c r="BZ56" s="4">
        <f t="shared" si="19"/>
        <v>-1.6899999999999977</v>
      </c>
      <c r="CA56" s="4">
        <f t="shared" si="20"/>
        <v>-1.3499999999999979</v>
      </c>
      <c r="CB56" s="4">
        <f t="shared" si="21"/>
        <v>-1.4299999999999997</v>
      </c>
      <c r="CC56" s="4">
        <f t="shared" si="22"/>
        <v>0.89000000000000057</v>
      </c>
      <c r="CD56" s="4">
        <f t="shared" si="23"/>
        <v>0.89000000000000057</v>
      </c>
      <c r="CE56" s="4">
        <f t="shared" si="24"/>
        <v>0.89000000000000057</v>
      </c>
      <c r="CF56" s="4">
        <f t="shared" si="25"/>
        <v>0.89000000000000057</v>
      </c>
      <c r="CG56" s="4">
        <f t="shared" si="26"/>
        <v>0.89000000000000057</v>
      </c>
      <c r="CH56" s="4" t="str">
        <f t="shared" si="27"/>
        <v/>
      </c>
      <c r="CI56" s="4" t="str">
        <f t="shared" si="28"/>
        <v/>
      </c>
      <c r="CJ56" s="4" t="str">
        <f t="shared" si="29"/>
        <v/>
      </c>
      <c r="CK56" s="4" t="str">
        <f t="shared" si="30"/>
        <v/>
      </c>
      <c r="CM56" s="4" t="s">
        <v>207</v>
      </c>
      <c r="CN56" s="4" t="str">
        <f>IF(ISNUMBER(BZ56), IF($BV56&gt;VLOOKUP('Gene Table'!$G$2,'Array Content'!$A$2:$B$3,2,FALSE),IF(BZ56&lt;-$BV56,"mutant","WT"),IF(BZ56&lt;-VLOOKUP('Gene Table'!$G$2,'Array Content'!$A$2:$B$3,2,FALSE),"Mutant","WT")),"")</f>
        <v>WT</v>
      </c>
      <c r="CO56" s="4" t="str">
        <f>IF(ISNUMBER(CA56), IF($BV56&gt;VLOOKUP('Gene Table'!$G$2,'Array Content'!$A$2:$B$3,2,FALSE),IF(CA56&lt;-$BV56,"mutant","WT"),IF(CA56&lt;-VLOOKUP('Gene Table'!$G$2,'Array Content'!$A$2:$B$3,2,FALSE),"Mutant","WT")),"")</f>
        <v>WT</v>
      </c>
      <c r="CP56" s="4" t="str">
        <f>IF(ISNUMBER(CB56), IF($BV56&gt;VLOOKUP('Gene Table'!$G$2,'Array Content'!$A$2:$B$3,2,FALSE),IF(CB56&lt;-$BV56,"mutant","WT"),IF(CB56&lt;-VLOOKUP('Gene Table'!$G$2,'Array Content'!$A$2:$B$3,2,FALSE),"Mutant","WT")),"")</f>
        <v>WT</v>
      </c>
      <c r="CQ56" s="4" t="str">
        <f>IF(ISNUMBER(CC56), IF($BV56&gt;VLOOKUP('Gene Table'!$G$2,'Array Content'!$A$2:$B$3,2,FALSE),IF(CC56&lt;-$BV56,"mutant","WT"),IF(CC56&lt;-VLOOKUP('Gene Table'!$G$2,'Array Content'!$A$2:$B$3,2,FALSE),"Mutant","WT")),"")</f>
        <v>WT</v>
      </c>
      <c r="CR56" s="4" t="str">
        <f>IF(ISNUMBER(CD56), IF($BV56&gt;VLOOKUP('Gene Table'!$G$2,'Array Content'!$A$2:$B$3,2,FALSE),IF(CD56&lt;-$BV56,"mutant","WT"),IF(CD56&lt;-VLOOKUP('Gene Table'!$G$2,'Array Content'!$A$2:$B$3,2,FALSE),"Mutant","WT")),"")</f>
        <v>WT</v>
      </c>
      <c r="CS56" s="4" t="str">
        <f>IF(ISNUMBER(CE56), IF($BV56&gt;VLOOKUP('Gene Table'!$G$2,'Array Content'!$A$2:$B$3,2,FALSE),IF(CE56&lt;-$BV56,"mutant","WT"),IF(CE56&lt;-VLOOKUP('Gene Table'!$G$2,'Array Content'!$A$2:$B$3,2,FALSE),"Mutant","WT")),"")</f>
        <v>WT</v>
      </c>
      <c r="CT56" s="4" t="str">
        <f>IF(ISNUMBER(CF56), IF($BV56&gt;VLOOKUP('Gene Table'!$G$2,'Array Content'!$A$2:$B$3,2,FALSE),IF(CF56&lt;-$BV56,"mutant","WT"),IF(CF56&lt;-VLOOKUP('Gene Table'!$G$2,'Array Content'!$A$2:$B$3,2,FALSE),"Mutant","WT")),"")</f>
        <v>WT</v>
      </c>
      <c r="CU56" s="4" t="str">
        <f>IF(ISNUMBER(CG56), IF($BV56&gt;VLOOKUP('Gene Table'!$G$2,'Array Content'!$A$2:$B$3,2,FALSE),IF(CG56&lt;-$BV56,"mutant","WT"),IF(CG56&lt;-VLOOKUP('Gene Table'!$G$2,'Array Content'!$A$2:$B$3,2,FALSE),"Mutant","WT")),"")</f>
        <v>WT</v>
      </c>
      <c r="CV56" s="4" t="str">
        <f>IF(ISNUMBER(CH56), IF($BV56&gt;VLOOKUP('Gene Table'!$G$2,'Array Content'!$A$2:$B$3,2,FALSE),IF(CH56&lt;-$BV56,"mutant","WT"),IF(CH56&lt;-VLOOKUP('Gene Table'!$G$2,'Array Content'!$A$2:$B$3,2,FALSE),"Mutant","WT")),"")</f>
        <v/>
      </c>
      <c r="CW56" s="4" t="str">
        <f>IF(ISNUMBER(CI56), IF($BV56&gt;VLOOKUP('Gene Table'!$G$2,'Array Content'!$A$2:$B$3,2,FALSE),IF(CI56&lt;-$BV56,"mutant","WT"),IF(CI56&lt;-VLOOKUP('Gene Table'!$G$2,'Array Content'!$A$2:$B$3,2,FALSE),"Mutant","WT")),"")</f>
        <v/>
      </c>
      <c r="CX56" s="4" t="str">
        <f>IF(ISNUMBER(CJ56), IF($BV56&gt;VLOOKUP('Gene Table'!$G$2,'Array Content'!$A$2:$B$3,2,FALSE),IF(CJ56&lt;-$BV56,"mutant","WT"),IF(CJ56&lt;-VLOOKUP('Gene Table'!$G$2,'Array Content'!$A$2:$B$3,2,FALSE),"Mutant","WT")),"")</f>
        <v/>
      </c>
      <c r="CY56" s="4" t="str">
        <f>IF(ISNUMBER(CK56), IF($BV56&gt;VLOOKUP('Gene Table'!$G$2,'Array Content'!$A$2:$B$3,2,FALSE),IF(CK56&lt;-$BV56,"mutant","WT"),IF(CK56&lt;-VLOOKUP('Gene Table'!$G$2,'Array Content'!$A$2:$B$3,2,FALSE),"Mutant","WT")),"")</f>
        <v/>
      </c>
      <c r="DA56" s="4" t="s">
        <v>207</v>
      </c>
      <c r="DB56" s="4">
        <f t="shared" si="31"/>
        <v>-1.8499999999999979</v>
      </c>
      <c r="DC56" s="4">
        <f t="shared" si="32"/>
        <v>-1.509999999999998</v>
      </c>
      <c r="DD56" s="4">
        <f t="shared" si="33"/>
        <v>-1.5899999999999999</v>
      </c>
      <c r="DE56" s="4">
        <f t="shared" si="34"/>
        <v>0.73000000000000043</v>
      </c>
      <c r="DF56" s="4">
        <f t="shared" si="35"/>
        <v>0.73000000000000043</v>
      </c>
      <c r="DG56" s="4">
        <f t="shared" si="36"/>
        <v>0.73000000000000043</v>
      </c>
      <c r="DH56" s="4">
        <f t="shared" si="37"/>
        <v>0.73000000000000043</v>
      </c>
      <c r="DI56" s="4">
        <f t="shared" si="38"/>
        <v>0.73000000000000043</v>
      </c>
      <c r="DJ56" s="4" t="str">
        <f t="shared" si="39"/>
        <v/>
      </c>
      <c r="DK56" s="4" t="str">
        <f t="shared" si="40"/>
        <v/>
      </c>
      <c r="DL56" s="4" t="str">
        <f t="shared" si="41"/>
        <v/>
      </c>
      <c r="DM56" s="4" t="str">
        <f t="shared" si="42"/>
        <v/>
      </c>
      <c r="DO56" s="4" t="s">
        <v>207</v>
      </c>
      <c r="DP56" s="4" t="str">
        <f>IF(ISNUMBER(DB56), IF($AR56&gt;VLOOKUP('Gene Table'!$G$2,'Array Content'!$A$2:$B$3,2,FALSE),IF(DB56&lt;-$AR56,"mutant","WT"),IF(DB56&lt;-VLOOKUP('Gene Table'!$G$2,'Array Content'!$A$2:$B$3,2,FALSE),"Mutant","WT")),"")</f>
        <v>WT</v>
      </c>
      <c r="DQ56" s="4" t="str">
        <f>IF(ISNUMBER(DC56), IF($AR56&gt;VLOOKUP('Gene Table'!$G$2,'Array Content'!$A$2:$B$3,2,FALSE),IF(DC56&lt;-$AR56,"mutant","WT"),IF(DC56&lt;-VLOOKUP('Gene Table'!$G$2,'Array Content'!$A$2:$B$3,2,FALSE),"Mutant","WT")),"")</f>
        <v>WT</v>
      </c>
      <c r="DR56" s="4" t="str">
        <f>IF(ISNUMBER(DD56), IF($AR56&gt;VLOOKUP('Gene Table'!$G$2,'Array Content'!$A$2:$B$3,2,FALSE),IF(DD56&lt;-$AR56,"mutant","WT"),IF(DD56&lt;-VLOOKUP('Gene Table'!$G$2,'Array Content'!$A$2:$B$3,2,FALSE),"Mutant","WT")),"")</f>
        <v>WT</v>
      </c>
      <c r="DS56" s="4" t="str">
        <f>IF(ISNUMBER(DE56), IF($AR56&gt;VLOOKUP('Gene Table'!$G$2,'Array Content'!$A$2:$B$3,2,FALSE),IF(DE56&lt;-$AR56,"mutant","WT"),IF(DE56&lt;-VLOOKUP('Gene Table'!$G$2,'Array Content'!$A$2:$B$3,2,FALSE),"Mutant","WT")),"")</f>
        <v>WT</v>
      </c>
      <c r="DT56" s="4" t="str">
        <f>IF(ISNUMBER(DF56), IF($AR56&gt;VLOOKUP('Gene Table'!$G$2,'Array Content'!$A$2:$B$3,2,FALSE),IF(DF56&lt;-$AR56,"mutant","WT"),IF(DF56&lt;-VLOOKUP('Gene Table'!$G$2,'Array Content'!$A$2:$B$3,2,FALSE),"Mutant","WT")),"")</f>
        <v>WT</v>
      </c>
      <c r="DU56" s="4" t="str">
        <f>IF(ISNUMBER(DG56), IF($AR56&gt;VLOOKUP('Gene Table'!$G$2,'Array Content'!$A$2:$B$3,2,FALSE),IF(DG56&lt;-$AR56,"mutant","WT"),IF(DG56&lt;-VLOOKUP('Gene Table'!$G$2,'Array Content'!$A$2:$B$3,2,FALSE),"Mutant","WT")),"")</f>
        <v>WT</v>
      </c>
      <c r="DV56" s="4" t="str">
        <f>IF(ISNUMBER(DH56), IF($AR56&gt;VLOOKUP('Gene Table'!$G$2,'Array Content'!$A$2:$B$3,2,FALSE),IF(DH56&lt;-$AR56,"mutant","WT"),IF(DH56&lt;-VLOOKUP('Gene Table'!$G$2,'Array Content'!$A$2:$B$3,2,FALSE),"Mutant","WT")),"")</f>
        <v>WT</v>
      </c>
      <c r="DW56" s="4" t="str">
        <f>IF(ISNUMBER(DI56), IF($AR56&gt;VLOOKUP('Gene Table'!$G$2,'Array Content'!$A$2:$B$3,2,FALSE),IF(DI56&lt;-$AR56,"mutant","WT"),IF(DI56&lt;-VLOOKUP('Gene Table'!$G$2,'Array Content'!$A$2:$B$3,2,FALSE),"Mutant","WT")),"")</f>
        <v>WT</v>
      </c>
      <c r="DX56" s="4" t="str">
        <f>IF(ISNUMBER(DJ56), IF($AR56&gt;VLOOKUP('Gene Table'!$G$2,'Array Content'!$A$2:$B$3,2,FALSE),IF(DJ56&lt;-$AR56,"mutant","WT"),IF(DJ56&lt;-VLOOKUP('Gene Table'!$G$2,'Array Content'!$A$2:$B$3,2,FALSE),"Mutant","WT")),"")</f>
        <v/>
      </c>
      <c r="DY56" s="4" t="str">
        <f>IF(ISNUMBER(DK56), IF($AR56&gt;VLOOKUP('Gene Table'!$G$2,'Array Content'!$A$2:$B$3,2,FALSE),IF(DK56&lt;-$AR56,"mutant","WT"),IF(DK56&lt;-VLOOKUP('Gene Table'!$G$2,'Array Content'!$A$2:$B$3,2,FALSE),"Mutant","WT")),"")</f>
        <v/>
      </c>
      <c r="DZ56" s="4" t="str">
        <f>IF(ISNUMBER(DL56), IF($AR56&gt;VLOOKUP('Gene Table'!$G$2,'Array Content'!$A$2:$B$3,2,FALSE),IF(DL56&lt;-$AR56,"mutant","WT"),IF(DL56&lt;-VLOOKUP('Gene Table'!$G$2,'Array Content'!$A$2:$B$3,2,FALSE),"Mutant","WT")),"")</f>
        <v/>
      </c>
      <c r="EA56" s="4" t="str">
        <f>IF(ISNUMBER(DM56), IF($AR56&gt;VLOOKUP('Gene Table'!$G$2,'Array Content'!$A$2:$B$3,2,FALSE),IF(DM56&lt;-$AR56,"mutant","WT"),IF(DM56&lt;-VLOOKUP('Gene Table'!$G$2,'Array Content'!$A$2:$B$3,2,FALSE),"Mutant","WT")),"")</f>
        <v/>
      </c>
      <c r="EC56" s="4" t="s">
        <v>207</v>
      </c>
      <c r="ED56" s="4" t="str">
        <f>IF('Gene Table'!$D56="copy number",D56,"")</f>
        <v/>
      </c>
      <c r="EE56" s="4" t="str">
        <f>IF('Gene Table'!$D56="copy number",E56,"")</f>
        <v/>
      </c>
      <c r="EF56" s="4" t="str">
        <f>IF('Gene Table'!$D56="copy number",F56,"")</f>
        <v/>
      </c>
      <c r="EG56" s="4" t="str">
        <f>IF('Gene Table'!$D56="copy number",G56,"")</f>
        <v/>
      </c>
      <c r="EH56" s="4" t="str">
        <f>IF('Gene Table'!$D56="copy number",H56,"")</f>
        <v/>
      </c>
      <c r="EI56" s="4" t="str">
        <f>IF('Gene Table'!$D56="copy number",I56,"")</f>
        <v/>
      </c>
      <c r="EJ56" s="4" t="str">
        <f>IF('Gene Table'!$D56="copy number",J56,"")</f>
        <v/>
      </c>
      <c r="EK56" s="4" t="str">
        <f>IF('Gene Table'!$D56="copy number",K56,"")</f>
        <v/>
      </c>
      <c r="EL56" s="4" t="str">
        <f>IF('Gene Table'!$D56="copy number",L56,"")</f>
        <v/>
      </c>
      <c r="EM56" s="4" t="str">
        <f>IF('Gene Table'!$D56="copy number",M56,"")</f>
        <v/>
      </c>
      <c r="EN56" s="4" t="str">
        <f>IF('Gene Table'!$D56="copy number",N56,"")</f>
        <v/>
      </c>
      <c r="EO56" s="4" t="str">
        <f>IF('Gene Table'!$D56="copy number",O56,"")</f>
        <v/>
      </c>
      <c r="EQ56" s="4" t="s">
        <v>207</v>
      </c>
      <c r="ER56" s="4" t="str">
        <f>IF('Gene Table'!$D56="copy number",R56,"")</f>
        <v/>
      </c>
      <c r="ES56" s="4" t="str">
        <f>IF('Gene Table'!$D56="copy number",S56,"")</f>
        <v/>
      </c>
      <c r="ET56" s="4" t="str">
        <f>IF('Gene Table'!$D56="copy number",T56,"")</f>
        <v/>
      </c>
      <c r="EU56" s="4" t="str">
        <f>IF('Gene Table'!$D56="copy number",U56,"")</f>
        <v/>
      </c>
      <c r="EV56" s="4" t="str">
        <f>IF('Gene Table'!$D56="copy number",V56,"")</f>
        <v/>
      </c>
      <c r="EW56" s="4" t="str">
        <f>IF('Gene Table'!$D56="copy number",W56,"")</f>
        <v/>
      </c>
      <c r="EX56" s="4" t="str">
        <f>IF('Gene Table'!$D56="copy number",X56,"")</f>
        <v/>
      </c>
      <c r="EY56" s="4" t="str">
        <f>IF('Gene Table'!$D56="copy number",Y56,"")</f>
        <v/>
      </c>
      <c r="EZ56" s="4" t="str">
        <f>IF('Gene Table'!$D56="copy number",Z56,"")</f>
        <v/>
      </c>
      <c r="FA56" s="4" t="str">
        <f>IF('Gene Table'!$D56="copy number",AA56,"")</f>
        <v/>
      </c>
      <c r="FB56" s="4" t="str">
        <f>IF('Gene Table'!$D56="copy number",AB56,"")</f>
        <v/>
      </c>
      <c r="FC56" s="4" t="str">
        <f>IF('Gene Table'!$D56="copy number",AC56,"")</f>
        <v/>
      </c>
      <c r="FE56" s="4" t="s">
        <v>207</v>
      </c>
      <c r="FF56" s="4" t="str">
        <f>IF('Gene Table'!$C56="SMPC",D56,"")</f>
        <v/>
      </c>
      <c r="FG56" s="4" t="str">
        <f>IF('Gene Table'!$C56="SMPC",E56,"")</f>
        <v/>
      </c>
      <c r="FH56" s="4" t="str">
        <f>IF('Gene Table'!$C56="SMPC",F56,"")</f>
        <v/>
      </c>
      <c r="FI56" s="4" t="str">
        <f>IF('Gene Table'!$C56="SMPC",G56,"")</f>
        <v/>
      </c>
      <c r="FJ56" s="4" t="str">
        <f>IF('Gene Table'!$C56="SMPC",H56,"")</f>
        <v/>
      </c>
      <c r="FK56" s="4" t="str">
        <f>IF('Gene Table'!$C56="SMPC",I56,"")</f>
        <v/>
      </c>
      <c r="FL56" s="4" t="str">
        <f>IF('Gene Table'!$C56="SMPC",J56,"")</f>
        <v/>
      </c>
      <c r="FM56" s="4" t="str">
        <f>IF('Gene Table'!$C56="SMPC",K56,"")</f>
        <v/>
      </c>
      <c r="FN56" s="4" t="str">
        <f>IF('Gene Table'!$C56="SMPC",L56,"")</f>
        <v/>
      </c>
      <c r="FO56" s="4" t="str">
        <f>IF('Gene Table'!$C56="SMPC",M56,"")</f>
        <v/>
      </c>
      <c r="FP56" s="4" t="str">
        <f>IF('Gene Table'!$C56="SMPC",N56,"")</f>
        <v/>
      </c>
      <c r="FQ56" s="4" t="str">
        <f>IF('Gene Table'!$C56="SMPC",O56,"")</f>
        <v/>
      </c>
      <c r="FS56" s="4" t="s">
        <v>207</v>
      </c>
      <c r="FT56" s="4" t="str">
        <f>IF('Gene Table'!$C56="SMPC",R56,"")</f>
        <v/>
      </c>
      <c r="FU56" s="4" t="str">
        <f>IF('Gene Table'!$C56="SMPC",S56,"")</f>
        <v/>
      </c>
      <c r="FV56" s="4" t="str">
        <f>IF('Gene Table'!$C56="SMPC",T56,"")</f>
        <v/>
      </c>
      <c r="FW56" s="4" t="str">
        <f>IF('Gene Table'!$C56="SMPC",U56,"")</f>
        <v/>
      </c>
      <c r="FX56" s="4" t="str">
        <f>IF('Gene Table'!$C56="SMPC",V56,"")</f>
        <v/>
      </c>
      <c r="FY56" s="4" t="str">
        <f>IF('Gene Table'!$C56="SMPC",W56,"")</f>
        <v/>
      </c>
      <c r="FZ56" s="4" t="str">
        <f>IF('Gene Table'!$C56="SMPC",X56,"")</f>
        <v/>
      </c>
      <c r="GA56" s="4" t="str">
        <f>IF('Gene Table'!$C56="SMPC",Y56,"")</f>
        <v/>
      </c>
      <c r="GB56" s="4" t="str">
        <f>IF('Gene Table'!$C56="SMPC",Z56,"")</f>
        <v/>
      </c>
      <c r="GC56" s="4" t="str">
        <f>IF('Gene Table'!$C56="SMPC",AA56,"")</f>
        <v/>
      </c>
      <c r="GD56" s="4" t="str">
        <f>IF('Gene Table'!$C56="SMPC",AB56,"")</f>
        <v/>
      </c>
      <c r="GE56" s="4" t="str">
        <f>IF('Gene Table'!$C56="SMPC",AC56,"")</f>
        <v/>
      </c>
    </row>
    <row r="57" spans="1:187" ht="15" customHeight="1" x14ac:dyDescent="0.25">
      <c r="A57" s="4" t="str">
        <f>'Gene Table'!C57&amp;":"&amp;'Gene Table'!D57</f>
        <v>HRAS:c.37G&gt;C</v>
      </c>
      <c r="B57" s="4">
        <f>IF('Gene Table'!$G$5="NO",IF(ISNUMBER(MATCH('Gene Table'!E57,'Array Content'!$M$2:$M$941,0)),VLOOKUP('Gene Table'!E57,'Array Content'!$M$2:$O$941,2,FALSE),35),IF('Gene Table'!$G$5="YES",IF(ISNUMBER(MATCH('Gene Table'!E57,'Array Content'!$M$2:$M$941,0)),VLOOKUP('Gene Table'!E57,'Array Content'!$M$2:$O$941,3,FALSE),35),"OOPS"))</f>
        <v>35</v>
      </c>
      <c r="C57" s="4" t="s">
        <v>209</v>
      </c>
      <c r="D57" s="4">
        <f>IF('Control Sample Data'!D56="","",IF(SUM('Control Sample Data'!D$2:D$97)&gt;10,IF(AND(ISNUMBER('Control Sample Data'!D56),'Control Sample Data'!D56&lt;$B57, 'Control Sample Data'!D56&gt;0),'Control Sample Data'!D56,$B57),""))</f>
        <v>34.82</v>
      </c>
      <c r="E57" s="4">
        <f>IF('Control Sample Data'!E56="","",IF(SUM('Control Sample Data'!E$2:E$97)&gt;10,IF(AND(ISNUMBER('Control Sample Data'!E56),'Control Sample Data'!E56&lt;$B57, 'Control Sample Data'!E56&gt;0),'Control Sample Data'!E56,$B57),""))</f>
        <v>34.14</v>
      </c>
      <c r="F57" s="4" t="str">
        <f>IF('Control Sample Data'!F56="","",IF(SUM('Control Sample Data'!F$2:F$97)&gt;10,IF(AND(ISNUMBER('Control Sample Data'!F56),'Control Sample Data'!F56&lt;$B57, 'Control Sample Data'!F56&gt;0),'Control Sample Data'!F56,$B57),""))</f>
        <v/>
      </c>
      <c r="G57" s="4" t="str">
        <f>IF('Control Sample Data'!G56="","",IF(SUM('Control Sample Data'!G$2:G$97)&gt;10,IF(AND(ISNUMBER('Control Sample Data'!G56),'Control Sample Data'!G56&lt;$B57, 'Control Sample Data'!G56&gt;0),'Control Sample Data'!G56,$B57),""))</f>
        <v/>
      </c>
      <c r="H57" s="4" t="str">
        <f>IF('Control Sample Data'!H56="","",IF(SUM('Control Sample Data'!H$2:H$97)&gt;10,IF(AND(ISNUMBER('Control Sample Data'!H56),'Control Sample Data'!H56&lt;$B57, 'Control Sample Data'!H56&gt;0),'Control Sample Data'!H56,$B57),""))</f>
        <v/>
      </c>
      <c r="I57" s="4" t="str">
        <f>IF('Control Sample Data'!I56="","",IF(SUM('Control Sample Data'!I$2:I$97)&gt;10,IF(AND(ISNUMBER('Control Sample Data'!I56),'Control Sample Data'!I56&lt;$B57, 'Control Sample Data'!I56&gt;0),'Control Sample Data'!I56,$B57),""))</f>
        <v/>
      </c>
      <c r="J57" s="4" t="str">
        <f>IF('Control Sample Data'!J56="","",IF(SUM('Control Sample Data'!J$2:J$97)&gt;10,IF(AND(ISNUMBER('Control Sample Data'!J56),'Control Sample Data'!J56&lt;$B57, 'Control Sample Data'!J56&gt;0),'Control Sample Data'!J56,$B57),""))</f>
        <v/>
      </c>
      <c r="K57" s="4" t="str">
        <f>IF('Control Sample Data'!K56="","",IF(SUM('Control Sample Data'!K$2:K$97)&gt;10,IF(AND(ISNUMBER('Control Sample Data'!K56),'Control Sample Data'!K56&lt;$B57, 'Control Sample Data'!K56&gt;0),'Control Sample Data'!K56,$B57),""))</f>
        <v/>
      </c>
      <c r="L57" s="4" t="str">
        <f>IF('Control Sample Data'!L56="","",IF(SUM('Control Sample Data'!L$2:L$97)&gt;10,IF(AND(ISNUMBER('Control Sample Data'!L56),'Control Sample Data'!L56&lt;$B57, 'Control Sample Data'!L56&gt;0),'Control Sample Data'!L56,$B57),""))</f>
        <v/>
      </c>
      <c r="M57" s="4" t="str">
        <f>IF('Control Sample Data'!M56="","",IF(SUM('Control Sample Data'!M$2:M$97)&gt;10,IF(AND(ISNUMBER('Control Sample Data'!M56),'Control Sample Data'!M56&lt;$B57, 'Control Sample Data'!M56&gt;0),'Control Sample Data'!M56,$B57),""))</f>
        <v/>
      </c>
      <c r="N57" s="4" t="str">
        <f>IF('Control Sample Data'!N56="","",IF(SUM('Control Sample Data'!N$2:N$97)&gt;10,IF(AND(ISNUMBER('Control Sample Data'!N56),'Control Sample Data'!N56&lt;$B57, 'Control Sample Data'!N56&gt;0),'Control Sample Data'!N56,$B57),""))</f>
        <v/>
      </c>
      <c r="O57" s="4" t="str">
        <f>IF('Control Sample Data'!O56="","",IF(SUM('Control Sample Data'!O$2:O$97)&gt;10,IF(AND(ISNUMBER('Control Sample Data'!O56),'Control Sample Data'!O56&lt;$B57, 'Control Sample Data'!O56&gt;0),'Control Sample Data'!O56,$B57),""))</f>
        <v/>
      </c>
      <c r="Q57" s="4" t="s">
        <v>209</v>
      </c>
      <c r="R57" s="4">
        <f>IF('Test Sample Data'!D56="","",IF(SUM('Test Sample Data'!D$2:D$97)&gt;10,IF(AND(ISNUMBER('Test Sample Data'!D56),'Test Sample Data'!D56&lt;$B57, 'Test Sample Data'!D56&gt;0),'Test Sample Data'!D56,$B57),""))</f>
        <v>35</v>
      </c>
      <c r="S57" s="4">
        <f>IF('Test Sample Data'!E56="","",IF(SUM('Test Sample Data'!E$2:E$97)&gt;10,IF(AND(ISNUMBER('Test Sample Data'!E56),'Test Sample Data'!E56&lt;$B57, 'Test Sample Data'!E56&gt;0),'Test Sample Data'!E56,$B57),""))</f>
        <v>35</v>
      </c>
      <c r="T57" s="4">
        <f>IF('Test Sample Data'!F56="","",IF(SUM('Test Sample Data'!F$2:F$97)&gt;10,IF(AND(ISNUMBER('Test Sample Data'!F56),'Test Sample Data'!F56&lt;$B57, 'Test Sample Data'!F56&gt;0),'Test Sample Data'!F56,$B57),""))</f>
        <v>35</v>
      </c>
      <c r="U57" s="4">
        <f>IF('Test Sample Data'!G56="","",IF(SUM('Test Sample Data'!G$2:G$97)&gt;10,IF(AND(ISNUMBER('Test Sample Data'!G56),'Test Sample Data'!G56&lt;$B57, 'Test Sample Data'!G56&gt;0),'Test Sample Data'!G56,$B57),""))</f>
        <v>35</v>
      </c>
      <c r="V57" s="4">
        <f>IF('Test Sample Data'!H56="","",IF(SUM('Test Sample Data'!H$2:H$97)&gt;10,IF(AND(ISNUMBER('Test Sample Data'!H56),'Test Sample Data'!H56&lt;$B57, 'Test Sample Data'!H56&gt;0),'Test Sample Data'!H56,$B57),""))</f>
        <v>35</v>
      </c>
      <c r="W57" s="4">
        <f>IF('Test Sample Data'!I56="","",IF(SUM('Test Sample Data'!I$2:I$97)&gt;10,IF(AND(ISNUMBER('Test Sample Data'!I56),'Test Sample Data'!I56&lt;$B57, 'Test Sample Data'!I56&gt;0),'Test Sample Data'!I56,$B57),""))</f>
        <v>35</v>
      </c>
      <c r="X57" s="4">
        <f>IF('Test Sample Data'!J56="","",IF(SUM('Test Sample Data'!J$2:J$97)&gt;10,IF(AND(ISNUMBER('Test Sample Data'!J56),'Test Sample Data'!J56&lt;$B57, 'Test Sample Data'!J56&gt;0),'Test Sample Data'!J56,$B57),""))</f>
        <v>35</v>
      </c>
      <c r="Y57" s="4">
        <f>IF('Test Sample Data'!K56="","",IF(SUM('Test Sample Data'!K$2:K$97)&gt;10,IF(AND(ISNUMBER('Test Sample Data'!K56),'Test Sample Data'!K56&lt;$B57, 'Test Sample Data'!K56&gt;0),'Test Sample Data'!K56,$B57),""))</f>
        <v>35</v>
      </c>
      <c r="Z57" s="4" t="str">
        <f>IF('Test Sample Data'!L56="","",IF(SUM('Test Sample Data'!L$2:L$97)&gt;10,IF(AND(ISNUMBER('Test Sample Data'!L56),'Test Sample Data'!L56&lt;$B57, 'Test Sample Data'!L56&gt;0),'Test Sample Data'!L56,$B57),""))</f>
        <v/>
      </c>
      <c r="AA57" s="4" t="str">
        <f>IF('Test Sample Data'!M56="","",IF(SUM('Test Sample Data'!M$2:M$97)&gt;10,IF(AND(ISNUMBER('Test Sample Data'!M56),'Test Sample Data'!M56&lt;$B57, 'Test Sample Data'!M56&gt;0),'Test Sample Data'!M56,$B57),""))</f>
        <v/>
      </c>
      <c r="AB57" s="4" t="str">
        <f>IF('Test Sample Data'!N56="","",IF(SUM('Test Sample Data'!N$2:N$97)&gt;10,IF(AND(ISNUMBER('Test Sample Data'!N56),'Test Sample Data'!N56&lt;$B57, 'Test Sample Data'!N56&gt;0),'Test Sample Data'!N56,$B57),""))</f>
        <v/>
      </c>
      <c r="AC57" s="4" t="str">
        <f>IF('Test Sample Data'!O56="","",IF(SUM('Test Sample Data'!O$2:O$97)&gt;10,IF(AND(ISNUMBER('Test Sample Data'!O56),'Test Sample Data'!O56&lt;$B57, 'Test Sample Data'!O56&gt;0),'Test Sample Data'!O56,$B57),""))</f>
        <v/>
      </c>
      <c r="AE57" s="4" t="s">
        <v>209</v>
      </c>
      <c r="AF57" s="4">
        <f>IF(ISNUMBER(D57),IF(MID('Gene Table'!$D$1,5,1)="8",D57-ED$100,D57-VLOOKUP(LEFT($A57,FIND(":",$A57,1))&amp;"copy number",$A$3:$AC$98,4,FALSE)),"")</f>
        <v>8.5800000000000018</v>
      </c>
      <c r="AG57" s="4">
        <f>IF(ISNUMBER(E57),IF(MID('Gene Table'!$D$1,5,1)="8",E57-EE$100,E57-VLOOKUP(LEFT($A57,FIND(":",$A57,1))&amp;"copy number",$A$3:$AC$98,5,FALSE)),"")</f>
        <v>7.7199999999999989</v>
      </c>
      <c r="AH57" s="4" t="str">
        <f>IF(ISNUMBER(F57),IF(MID('Gene Table'!$D$1,5,1)="8",F57-EF$100,F57-VLOOKUP(LEFT($A57,FIND(":",$A57,1))&amp;"copy number",$A$3:$AC$98,6,FALSE)),"")</f>
        <v/>
      </c>
      <c r="AI57" s="4" t="str">
        <f>IF(ISNUMBER(G57),IF(MID('Gene Table'!$D$1,5,1)="8",G57-EG$100,G57-VLOOKUP(LEFT($A57,FIND(":",$A57,1))&amp;"copy number",$A$3:$AC$98,7,FALSE)),"")</f>
        <v/>
      </c>
      <c r="AJ57" s="4" t="str">
        <f>IF(ISNUMBER(H57),IF(MID('Gene Table'!$D$1,5,1)="8",H57-EH$100,H57-VLOOKUP(LEFT($A57,FIND(":",$A57,1))&amp;"copy number",$A$3:$AC$98,8,FALSE)),"")</f>
        <v/>
      </c>
      <c r="AK57" s="4" t="str">
        <f>IF(ISNUMBER(I57),IF(MID('Gene Table'!$D$1,5,1)="8",I57-EI$100,I57-VLOOKUP(LEFT($A57,FIND(":",$A57,1))&amp;"copy number",$A$3:$AC$98,9,FALSE)),"")</f>
        <v/>
      </c>
      <c r="AL57" s="4" t="str">
        <f>IF(ISNUMBER(J57),IF(MID('Gene Table'!$D$1,5,1)="8",J57-EJ$100,J57-VLOOKUP(LEFT($A57,FIND(":",$A57,1))&amp;"copy number",$A$3:$AC$98,10,FALSE)),"")</f>
        <v/>
      </c>
      <c r="AM57" s="4" t="str">
        <f>IF(ISNUMBER(K57),IF(MID('Gene Table'!$D$1,5,1)="8",K57-EK$100,K57-VLOOKUP(LEFT($A57,FIND(":",$A57,1))&amp;"copy number",$A$3:$AC$98,11,FALSE)),"")</f>
        <v/>
      </c>
      <c r="AN57" s="4" t="str">
        <f>IF(ISNUMBER(L57),IF(MID('Gene Table'!$D$1,5,1)="8",L57-EL$100,L57-VLOOKUP(LEFT($A57,FIND(":",$A57,1))&amp;"copy number",$A$3:$AC$98,12,FALSE)),"")</f>
        <v/>
      </c>
      <c r="AO57" s="4" t="str">
        <f>IF(ISNUMBER(M57),IF(MID('Gene Table'!$D$1,5,1)="8",M57-EM$100,M57-VLOOKUP(LEFT($A57,FIND(":",$A57,1))&amp;"copy number",$A$3:$AC$98,13,FALSE)),"")</f>
        <v/>
      </c>
      <c r="AP57" s="4" t="str">
        <f>IF(ISNUMBER(N57),IF(MID('Gene Table'!$D$1,5,1)="8",N57-EN$100,N57-VLOOKUP(LEFT($A57,FIND(":",$A57,1))&amp;"copy number",$A$3:$AC$98,14,FALSE)),"")</f>
        <v/>
      </c>
      <c r="AQ57" s="4" t="str">
        <f>IF(ISNUMBER(O57),IF(MID('Gene Table'!$D$1,5,1)="8",O57-EO$100,O57-VLOOKUP(LEFT($A57,FIND(":",$A57,1))&amp;"copy number",$A$3:$AC$98,15,FALSE)),"")</f>
        <v/>
      </c>
      <c r="AR57" s="4">
        <f t="shared" si="3"/>
        <v>1.82</v>
      </c>
      <c r="AS57" s="4">
        <f t="shared" si="4"/>
        <v>8.15</v>
      </c>
      <c r="AU57" s="4" t="s">
        <v>209</v>
      </c>
      <c r="AV57" s="4">
        <f>IF(ISNUMBER(R57),IF(MID('Gene Table'!$D$1,5,1)="8",D57-ER$100,R57-VLOOKUP(LEFT($A57,FIND(":",$A57,1))&amp;"copy number",$A$3:$AC$98,18,FALSE)),"")</f>
        <v>6.4200000000000017</v>
      </c>
      <c r="AW57" s="4">
        <f>IF(ISNUMBER(S57),IF(MID('Gene Table'!$D$1,5,1)="8",E57-ES$100,S57-VLOOKUP(LEFT($A57,FIND(":",$A57,1))&amp;"copy number",$A$3:$AC$98,19,FALSE)),"")</f>
        <v>6.7600000000000016</v>
      </c>
      <c r="AX57" s="4">
        <f>IF(ISNUMBER(T57),IF(MID('Gene Table'!$D$1,5,1)="8",F57-ET$100,T57-VLOOKUP(LEFT($A57,FIND(":",$A57,1))&amp;"copy number",$A$3:$AC$98,20,FALSE)),"")</f>
        <v>6.68</v>
      </c>
      <c r="AY57" s="4">
        <f>IF(ISNUMBER(U57),IF(MID('Gene Table'!$D$1,5,1)="8",G57-EU$100,U57-VLOOKUP(LEFT($A57,FIND(":",$A57,1))&amp;"copy number",$A$3:$AC$98,21,FALSE)),"")</f>
        <v>9</v>
      </c>
      <c r="AZ57" s="4">
        <f>IF(ISNUMBER(V57),IF(MID('Gene Table'!$D$1,5,1)="8",H57-EV$100,V57-VLOOKUP(LEFT($A57,FIND(":",$A57,1))&amp;"copy number",$A$3:$AC$98,22,FALSE)),"")</f>
        <v>9</v>
      </c>
      <c r="BA57" s="4">
        <f>IF(ISNUMBER(W57),IF(MID('Gene Table'!$D$1,5,1)="8",I57-EW$100,W57-VLOOKUP(LEFT($A57,FIND(":",$A57,1))&amp;"copy number",$A$3:$AC$98,23,FALSE)),"")</f>
        <v>9</v>
      </c>
      <c r="BB57" s="4">
        <f>IF(ISNUMBER(X57),IF(MID('Gene Table'!$D$1,5,1)="8",J57-EX$100,X57-VLOOKUP(LEFT($A57,FIND(":",$A57,1))&amp;"copy number",$A$3:$AC$98,24,FALSE)),"")</f>
        <v>9</v>
      </c>
      <c r="BC57" s="4">
        <f>IF(ISNUMBER(Y57),IF(MID('Gene Table'!$D$1,5,1)="8",K57-EY$100,Y57-VLOOKUP(LEFT($A57,FIND(":",$A57,1))&amp;"copy number",$A$3:$AC$98,25,FALSE)),"")</f>
        <v>9</v>
      </c>
      <c r="BD57" s="4" t="str">
        <f>IF(ISNUMBER(Z57),IF(MID('Gene Table'!$D$1,5,1)="8",L57-EZ$100,Z57-VLOOKUP(LEFT($A57,FIND(":",$A57,1))&amp;"copy number",$A$3:$AC$98,26,FALSE)),"")</f>
        <v/>
      </c>
      <c r="BE57" s="4" t="str">
        <f>IF(ISNUMBER(AA57),IF(MID('Gene Table'!$D$1,5,1)="8",M57-FA$100,AA57-VLOOKUP(LEFT($A57,FIND(":",$A57,1))&amp;"copy number",$A$3:$AC$98,27,FALSE)),"")</f>
        <v/>
      </c>
      <c r="BF57" s="4" t="str">
        <f>IF(ISNUMBER(AB57),IF(MID('Gene Table'!$D$1,5,1)="8",N57-FB$100,AB57-VLOOKUP(LEFT($A57,FIND(":",$A57,1))&amp;"copy number",$A$3:$AC$98,28,FALSE)),"")</f>
        <v/>
      </c>
      <c r="BG57" s="4" t="str">
        <f>IF(ISNUMBER(AC57),IF(MID('Gene Table'!$D$1,5,1)="8",O57-FC$100,AC57-VLOOKUP(LEFT($A57,FIND(":",$A57,1))&amp;"copy number",$A$3:$AC$98,29,FALSE)),"")</f>
        <v/>
      </c>
      <c r="BI57" s="4" t="s">
        <v>209</v>
      </c>
      <c r="BJ57" s="4">
        <f t="shared" si="5"/>
        <v>6.4200000000000017</v>
      </c>
      <c r="BK57" s="4">
        <f t="shared" si="6"/>
        <v>6.7600000000000016</v>
      </c>
      <c r="BL57" s="4">
        <f t="shared" si="7"/>
        <v>6.68</v>
      </c>
      <c r="BM57" s="4">
        <f t="shared" si="8"/>
        <v>9</v>
      </c>
      <c r="BN57" s="4">
        <f t="shared" si="9"/>
        <v>9</v>
      </c>
      <c r="BO57" s="4">
        <f t="shared" si="10"/>
        <v>9</v>
      </c>
      <c r="BP57" s="4">
        <f t="shared" si="11"/>
        <v>9</v>
      </c>
      <c r="BQ57" s="4">
        <f t="shared" si="12"/>
        <v>9</v>
      </c>
      <c r="BR57" s="4" t="str">
        <f t="shared" si="13"/>
        <v/>
      </c>
      <c r="BS57" s="4" t="str">
        <f t="shared" si="14"/>
        <v/>
      </c>
      <c r="BT57" s="4" t="str">
        <f t="shared" si="15"/>
        <v/>
      </c>
      <c r="BU57" s="4" t="str">
        <f t="shared" si="16"/>
        <v/>
      </c>
      <c r="BV57" s="4">
        <f t="shared" si="17"/>
        <v>3.71</v>
      </c>
      <c r="BW57" s="4">
        <f t="shared" si="18"/>
        <v>8.11</v>
      </c>
      <c r="BY57" s="4" t="s">
        <v>209</v>
      </c>
      <c r="BZ57" s="4">
        <f t="shared" si="19"/>
        <v>-1.6899999999999977</v>
      </c>
      <c r="CA57" s="4">
        <f t="shared" si="20"/>
        <v>-1.3499999999999979</v>
      </c>
      <c r="CB57" s="4">
        <f t="shared" si="21"/>
        <v>-1.4299999999999997</v>
      </c>
      <c r="CC57" s="4">
        <f t="shared" si="22"/>
        <v>0.89000000000000057</v>
      </c>
      <c r="CD57" s="4">
        <f t="shared" si="23"/>
        <v>0.89000000000000057</v>
      </c>
      <c r="CE57" s="4">
        <f t="shared" si="24"/>
        <v>0.89000000000000057</v>
      </c>
      <c r="CF57" s="4">
        <f t="shared" si="25"/>
        <v>0.89000000000000057</v>
      </c>
      <c r="CG57" s="4">
        <f t="shared" si="26"/>
        <v>0.89000000000000057</v>
      </c>
      <c r="CH57" s="4" t="str">
        <f t="shared" si="27"/>
        <v/>
      </c>
      <c r="CI57" s="4" t="str">
        <f t="shared" si="28"/>
        <v/>
      </c>
      <c r="CJ57" s="4" t="str">
        <f t="shared" si="29"/>
        <v/>
      </c>
      <c r="CK57" s="4" t="str">
        <f t="shared" si="30"/>
        <v/>
      </c>
      <c r="CM57" s="4" t="s">
        <v>209</v>
      </c>
      <c r="CN57" s="4" t="str">
        <f>IF(ISNUMBER(BZ57), IF($BV57&gt;VLOOKUP('Gene Table'!$G$2,'Array Content'!$A$2:$B$3,2,FALSE),IF(BZ57&lt;-$BV57,"mutant","WT"),IF(BZ57&lt;-VLOOKUP('Gene Table'!$G$2,'Array Content'!$A$2:$B$3,2,FALSE),"Mutant","WT")),"")</f>
        <v>WT</v>
      </c>
      <c r="CO57" s="4" t="str">
        <f>IF(ISNUMBER(CA57), IF($BV57&gt;VLOOKUP('Gene Table'!$G$2,'Array Content'!$A$2:$B$3,2,FALSE),IF(CA57&lt;-$BV57,"mutant","WT"),IF(CA57&lt;-VLOOKUP('Gene Table'!$G$2,'Array Content'!$A$2:$B$3,2,FALSE),"Mutant","WT")),"")</f>
        <v>WT</v>
      </c>
      <c r="CP57" s="4" t="str">
        <f>IF(ISNUMBER(CB57), IF($BV57&gt;VLOOKUP('Gene Table'!$G$2,'Array Content'!$A$2:$B$3,2,FALSE),IF(CB57&lt;-$BV57,"mutant","WT"),IF(CB57&lt;-VLOOKUP('Gene Table'!$G$2,'Array Content'!$A$2:$B$3,2,FALSE),"Mutant","WT")),"")</f>
        <v>WT</v>
      </c>
      <c r="CQ57" s="4" t="str">
        <f>IF(ISNUMBER(CC57), IF($BV57&gt;VLOOKUP('Gene Table'!$G$2,'Array Content'!$A$2:$B$3,2,FALSE),IF(CC57&lt;-$BV57,"mutant","WT"),IF(CC57&lt;-VLOOKUP('Gene Table'!$G$2,'Array Content'!$A$2:$B$3,2,FALSE),"Mutant","WT")),"")</f>
        <v>WT</v>
      </c>
      <c r="CR57" s="4" t="str">
        <f>IF(ISNUMBER(CD57), IF($BV57&gt;VLOOKUP('Gene Table'!$G$2,'Array Content'!$A$2:$B$3,2,FALSE),IF(CD57&lt;-$BV57,"mutant","WT"),IF(CD57&lt;-VLOOKUP('Gene Table'!$G$2,'Array Content'!$A$2:$B$3,2,FALSE),"Mutant","WT")),"")</f>
        <v>WT</v>
      </c>
      <c r="CS57" s="4" t="str">
        <f>IF(ISNUMBER(CE57), IF($BV57&gt;VLOOKUP('Gene Table'!$G$2,'Array Content'!$A$2:$B$3,2,FALSE),IF(CE57&lt;-$BV57,"mutant","WT"),IF(CE57&lt;-VLOOKUP('Gene Table'!$G$2,'Array Content'!$A$2:$B$3,2,FALSE),"Mutant","WT")),"")</f>
        <v>WT</v>
      </c>
      <c r="CT57" s="4" t="str">
        <f>IF(ISNUMBER(CF57), IF($BV57&gt;VLOOKUP('Gene Table'!$G$2,'Array Content'!$A$2:$B$3,2,FALSE),IF(CF57&lt;-$BV57,"mutant","WT"),IF(CF57&lt;-VLOOKUP('Gene Table'!$G$2,'Array Content'!$A$2:$B$3,2,FALSE),"Mutant","WT")),"")</f>
        <v>WT</v>
      </c>
      <c r="CU57" s="4" t="str">
        <f>IF(ISNUMBER(CG57), IF($BV57&gt;VLOOKUP('Gene Table'!$G$2,'Array Content'!$A$2:$B$3,2,FALSE),IF(CG57&lt;-$BV57,"mutant","WT"),IF(CG57&lt;-VLOOKUP('Gene Table'!$G$2,'Array Content'!$A$2:$B$3,2,FALSE),"Mutant","WT")),"")</f>
        <v>WT</v>
      </c>
      <c r="CV57" s="4" t="str">
        <f>IF(ISNUMBER(CH57), IF($BV57&gt;VLOOKUP('Gene Table'!$G$2,'Array Content'!$A$2:$B$3,2,FALSE),IF(CH57&lt;-$BV57,"mutant","WT"),IF(CH57&lt;-VLOOKUP('Gene Table'!$G$2,'Array Content'!$A$2:$B$3,2,FALSE),"Mutant","WT")),"")</f>
        <v/>
      </c>
      <c r="CW57" s="4" t="str">
        <f>IF(ISNUMBER(CI57), IF($BV57&gt;VLOOKUP('Gene Table'!$G$2,'Array Content'!$A$2:$B$3,2,FALSE),IF(CI57&lt;-$BV57,"mutant","WT"),IF(CI57&lt;-VLOOKUP('Gene Table'!$G$2,'Array Content'!$A$2:$B$3,2,FALSE),"Mutant","WT")),"")</f>
        <v/>
      </c>
      <c r="CX57" s="4" t="str">
        <f>IF(ISNUMBER(CJ57), IF($BV57&gt;VLOOKUP('Gene Table'!$G$2,'Array Content'!$A$2:$B$3,2,FALSE),IF(CJ57&lt;-$BV57,"mutant","WT"),IF(CJ57&lt;-VLOOKUP('Gene Table'!$G$2,'Array Content'!$A$2:$B$3,2,FALSE),"Mutant","WT")),"")</f>
        <v/>
      </c>
      <c r="CY57" s="4" t="str">
        <f>IF(ISNUMBER(CK57), IF($BV57&gt;VLOOKUP('Gene Table'!$G$2,'Array Content'!$A$2:$B$3,2,FALSE),IF(CK57&lt;-$BV57,"mutant","WT"),IF(CK57&lt;-VLOOKUP('Gene Table'!$G$2,'Array Content'!$A$2:$B$3,2,FALSE),"Mutant","WT")),"")</f>
        <v/>
      </c>
      <c r="DA57" s="4" t="s">
        <v>209</v>
      </c>
      <c r="DB57" s="4">
        <f t="shared" si="31"/>
        <v>-1.7299999999999986</v>
      </c>
      <c r="DC57" s="4">
        <f t="shared" si="32"/>
        <v>-1.3899999999999988</v>
      </c>
      <c r="DD57" s="4">
        <f t="shared" si="33"/>
        <v>-1.4700000000000006</v>
      </c>
      <c r="DE57" s="4">
        <f t="shared" si="34"/>
        <v>0.84999999999999964</v>
      </c>
      <c r="DF57" s="4">
        <f t="shared" si="35"/>
        <v>0.84999999999999964</v>
      </c>
      <c r="DG57" s="4">
        <f t="shared" si="36"/>
        <v>0.84999999999999964</v>
      </c>
      <c r="DH57" s="4">
        <f t="shared" si="37"/>
        <v>0.84999999999999964</v>
      </c>
      <c r="DI57" s="4">
        <f t="shared" si="38"/>
        <v>0.84999999999999964</v>
      </c>
      <c r="DJ57" s="4" t="str">
        <f t="shared" si="39"/>
        <v/>
      </c>
      <c r="DK57" s="4" t="str">
        <f t="shared" si="40"/>
        <v/>
      </c>
      <c r="DL57" s="4" t="str">
        <f t="shared" si="41"/>
        <v/>
      </c>
      <c r="DM57" s="4" t="str">
        <f t="shared" si="42"/>
        <v/>
      </c>
      <c r="DO57" s="4" t="s">
        <v>209</v>
      </c>
      <c r="DP57" s="4" t="str">
        <f>IF(ISNUMBER(DB57), IF($AR57&gt;VLOOKUP('Gene Table'!$G$2,'Array Content'!$A$2:$B$3,2,FALSE),IF(DB57&lt;-$AR57,"mutant","WT"),IF(DB57&lt;-VLOOKUP('Gene Table'!$G$2,'Array Content'!$A$2:$B$3,2,FALSE),"Mutant","WT")),"")</f>
        <v>WT</v>
      </c>
      <c r="DQ57" s="4" t="str">
        <f>IF(ISNUMBER(DC57), IF($AR57&gt;VLOOKUP('Gene Table'!$G$2,'Array Content'!$A$2:$B$3,2,FALSE),IF(DC57&lt;-$AR57,"mutant","WT"),IF(DC57&lt;-VLOOKUP('Gene Table'!$G$2,'Array Content'!$A$2:$B$3,2,FALSE),"Mutant","WT")),"")</f>
        <v>WT</v>
      </c>
      <c r="DR57" s="4" t="str">
        <f>IF(ISNUMBER(DD57), IF($AR57&gt;VLOOKUP('Gene Table'!$G$2,'Array Content'!$A$2:$B$3,2,FALSE),IF(DD57&lt;-$AR57,"mutant","WT"),IF(DD57&lt;-VLOOKUP('Gene Table'!$G$2,'Array Content'!$A$2:$B$3,2,FALSE),"Mutant","WT")),"")</f>
        <v>WT</v>
      </c>
      <c r="DS57" s="4" t="str">
        <f>IF(ISNUMBER(DE57), IF($AR57&gt;VLOOKUP('Gene Table'!$G$2,'Array Content'!$A$2:$B$3,2,FALSE),IF(DE57&lt;-$AR57,"mutant","WT"),IF(DE57&lt;-VLOOKUP('Gene Table'!$G$2,'Array Content'!$A$2:$B$3,2,FALSE),"Mutant","WT")),"")</f>
        <v>WT</v>
      </c>
      <c r="DT57" s="4" t="str">
        <f>IF(ISNUMBER(DF57), IF($AR57&gt;VLOOKUP('Gene Table'!$G$2,'Array Content'!$A$2:$B$3,2,FALSE),IF(DF57&lt;-$AR57,"mutant","WT"),IF(DF57&lt;-VLOOKUP('Gene Table'!$G$2,'Array Content'!$A$2:$B$3,2,FALSE),"Mutant","WT")),"")</f>
        <v>WT</v>
      </c>
      <c r="DU57" s="4" t="str">
        <f>IF(ISNUMBER(DG57), IF($AR57&gt;VLOOKUP('Gene Table'!$G$2,'Array Content'!$A$2:$B$3,2,FALSE),IF(DG57&lt;-$AR57,"mutant","WT"),IF(DG57&lt;-VLOOKUP('Gene Table'!$G$2,'Array Content'!$A$2:$B$3,2,FALSE),"Mutant","WT")),"")</f>
        <v>WT</v>
      </c>
      <c r="DV57" s="4" t="str">
        <f>IF(ISNUMBER(DH57), IF($AR57&gt;VLOOKUP('Gene Table'!$G$2,'Array Content'!$A$2:$B$3,2,FALSE),IF(DH57&lt;-$AR57,"mutant","WT"),IF(DH57&lt;-VLOOKUP('Gene Table'!$G$2,'Array Content'!$A$2:$B$3,2,FALSE),"Mutant","WT")),"")</f>
        <v>WT</v>
      </c>
      <c r="DW57" s="4" t="str">
        <f>IF(ISNUMBER(DI57), IF($AR57&gt;VLOOKUP('Gene Table'!$G$2,'Array Content'!$A$2:$B$3,2,FALSE),IF(DI57&lt;-$AR57,"mutant","WT"),IF(DI57&lt;-VLOOKUP('Gene Table'!$G$2,'Array Content'!$A$2:$B$3,2,FALSE),"Mutant","WT")),"")</f>
        <v>WT</v>
      </c>
      <c r="DX57" s="4" t="str">
        <f>IF(ISNUMBER(DJ57), IF($AR57&gt;VLOOKUP('Gene Table'!$G$2,'Array Content'!$A$2:$B$3,2,FALSE),IF(DJ57&lt;-$AR57,"mutant","WT"),IF(DJ57&lt;-VLOOKUP('Gene Table'!$G$2,'Array Content'!$A$2:$B$3,2,FALSE),"Mutant","WT")),"")</f>
        <v/>
      </c>
      <c r="DY57" s="4" t="str">
        <f>IF(ISNUMBER(DK57), IF($AR57&gt;VLOOKUP('Gene Table'!$G$2,'Array Content'!$A$2:$B$3,2,FALSE),IF(DK57&lt;-$AR57,"mutant","WT"),IF(DK57&lt;-VLOOKUP('Gene Table'!$G$2,'Array Content'!$A$2:$B$3,2,FALSE),"Mutant","WT")),"")</f>
        <v/>
      </c>
      <c r="DZ57" s="4" t="str">
        <f>IF(ISNUMBER(DL57), IF($AR57&gt;VLOOKUP('Gene Table'!$G$2,'Array Content'!$A$2:$B$3,2,FALSE),IF(DL57&lt;-$AR57,"mutant","WT"),IF(DL57&lt;-VLOOKUP('Gene Table'!$G$2,'Array Content'!$A$2:$B$3,2,FALSE),"Mutant","WT")),"")</f>
        <v/>
      </c>
      <c r="EA57" s="4" t="str">
        <f>IF(ISNUMBER(DM57), IF($AR57&gt;VLOOKUP('Gene Table'!$G$2,'Array Content'!$A$2:$B$3,2,FALSE),IF(DM57&lt;-$AR57,"mutant","WT"),IF(DM57&lt;-VLOOKUP('Gene Table'!$G$2,'Array Content'!$A$2:$B$3,2,FALSE),"Mutant","WT")),"")</f>
        <v/>
      </c>
      <c r="EC57" s="4" t="s">
        <v>209</v>
      </c>
      <c r="ED57" s="4" t="str">
        <f>IF('Gene Table'!$D57="copy number",D57,"")</f>
        <v/>
      </c>
      <c r="EE57" s="4" t="str">
        <f>IF('Gene Table'!$D57="copy number",E57,"")</f>
        <v/>
      </c>
      <c r="EF57" s="4" t="str">
        <f>IF('Gene Table'!$D57="copy number",F57,"")</f>
        <v/>
      </c>
      <c r="EG57" s="4" t="str">
        <f>IF('Gene Table'!$D57="copy number",G57,"")</f>
        <v/>
      </c>
      <c r="EH57" s="4" t="str">
        <f>IF('Gene Table'!$D57="copy number",H57,"")</f>
        <v/>
      </c>
      <c r="EI57" s="4" t="str">
        <f>IF('Gene Table'!$D57="copy number",I57,"")</f>
        <v/>
      </c>
      <c r="EJ57" s="4" t="str">
        <f>IF('Gene Table'!$D57="copy number",J57,"")</f>
        <v/>
      </c>
      <c r="EK57" s="4" t="str">
        <f>IF('Gene Table'!$D57="copy number",K57,"")</f>
        <v/>
      </c>
      <c r="EL57" s="4" t="str">
        <f>IF('Gene Table'!$D57="copy number",L57,"")</f>
        <v/>
      </c>
      <c r="EM57" s="4" t="str">
        <f>IF('Gene Table'!$D57="copy number",M57,"")</f>
        <v/>
      </c>
      <c r="EN57" s="4" t="str">
        <f>IF('Gene Table'!$D57="copy number",N57,"")</f>
        <v/>
      </c>
      <c r="EO57" s="4" t="str">
        <f>IF('Gene Table'!$D57="copy number",O57,"")</f>
        <v/>
      </c>
      <c r="EQ57" s="4" t="s">
        <v>209</v>
      </c>
      <c r="ER57" s="4" t="str">
        <f>IF('Gene Table'!$D57="copy number",R57,"")</f>
        <v/>
      </c>
      <c r="ES57" s="4" t="str">
        <f>IF('Gene Table'!$D57="copy number",S57,"")</f>
        <v/>
      </c>
      <c r="ET57" s="4" t="str">
        <f>IF('Gene Table'!$D57="copy number",T57,"")</f>
        <v/>
      </c>
      <c r="EU57" s="4" t="str">
        <f>IF('Gene Table'!$D57="copy number",U57,"")</f>
        <v/>
      </c>
      <c r="EV57" s="4" t="str">
        <f>IF('Gene Table'!$D57="copy number",V57,"")</f>
        <v/>
      </c>
      <c r="EW57" s="4" t="str">
        <f>IF('Gene Table'!$D57="copy number",W57,"")</f>
        <v/>
      </c>
      <c r="EX57" s="4" t="str">
        <f>IF('Gene Table'!$D57="copy number",X57,"")</f>
        <v/>
      </c>
      <c r="EY57" s="4" t="str">
        <f>IF('Gene Table'!$D57="copy number",Y57,"")</f>
        <v/>
      </c>
      <c r="EZ57" s="4" t="str">
        <f>IF('Gene Table'!$D57="copy number",Z57,"")</f>
        <v/>
      </c>
      <c r="FA57" s="4" t="str">
        <f>IF('Gene Table'!$D57="copy number",AA57,"")</f>
        <v/>
      </c>
      <c r="FB57" s="4" t="str">
        <f>IF('Gene Table'!$D57="copy number",AB57,"")</f>
        <v/>
      </c>
      <c r="FC57" s="4" t="str">
        <f>IF('Gene Table'!$D57="copy number",AC57,"")</f>
        <v/>
      </c>
      <c r="FE57" s="4" t="s">
        <v>209</v>
      </c>
      <c r="FF57" s="4" t="str">
        <f>IF('Gene Table'!$C57="SMPC",D57,"")</f>
        <v/>
      </c>
      <c r="FG57" s="4" t="str">
        <f>IF('Gene Table'!$C57="SMPC",E57,"")</f>
        <v/>
      </c>
      <c r="FH57" s="4" t="str">
        <f>IF('Gene Table'!$C57="SMPC",F57,"")</f>
        <v/>
      </c>
      <c r="FI57" s="4" t="str">
        <f>IF('Gene Table'!$C57="SMPC",G57,"")</f>
        <v/>
      </c>
      <c r="FJ57" s="4" t="str">
        <f>IF('Gene Table'!$C57="SMPC",H57,"")</f>
        <v/>
      </c>
      <c r="FK57" s="4" t="str">
        <f>IF('Gene Table'!$C57="SMPC",I57,"")</f>
        <v/>
      </c>
      <c r="FL57" s="4" t="str">
        <f>IF('Gene Table'!$C57="SMPC",J57,"")</f>
        <v/>
      </c>
      <c r="FM57" s="4" t="str">
        <f>IF('Gene Table'!$C57="SMPC",K57,"")</f>
        <v/>
      </c>
      <c r="FN57" s="4" t="str">
        <f>IF('Gene Table'!$C57="SMPC",L57,"")</f>
        <v/>
      </c>
      <c r="FO57" s="4" t="str">
        <f>IF('Gene Table'!$C57="SMPC",M57,"")</f>
        <v/>
      </c>
      <c r="FP57" s="4" t="str">
        <f>IF('Gene Table'!$C57="SMPC",N57,"")</f>
        <v/>
      </c>
      <c r="FQ57" s="4" t="str">
        <f>IF('Gene Table'!$C57="SMPC",O57,"")</f>
        <v/>
      </c>
      <c r="FS57" s="4" t="s">
        <v>209</v>
      </c>
      <c r="FT57" s="4" t="str">
        <f>IF('Gene Table'!$C57="SMPC",R57,"")</f>
        <v/>
      </c>
      <c r="FU57" s="4" t="str">
        <f>IF('Gene Table'!$C57="SMPC",S57,"")</f>
        <v/>
      </c>
      <c r="FV57" s="4" t="str">
        <f>IF('Gene Table'!$C57="SMPC",T57,"")</f>
        <v/>
      </c>
      <c r="FW57" s="4" t="str">
        <f>IF('Gene Table'!$C57="SMPC",U57,"")</f>
        <v/>
      </c>
      <c r="FX57" s="4" t="str">
        <f>IF('Gene Table'!$C57="SMPC",V57,"")</f>
        <v/>
      </c>
      <c r="FY57" s="4" t="str">
        <f>IF('Gene Table'!$C57="SMPC",W57,"")</f>
        <v/>
      </c>
      <c r="FZ57" s="4" t="str">
        <f>IF('Gene Table'!$C57="SMPC",X57,"")</f>
        <v/>
      </c>
      <c r="GA57" s="4" t="str">
        <f>IF('Gene Table'!$C57="SMPC",Y57,"")</f>
        <v/>
      </c>
      <c r="GB57" s="4" t="str">
        <f>IF('Gene Table'!$C57="SMPC",Z57,"")</f>
        <v/>
      </c>
      <c r="GC57" s="4" t="str">
        <f>IF('Gene Table'!$C57="SMPC",AA57,"")</f>
        <v/>
      </c>
      <c r="GD57" s="4" t="str">
        <f>IF('Gene Table'!$C57="SMPC",AB57,"")</f>
        <v/>
      </c>
      <c r="GE57" s="4" t="str">
        <f>IF('Gene Table'!$C57="SMPC",AC57,"")</f>
        <v/>
      </c>
    </row>
    <row r="58" spans="1:187" ht="15" customHeight="1" x14ac:dyDescent="0.25">
      <c r="A58" s="4" t="str">
        <f>'Gene Table'!C58&amp;":"&amp;'Gene Table'!D58</f>
        <v>HRAS:c.37G&gt;T</v>
      </c>
      <c r="B58" s="4">
        <f>IF('Gene Table'!$G$5="NO",IF(ISNUMBER(MATCH('Gene Table'!E58,'Array Content'!$M$2:$M$941,0)),VLOOKUP('Gene Table'!E58,'Array Content'!$M$2:$O$941,2,FALSE),35),IF('Gene Table'!$G$5="YES",IF(ISNUMBER(MATCH('Gene Table'!E58,'Array Content'!$M$2:$M$941,0)),VLOOKUP('Gene Table'!E58,'Array Content'!$M$2:$O$941,3,FALSE),35),"OOPS"))</f>
        <v>35</v>
      </c>
      <c r="C58" s="4" t="s">
        <v>211</v>
      </c>
      <c r="D58" s="4">
        <f>IF('Control Sample Data'!D57="","",IF(SUM('Control Sample Data'!D$2:D$97)&gt;10,IF(AND(ISNUMBER('Control Sample Data'!D57),'Control Sample Data'!D57&lt;$B58, 'Control Sample Data'!D57&gt;0),'Control Sample Data'!D57,$B58),""))</f>
        <v>35</v>
      </c>
      <c r="E58" s="4">
        <f>IF('Control Sample Data'!E57="","",IF(SUM('Control Sample Data'!E$2:E$97)&gt;10,IF(AND(ISNUMBER('Control Sample Data'!E57),'Control Sample Data'!E57&lt;$B58, 'Control Sample Data'!E57&gt;0),'Control Sample Data'!E57,$B58),""))</f>
        <v>34.86</v>
      </c>
      <c r="F58" s="4" t="str">
        <f>IF('Control Sample Data'!F57="","",IF(SUM('Control Sample Data'!F$2:F$97)&gt;10,IF(AND(ISNUMBER('Control Sample Data'!F57),'Control Sample Data'!F57&lt;$B58, 'Control Sample Data'!F57&gt;0),'Control Sample Data'!F57,$B58),""))</f>
        <v/>
      </c>
      <c r="G58" s="4" t="str">
        <f>IF('Control Sample Data'!G57="","",IF(SUM('Control Sample Data'!G$2:G$97)&gt;10,IF(AND(ISNUMBER('Control Sample Data'!G57),'Control Sample Data'!G57&lt;$B58, 'Control Sample Data'!G57&gt;0),'Control Sample Data'!G57,$B58),""))</f>
        <v/>
      </c>
      <c r="H58" s="4" t="str">
        <f>IF('Control Sample Data'!H57="","",IF(SUM('Control Sample Data'!H$2:H$97)&gt;10,IF(AND(ISNUMBER('Control Sample Data'!H57),'Control Sample Data'!H57&lt;$B58, 'Control Sample Data'!H57&gt;0),'Control Sample Data'!H57,$B58),""))</f>
        <v/>
      </c>
      <c r="I58" s="4" t="str">
        <f>IF('Control Sample Data'!I57="","",IF(SUM('Control Sample Data'!I$2:I$97)&gt;10,IF(AND(ISNUMBER('Control Sample Data'!I57),'Control Sample Data'!I57&lt;$B58, 'Control Sample Data'!I57&gt;0),'Control Sample Data'!I57,$B58),""))</f>
        <v/>
      </c>
      <c r="J58" s="4" t="str">
        <f>IF('Control Sample Data'!J57="","",IF(SUM('Control Sample Data'!J$2:J$97)&gt;10,IF(AND(ISNUMBER('Control Sample Data'!J57),'Control Sample Data'!J57&lt;$B58, 'Control Sample Data'!J57&gt;0),'Control Sample Data'!J57,$B58),""))</f>
        <v/>
      </c>
      <c r="K58" s="4" t="str">
        <f>IF('Control Sample Data'!K57="","",IF(SUM('Control Sample Data'!K$2:K$97)&gt;10,IF(AND(ISNUMBER('Control Sample Data'!K57),'Control Sample Data'!K57&lt;$B58, 'Control Sample Data'!K57&gt;0),'Control Sample Data'!K57,$B58),""))</f>
        <v/>
      </c>
      <c r="L58" s="4" t="str">
        <f>IF('Control Sample Data'!L57="","",IF(SUM('Control Sample Data'!L$2:L$97)&gt;10,IF(AND(ISNUMBER('Control Sample Data'!L57),'Control Sample Data'!L57&lt;$B58, 'Control Sample Data'!L57&gt;0),'Control Sample Data'!L57,$B58),""))</f>
        <v/>
      </c>
      <c r="M58" s="4" t="str">
        <f>IF('Control Sample Data'!M57="","",IF(SUM('Control Sample Data'!M$2:M$97)&gt;10,IF(AND(ISNUMBER('Control Sample Data'!M57),'Control Sample Data'!M57&lt;$B58, 'Control Sample Data'!M57&gt;0),'Control Sample Data'!M57,$B58),""))</f>
        <v/>
      </c>
      <c r="N58" s="4" t="str">
        <f>IF('Control Sample Data'!N57="","",IF(SUM('Control Sample Data'!N$2:N$97)&gt;10,IF(AND(ISNUMBER('Control Sample Data'!N57),'Control Sample Data'!N57&lt;$B58, 'Control Sample Data'!N57&gt;0),'Control Sample Data'!N57,$B58),""))</f>
        <v/>
      </c>
      <c r="O58" s="4" t="str">
        <f>IF('Control Sample Data'!O57="","",IF(SUM('Control Sample Data'!O$2:O$97)&gt;10,IF(AND(ISNUMBER('Control Sample Data'!O57),'Control Sample Data'!O57&lt;$B58, 'Control Sample Data'!O57&gt;0),'Control Sample Data'!O57,$B58),""))</f>
        <v/>
      </c>
      <c r="Q58" s="4" t="s">
        <v>211</v>
      </c>
      <c r="R58" s="4">
        <f>IF('Test Sample Data'!D57="","",IF(SUM('Test Sample Data'!D$2:D$97)&gt;10,IF(AND(ISNUMBER('Test Sample Data'!D57),'Test Sample Data'!D57&lt;$B58, 'Test Sample Data'!D57&gt;0),'Test Sample Data'!D57,$B58),""))</f>
        <v>35</v>
      </c>
      <c r="S58" s="4">
        <f>IF('Test Sample Data'!E57="","",IF(SUM('Test Sample Data'!E$2:E$97)&gt;10,IF(AND(ISNUMBER('Test Sample Data'!E57),'Test Sample Data'!E57&lt;$B58, 'Test Sample Data'!E57&gt;0),'Test Sample Data'!E57,$B58),""))</f>
        <v>35</v>
      </c>
      <c r="T58" s="4">
        <f>IF('Test Sample Data'!F57="","",IF(SUM('Test Sample Data'!F$2:F$97)&gt;10,IF(AND(ISNUMBER('Test Sample Data'!F57),'Test Sample Data'!F57&lt;$B58, 'Test Sample Data'!F57&gt;0),'Test Sample Data'!F57,$B58),""))</f>
        <v>35</v>
      </c>
      <c r="U58" s="4">
        <f>IF('Test Sample Data'!G57="","",IF(SUM('Test Sample Data'!G$2:G$97)&gt;10,IF(AND(ISNUMBER('Test Sample Data'!G57),'Test Sample Data'!G57&lt;$B58, 'Test Sample Data'!G57&gt;0),'Test Sample Data'!G57,$B58),""))</f>
        <v>35</v>
      </c>
      <c r="V58" s="4">
        <f>IF('Test Sample Data'!H57="","",IF(SUM('Test Sample Data'!H$2:H$97)&gt;10,IF(AND(ISNUMBER('Test Sample Data'!H57),'Test Sample Data'!H57&lt;$B58, 'Test Sample Data'!H57&gt;0),'Test Sample Data'!H57,$B58),""))</f>
        <v>35</v>
      </c>
      <c r="W58" s="4">
        <f>IF('Test Sample Data'!I57="","",IF(SUM('Test Sample Data'!I$2:I$97)&gt;10,IF(AND(ISNUMBER('Test Sample Data'!I57),'Test Sample Data'!I57&lt;$B58, 'Test Sample Data'!I57&gt;0),'Test Sample Data'!I57,$B58),""))</f>
        <v>35</v>
      </c>
      <c r="X58" s="4">
        <f>IF('Test Sample Data'!J57="","",IF(SUM('Test Sample Data'!J$2:J$97)&gt;10,IF(AND(ISNUMBER('Test Sample Data'!J57),'Test Sample Data'!J57&lt;$B58, 'Test Sample Data'!J57&gt;0),'Test Sample Data'!J57,$B58),""))</f>
        <v>35</v>
      </c>
      <c r="Y58" s="4">
        <f>IF('Test Sample Data'!K57="","",IF(SUM('Test Sample Data'!K$2:K$97)&gt;10,IF(AND(ISNUMBER('Test Sample Data'!K57),'Test Sample Data'!K57&lt;$B58, 'Test Sample Data'!K57&gt;0),'Test Sample Data'!K57,$B58),""))</f>
        <v>35</v>
      </c>
      <c r="Z58" s="4" t="str">
        <f>IF('Test Sample Data'!L57="","",IF(SUM('Test Sample Data'!L$2:L$97)&gt;10,IF(AND(ISNUMBER('Test Sample Data'!L57),'Test Sample Data'!L57&lt;$B58, 'Test Sample Data'!L57&gt;0),'Test Sample Data'!L57,$B58),""))</f>
        <v/>
      </c>
      <c r="AA58" s="4" t="str">
        <f>IF('Test Sample Data'!M57="","",IF(SUM('Test Sample Data'!M$2:M$97)&gt;10,IF(AND(ISNUMBER('Test Sample Data'!M57),'Test Sample Data'!M57&lt;$B58, 'Test Sample Data'!M57&gt;0),'Test Sample Data'!M57,$B58),""))</f>
        <v/>
      </c>
      <c r="AB58" s="4" t="str">
        <f>IF('Test Sample Data'!N57="","",IF(SUM('Test Sample Data'!N$2:N$97)&gt;10,IF(AND(ISNUMBER('Test Sample Data'!N57),'Test Sample Data'!N57&lt;$B58, 'Test Sample Data'!N57&gt;0),'Test Sample Data'!N57,$B58),""))</f>
        <v/>
      </c>
      <c r="AC58" s="4" t="str">
        <f>IF('Test Sample Data'!O57="","",IF(SUM('Test Sample Data'!O$2:O$97)&gt;10,IF(AND(ISNUMBER('Test Sample Data'!O57),'Test Sample Data'!O57&lt;$B58, 'Test Sample Data'!O57&gt;0),'Test Sample Data'!O57,$B58),""))</f>
        <v/>
      </c>
      <c r="AE58" s="4" t="s">
        <v>211</v>
      </c>
      <c r="AF58" s="4">
        <f>IF(ISNUMBER(D58),IF(MID('Gene Table'!$D$1,5,1)="8",D58-ED$100,D58-VLOOKUP(LEFT($A58,FIND(":",$A58,1))&amp;"copy number",$A$3:$AC$98,4,FALSE)),"")</f>
        <v>8.7600000000000016</v>
      </c>
      <c r="AG58" s="4">
        <f>IF(ISNUMBER(E58),IF(MID('Gene Table'!$D$1,5,1)="8",E58-EE$100,E58-VLOOKUP(LEFT($A58,FIND(":",$A58,1))&amp;"copy number",$A$3:$AC$98,5,FALSE)),"")</f>
        <v>8.4399999999999977</v>
      </c>
      <c r="AH58" s="4" t="str">
        <f>IF(ISNUMBER(F58),IF(MID('Gene Table'!$D$1,5,1)="8",F58-EF$100,F58-VLOOKUP(LEFT($A58,FIND(":",$A58,1))&amp;"copy number",$A$3:$AC$98,6,FALSE)),"")</f>
        <v/>
      </c>
      <c r="AI58" s="4" t="str">
        <f>IF(ISNUMBER(G58),IF(MID('Gene Table'!$D$1,5,1)="8",G58-EG$100,G58-VLOOKUP(LEFT($A58,FIND(":",$A58,1))&amp;"copy number",$A$3:$AC$98,7,FALSE)),"")</f>
        <v/>
      </c>
      <c r="AJ58" s="4" t="str">
        <f>IF(ISNUMBER(H58),IF(MID('Gene Table'!$D$1,5,1)="8",H58-EH$100,H58-VLOOKUP(LEFT($A58,FIND(":",$A58,1))&amp;"copy number",$A$3:$AC$98,8,FALSE)),"")</f>
        <v/>
      </c>
      <c r="AK58" s="4" t="str">
        <f>IF(ISNUMBER(I58),IF(MID('Gene Table'!$D$1,5,1)="8",I58-EI$100,I58-VLOOKUP(LEFT($A58,FIND(":",$A58,1))&amp;"copy number",$A$3:$AC$98,9,FALSE)),"")</f>
        <v/>
      </c>
      <c r="AL58" s="4" t="str">
        <f>IF(ISNUMBER(J58),IF(MID('Gene Table'!$D$1,5,1)="8",J58-EJ$100,J58-VLOOKUP(LEFT($A58,FIND(":",$A58,1))&amp;"copy number",$A$3:$AC$98,10,FALSE)),"")</f>
        <v/>
      </c>
      <c r="AM58" s="4" t="str">
        <f>IF(ISNUMBER(K58),IF(MID('Gene Table'!$D$1,5,1)="8",K58-EK$100,K58-VLOOKUP(LEFT($A58,FIND(":",$A58,1))&amp;"copy number",$A$3:$AC$98,11,FALSE)),"")</f>
        <v/>
      </c>
      <c r="AN58" s="4" t="str">
        <f>IF(ISNUMBER(L58),IF(MID('Gene Table'!$D$1,5,1)="8",L58-EL$100,L58-VLOOKUP(LEFT($A58,FIND(":",$A58,1))&amp;"copy number",$A$3:$AC$98,12,FALSE)),"")</f>
        <v/>
      </c>
      <c r="AO58" s="4" t="str">
        <f>IF(ISNUMBER(M58),IF(MID('Gene Table'!$D$1,5,1)="8",M58-EM$100,M58-VLOOKUP(LEFT($A58,FIND(":",$A58,1))&amp;"copy number",$A$3:$AC$98,13,FALSE)),"")</f>
        <v/>
      </c>
      <c r="AP58" s="4" t="str">
        <f>IF(ISNUMBER(N58),IF(MID('Gene Table'!$D$1,5,1)="8",N58-EN$100,N58-VLOOKUP(LEFT($A58,FIND(":",$A58,1))&amp;"copy number",$A$3:$AC$98,14,FALSE)),"")</f>
        <v/>
      </c>
      <c r="AQ58" s="4" t="str">
        <f>IF(ISNUMBER(O58),IF(MID('Gene Table'!$D$1,5,1)="8",O58-EO$100,O58-VLOOKUP(LEFT($A58,FIND(":",$A58,1))&amp;"copy number",$A$3:$AC$98,15,FALSE)),"")</f>
        <v/>
      </c>
      <c r="AR58" s="4">
        <f t="shared" si="3"/>
        <v>0.68</v>
      </c>
      <c r="AS58" s="4">
        <f t="shared" si="4"/>
        <v>8.6</v>
      </c>
      <c r="AU58" s="4" t="s">
        <v>211</v>
      </c>
      <c r="AV58" s="4">
        <f>IF(ISNUMBER(R58),IF(MID('Gene Table'!$D$1,5,1)="8",D58-ER$100,R58-VLOOKUP(LEFT($A58,FIND(":",$A58,1))&amp;"copy number",$A$3:$AC$98,18,FALSE)),"")</f>
        <v>6.4200000000000017</v>
      </c>
      <c r="AW58" s="4">
        <f>IF(ISNUMBER(S58),IF(MID('Gene Table'!$D$1,5,1)="8",E58-ES$100,S58-VLOOKUP(LEFT($A58,FIND(":",$A58,1))&amp;"copy number",$A$3:$AC$98,19,FALSE)),"")</f>
        <v>6.7600000000000016</v>
      </c>
      <c r="AX58" s="4">
        <f>IF(ISNUMBER(T58),IF(MID('Gene Table'!$D$1,5,1)="8",F58-ET$100,T58-VLOOKUP(LEFT($A58,FIND(":",$A58,1))&amp;"copy number",$A$3:$AC$98,20,FALSE)),"")</f>
        <v>6.68</v>
      </c>
      <c r="AY58" s="4">
        <f>IF(ISNUMBER(U58),IF(MID('Gene Table'!$D$1,5,1)="8",G58-EU$100,U58-VLOOKUP(LEFT($A58,FIND(":",$A58,1))&amp;"copy number",$A$3:$AC$98,21,FALSE)),"")</f>
        <v>9</v>
      </c>
      <c r="AZ58" s="4">
        <f>IF(ISNUMBER(V58),IF(MID('Gene Table'!$D$1,5,1)="8",H58-EV$100,V58-VLOOKUP(LEFT($A58,FIND(":",$A58,1))&amp;"copy number",$A$3:$AC$98,22,FALSE)),"")</f>
        <v>9</v>
      </c>
      <c r="BA58" s="4">
        <f>IF(ISNUMBER(W58),IF(MID('Gene Table'!$D$1,5,1)="8",I58-EW$100,W58-VLOOKUP(LEFT($A58,FIND(":",$A58,1))&amp;"copy number",$A$3:$AC$98,23,FALSE)),"")</f>
        <v>9</v>
      </c>
      <c r="BB58" s="4">
        <f>IF(ISNUMBER(X58),IF(MID('Gene Table'!$D$1,5,1)="8",J58-EX$100,X58-VLOOKUP(LEFT($A58,FIND(":",$A58,1))&amp;"copy number",$A$3:$AC$98,24,FALSE)),"")</f>
        <v>9</v>
      </c>
      <c r="BC58" s="4">
        <f>IF(ISNUMBER(Y58),IF(MID('Gene Table'!$D$1,5,1)="8",K58-EY$100,Y58-VLOOKUP(LEFT($A58,FIND(":",$A58,1))&amp;"copy number",$A$3:$AC$98,25,FALSE)),"")</f>
        <v>9</v>
      </c>
      <c r="BD58" s="4" t="str">
        <f>IF(ISNUMBER(Z58),IF(MID('Gene Table'!$D$1,5,1)="8",L58-EZ$100,Z58-VLOOKUP(LEFT($A58,FIND(":",$A58,1))&amp;"copy number",$A$3:$AC$98,26,FALSE)),"")</f>
        <v/>
      </c>
      <c r="BE58" s="4" t="str">
        <f>IF(ISNUMBER(AA58),IF(MID('Gene Table'!$D$1,5,1)="8",M58-FA$100,AA58-VLOOKUP(LEFT($A58,FIND(":",$A58,1))&amp;"copy number",$A$3:$AC$98,27,FALSE)),"")</f>
        <v/>
      </c>
      <c r="BF58" s="4" t="str">
        <f>IF(ISNUMBER(AB58),IF(MID('Gene Table'!$D$1,5,1)="8",N58-FB$100,AB58-VLOOKUP(LEFT($A58,FIND(":",$A58,1))&amp;"copy number",$A$3:$AC$98,28,FALSE)),"")</f>
        <v/>
      </c>
      <c r="BG58" s="4" t="str">
        <f>IF(ISNUMBER(AC58),IF(MID('Gene Table'!$D$1,5,1)="8",O58-FC$100,AC58-VLOOKUP(LEFT($A58,FIND(":",$A58,1))&amp;"copy number",$A$3:$AC$98,29,FALSE)),"")</f>
        <v/>
      </c>
      <c r="BI58" s="4" t="s">
        <v>211</v>
      </c>
      <c r="BJ58" s="4">
        <f t="shared" si="5"/>
        <v>6.4200000000000017</v>
      </c>
      <c r="BK58" s="4">
        <f t="shared" si="6"/>
        <v>6.7600000000000016</v>
      </c>
      <c r="BL58" s="4">
        <f t="shared" si="7"/>
        <v>6.68</v>
      </c>
      <c r="BM58" s="4">
        <f t="shared" si="8"/>
        <v>9</v>
      </c>
      <c r="BN58" s="4">
        <f t="shared" si="9"/>
        <v>9</v>
      </c>
      <c r="BO58" s="4">
        <f t="shared" si="10"/>
        <v>9</v>
      </c>
      <c r="BP58" s="4">
        <f t="shared" si="11"/>
        <v>9</v>
      </c>
      <c r="BQ58" s="4">
        <f t="shared" si="12"/>
        <v>9</v>
      </c>
      <c r="BR58" s="4" t="str">
        <f t="shared" si="13"/>
        <v/>
      </c>
      <c r="BS58" s="4" t="str">
        <f t="shared" si="14"/>
        <v/>
      </c>
      <c r="BT58" s="4" t="str">
        <f t="shared" si="15"/>
        <v/>
      </c>
      <c r="BU58" s="4" t="str">
        <f t="shared" si="16"/>
        <v/>
      </c>
      <c r="BV58" s="4">
        <f t="shared" si="17"/>
        <v>3.71</v>
      </c>
      <c r="BW58" s="4">
        <f t="shared" si="18"/>
        <v>8.11</v>
      </c>
      <c r="BY58" s="4" t="s">
        <v>211</v>
      </c>
      <c r="BZ58" s="4">
        <f t="shared" si="19"/>
        <v>-1.6899999999999977</v>
      </c>
      <c r="CA58" s="4">
        <f t="shared" si="20"/>
        <v>-1.3499999999999979</v>
      </c>
      <c r="CB58" s="4">
        <f t="shared" si="21"/>
        <v>-1.4299999999999997</v>
      </c>
      <c r="CC58" s="4">
        <f t="shared" si="22"/>
        <v>0.89000000000000057</v>
      </c>
      <c r="CD58" s="4">
        <f t="shared" si="23"/>
        <v>0.89000000000000057</v>
      </c>
      <c r="CE58" s="4">
        <f t="shared" si="24"/>
        <v>0.89000000000000057</v>
      </c>
      <c r="CF58" s="4">
        <f t="shared" si="25"/>
        <v>0.89000000000000057</v>
      </c>
      <c r="CG58" s="4">
        <f t="shared" si="26"/>
        <v>0.89000000000000057</v>
      </c>
      <c r="CH58" s="4" t="str">
        <f t="shared" si="27"/>
        <v/>
      </c>
      <c r="CI58" s="4" t="str">
        <f t="shared" si="28"/>
        <v/>
      </c>
      <c r="CJ58" s="4" t="str">
        <f t="shared" si="29"/>
        <v/>
      </c>
      <c r="CK58" s="4" t="str">
        <f t="shared" si="30"/>
        <v/>
      </c>
      <c r="CM58" s="4" t="s">
        <v>211</v>
      </c>
      <c r="CN58" s="4" t="str">
        <f>IF(ISNUMBER(BZ58), IF($BV58&gt;VLOOKUP('Gene Table'!$G$2,'Array Content'!$A$2:$B$3,2,FALSE),IF(BZ58&lt;-$BV58,"mutant","WT"),IF(BZ58&lt;-VLOOKUP('Gene Table'!$G$2,'Array Content'!$A$2:$B$3,2,FALSE),"Mutant","WT")),"")</f>
        <v>WT</v>
      </c>
      <c r="CO58" s="4" t="str">
        <f>IF(ISNUMBER(CA58), IF($BV58&gt;VLOOKUP('Gene Table'!$G$2,'Array Content'!$A$2:$B$3,2,FALSE),IF(CA58&lt;-$BV58,"mutant","WT"),IF(CA58&lt;-VLOOKUP('Gene Table'!$G$2,'Array Content'!$A$2:$B$3,2,FALSE),"Mutant","WT")),"")</f>
        <v>WT</v>
      </c>
      <c r="CP58" s="4" t="str">
        <f>IF(ISNUMBER(CB58), IF($BV58&gt;VLOOKUP('Gene Table'!$G$2,'Array Content'!$A$2:$B$3,2,FALSE),IF(CB58&lt;-$BV58,"mutant","WT"),IF(CB58&lt;-VLOOKUP('Gene Table'!$G$2,'Array Content'!$A$2:$B$3,2,FALSE),"Mutant","WT")),"")</f>
        <v>WT</v>
      </c>
      <c r="CQ58" s="4" t="str">
        <f>IF(ISNUMBER(CC58), IF($BV58&gt;VLOOKUP('Gene Table'!$G$2,'Array Content'!$A$2:$B$3,2,FALSE),IF(CC58&lt;-$BV58,"mutant","WT"),IF(CC58&lt;-VLOOKUP('Gene Table'!$G$2,'Array Content'!$A$2:$B$3,2,FALSE),"Mutant","WT")),"")</f>
        <v>WT</v>
      </c>
      <c r="CR58" s="4" t="str">
        <f>IF(ISNUMBER(CD58), IF($BV58&gt;VLOOKUP('Gene Table'!$G$2,'Array Content'!$A$2:$B$3,2,FALSE),IF(CD58&lt;-$BV58,"mutant","WT"),IF(CD58&lt;-VLOOKUP('Gene Table'!$G$2,'Array Content'!$A$2:$B$3,2,FALSE),"Mutant","WT")),"")</f>
        <v>WT</v>
      </c>
      <c r="CS58" s="4" t="str">
        <f>IF(ISNUMBER(CE58), IF($BV58&gt;VLOOKUP('Gene Table'!$G$2,'Array Content'!$A$2:$B$3,2,FALSE),IF(CE58&lt;-$BV58,"mutant","WT"),IF(CE58&lt;-VLOOKUP('Gene Table'!$G$2,'Array Content'!$A$2:$B$3,2,FALSE),"Mutant","WT")),"")</f>
        <v>WT</v>
      </c>
      <c r="CT58" s="4" t="str">
        <f>IF(ISNUMBER(CF58), IF($BV58&gt;VLOOKUP('Gene Table'!$G$2,'Array Content'!$A$2:$B$3,2,FALSE),IF(CF58&lt;-$BV58,"mutant","WT"),IF(CF58&lt;-VLOOKUP('Gene Table'!$G$2,'Array Content'!$A$2:$B$3,2,FALSE),"Mutant","WT")),"")</f>
        <v>WT</v>
      </c>
      <c r="CU58" s="4" t="str">
        <f>IF(ISNUMBER(CG58), IF($BV58&gt;VLOOKUP('Gene Table'!$G$2,'Array Content'!$A$2:$B$3,2,FALSE),IF(CG58&lt;-$BV58,"mutant","WT"),IF(CG58&lt;-VLOOKUP('Gene Table'!$G$2,'Array Content'!$A$2:$B$3,2,FALSE),"Mutant","WT")),"")</f>
        <v>WT</v>
      </c>
      <c r="CV58" s="4" t="str">
        <f>IF(ISNUMBER(CH58), IF($BV58&gt;VLOOKUP('Gene Table'!$G$2,'Array Content'!$A$2:$B$3,2,FALSE),IF(CH58&lt;-$BV58,"mutant","WT"),IF(CH58&lt;-VLOOKUP('Gene Table'!$G$2,'Array Content'!$A$2:$B$3,2,FALSE),"Mutant","WT")),"")</f>
        <v/>
      </c>
      <c r="CW58" s="4" t="str">
        <f>IF(ISNUMBER(CI58), IF($BV58&gt;VLOOKUP('Gene Table'!$G$2,'Array Content'!$A$2:$B$3,2,FALSE),IF(CI58&lt;-$BV58,"mutant","WT"),IF(CI58&lt;-VLOOKUP('Gene Table'!$G$2,'Array Content'!$A$2:$B$3,2,FALSE),"Mutant","WT")),"")</f>
        <v/>
      </c>
      <c r="CX58" s="4" t="str">
        <f>IF(ISNUMBER(CJ58), IF($BV58&gt;VLOOKUP('Gene Table'!$G$2,'Array Content'!$A$2:$B$3,2,FALSE),IF(CJ58&lt;-$BV58,"mutant","WT"),IF(CJ58&lt;-VLOOKUP('Gene Table'!$G$2,'Array Content'!$A$2:$B$3,2,FALSE),"Mutant","WT")),"")</f>
        <v/>
      </c>
      <c r="CY58" s="4" t="str">
        <f>IF(ISNUMBER(CK58), IF($BV58&gt;VLOOKUP('Gene Table'!$G$2,'Array Content'!$A$2:$B$3,2,FALSE),IF(CK58&lt;-$BV58,"mutant","WT"),IF(CK58&lt;-VLOOKUP('Gene Table'!$G$2,'Array Content'!$A$2:$B$3,2,FALSE),"Mutant","WT")),"")</f>
        <v/>
      </c>
      <c r="DA58" s="4" t="s">
        <v>211</v>
      </c>
      <c r="DB58" s="4">
        <f t="shared" si="31"/>
        <v>-2.1799999999999979</v>
      </c>
      <c r="DC58" s="4">
        <f t="shared" si="32"/>
        <v>-1.8399999999999981</v>
      </c>
      <c r="DD58" s="4">
        <f t="shared" si="33"/>
        <v>-1.92</v>
      </c>
      <c r="DE58" s="4">
        <f t="shared" si="34"/>
        <v>0.40000000000000036</v>
      </c>
      <c r="DF58" s="4">
        <f t="shared" si="35"/>
        <v>0.40000000000000036</v>
      </c>
      <c r="DG58" s="4">
        <f t="shared" si="36"/>
        <v>0.40000000000000036</v>
      </c>
      <c r="DH58" s="4">
        <f t="shared" si="37"/>
        <v>0.40000000000000036</v>
      </c>
      <c r="DI58" s="4">
        <f t="shared" si="38"/>
        <v>0.40000000000000036</v>
      </c>
      <c r="DJ58" s="4" t="str">
        <f t="shared" si="39"/>
        <v/>
      </c>
      <c r="DK58" s="4" t="str">
        <f t="shared" si="40"/>
        <v/>
      </c>
      <c r="DL58" s="4" t="str">
        <f t="shared" si="41"/>
        <v/>
      </c>
      <c r="DM58" s="4" t="str">
        <f t="shared" si="42"/>
        <v/>
      </c>
      <c r="DO58" s="4" t="s">
        <v>211</v>
      </c>
      <c r="DP58" s="4" t="str">
        <f>IF(ISNUMBER(DB58), IF($AR58&gt;VLOOKUP('Gene Table'!$G$2,'Array Content'!$A$2:$B$3,2,FALSE),IF(DB58&lt;-$AR58,"mutant","WT"),IF(DB58&lt;-VLOOKUP('Gene Table'!$G$2,'Array Content'!$A$2:$B$3,2,FALSE),"Mutant","WT")),"")</f>
        <v>Mutant</v>
      </c>
      <c r="DQ58" s="4" t="str">
        <f>IF(ISNUMBER(DC58), IF($AR58&gt;VLOOKUP('Gene Table'!$G$2,'Array Content'!$A$2:$B$3,2,FALSE),IF(DC58&lt;-$AR58,"mutant","WT"),IF(DC58&lt;-VLOOKUP('Gene Table'!$G$2,'Array Content'!$A$2:$B$3,2,FALSE),"Mutant","WT")),"")</f>
        <v>WT</v>
      </c>
      <c r="DR58" s="4" t="str">
        <f>IF(ISNUMBER(DD58), IF($AR58&gt;VLOOKUP('Gene Table'!$G$2,'Array Content'!$A$2:$B$3,2,FALSE),IF(DD58&lt;-$AR58,"mutant","WT"),IF(DD58&lt;-VLOOKUP('Gene Table'!$G$2,'Array Content'!$A$2:$B$3,2,FALSE),"Mutant","WT")),"")</f>
        <v>WT</v>
      </c>
      <c r="DS58" s="4" t="str">
        <f>IF(ISNUMBER(DE58), IF($AR58&gt;VLOOKUP('Gene Table'!$G$2,'Array Content'!$A$2:$B$3,2,FALSE),IF(DE58&lt;-$AR58,"mutant","WT"),IF(DE58&lt;-VLOOKUP('Gene Table'!$G$2,'Array Content'!$A$2:$B$3,2,FALSE),"Mutant","WT")),"")</f>
        <v>WT</v>
      </c>
      <c r="DT58" s="4" t="str">
        <f>IF(ISNUMBER(DF58), IF($AR58&gt;VLOOKUP('Gene Table'!$G$2,'Array Content'!$A$2:$B$3,2,FALSE),IF(DF58&lt;-$AR58,"mutant","WT"),IF(DF58&lt;-VLOOKUP('Gene Table'!$G$2,'Array Content'!$A$2:$B$3,2,FALSE),"Mutant","WT")),"")</f>
        <v>WT</v>
      </c>
      <c r="DU58" s="4" t="str">
        <f>IF(ISNUMBER(DG58), IF($AR58&gt;VLOOKUP('Gene Table'!$G$2,'Array Content'!$A$2:$B$3,2,FALSE),IF(DG58&lt;-$AR58,"mutant","WT"),IF(DG58&lt;-VLOOKUP('Gene Table'!$G$2,'Array Content'!$A$2:$B$3,2,FALSE),"Mutant","WT")),"")</f>
        <v>WT</v>
      </c>
      <c r="DV58" s="4" t="str">
        <f>IF(ISNUMBER(DH58), IF($AR58&gt;VLOOKUP('Gene Table'!$G$2,'Array Content'!$A$2:$B$3,2,FALSE),IF(DH58&lt;-$AR58,"mutant","WT"),IF(DH58&lt;-VLOOKUP('Gene Table'!$G$2,'Array Content'!$A$2:$B$3,2,FALSE),"Mutant","WT")),"")</f>
        <v>WT</v>
      </c>
      <c r="DW58" s="4" t="str">
        <f>IF(ISNUMBER(DI58), IF($AR58&gt;VLOOKUP('Gene Table'!$G$2,'Array Content'!$A$2:$B$3,2,FALSE),IF(DI58&lt;-$AR58,"mutant","WT"),IF(DI58&lt;-VLOOKUP('Gene Table'!$G$2,'Array Content'!$A$2:$B$3,2,FALSE),"Mutant","WT")),"")</f>
        <v>WT</v>
      </c>
      <c r="DX58" s="4" t="str">
        <f>IF(ISNUMBER(DJ58), IF($AR58&gt;VLOOKUP('Gene Table'!$G$2,'Array Content'!$A$2:$B$3,2,FALSE),IF(DJ58&lt;-$AR58,"mutant","WT"),IF(DJ58&lt;-VLOOKUP('Gene Table'!$G$2,'Array Content'!$A$2:$B$3,2,FALSE),"Mutant","WT")),"")</f>
        <v/>
      </c>
      <c r="DY58" s="4" t="str">
        <f>IF(ISNUMBER(DK58), IF($AR58&gt;VLOOKUP('Gene Table'!$G$2,'Array Content'!$A$2:$B$3,2,FALSE),IF(DK58&lt;-$AR58,"mutant","WT"),IF(DK58&lt;-VLOOKUP('Gene Table'!$G$2,'Array Content'!$A$2:$B$3,2,FALSE),"Mutant","WT")),"")</f>
        <v/>
      </c>
      <c r="DZ58" s="4" t="str">
        <f>IF(ISNUMBER(DL58), IF($AR58&gt;VLOOKUP('Gene Table'!$G$2,'Array Content'!$A$2:$B$3,2,FALSE),IF(DL58&lt;-$AR58,"mutant","WT"),IF(DL58&lt;-VLOOKUP('Gene Table'!$G$2,'Array Content'!$A$2:$B$3,2,FALSE),"Mutant","WT")),"")</f>
        <v/>
      </c>
      <c r="EA58" s="4" t="str">
        <f>IF(ISNUMBER(DM58), IF($AR58&gt;VLOOKUP('Gene Table'!$G$2,'Array Content'!$A$2:$B$3,2,FALSE),IF(DM58&lt;-$AR58,"mutant","WT"),IF(DM58&lt;-VLOOKUP('Gene Table'!$G$2,'Array Content'!$A$2:$B$3,2,FALSE),"Mutant","WT")),"")</f>
        <v/>
      </c>
      <c r="EC58" s="4" t="s">
        <v>211</v>
      </c>
      <c r="ED58" s="4" t="str">
        <f>IF('Gene Table'!$D58="copy number",D58,"")</f>
        <v/>
      </c>
      <c r="EE58" s="4" t="str">
        <f>IF('Gene Table'!$D58="copy number",E58,"")</f>
        <v/>
      </c>
      <c r="EF58" s="4" t="str">
        <f>IF('Gene Table'!$D58="copy number",F58,"")</f>
        <v/>
      </c>
      <c r="EG58" s="4" t="str">
        <f>IF('Gene Table'!$D58="copy number",G58,"")</f>
        <v/>
      </c>
      <c r="EH58" s="4" t="str">
        <f>IF('Gene Table'!$D58="copy number",H58,"")</f>
        <v/>
      </c>
      <c r="EI58" s="4" t="str">
        <f>IF('Gene Table'!$D58="copy number",I58,"")</f>
        <v/>
      </c>
      <c r="EJ58" s="4" t="str">
        <f>IF('Gene Table'!$D58="copy number",J58,"")</f>
        <v/>
      </c>
      <c r="EK58" s="4" t="str">
        <f>IF('Gene Table'!$D58="copy number",K58,"")</f>
        <v/>
      </c>
      <c r="EL58" s="4" t="str">
        <f>IF('Gene Table'!$D58="copy number",L58,"")</f>
        <v/>
      </c>
      <c r="EM58" s="4" t="str">
        <f>IF('Gene Table'!$D58="copy number",M58,"")</f>
        <v/>
      </c>
      <c r="EN58" s="4" t="str">
        <f>IF('Gene Table'!$D58="copy number",N58,"")</f>
        <v/>
      </c>
      <c r="EO58" s="4" t="str">
        <f>IF('Gene Table'!$D58="copy number",O58,"")</f>
        <v/>
      </c>
      <c r="EQ58" s="4" t="s">
        <v>211</v>
      </c>
      <c r="ER58" s="4" t="str">
        <f>IF('Gene Table'!$D58="copy number",R58,"")</f>
        <v/>
      </c>
      <c r="ES58" s="4" t="str">
        <f>IF('Gene Table'!$D58="copy number",S58,"")</f>
        <v/>
      </c>
      <c r="ET58" s="4" t="str">
        <f>IF('Gene Table'!$D58="copy number",T58,"")</f>
        <v/>
      </c>
      <c r="EU58" s="4" t="str">
        <f>IF('Gene Table'!$D58="copy number",U58,"")</f>
        <v/>
      </c>
      <c r="EV58" s="4" t="str">
        <f>IF('Gene Table'!$D58="copy number",V58,"")</f>
        <v/>
      </c>
      <c r="EW58" s="4" t="str">
        <f>IF('Gene Table'!$D58="copy number",W58,"")</f>
        <v/>
      </c>
      <c r="EX58" s="4" t="str">
        <f>IF('Gene Table'!$D58="copy number",X58,"")</f>
        <v/>
      </c>
      <c r="EY58" s="4" t="str">
        <f>IF('Gene Table'!$D58="copy number",Y58,"")</f>
        <v/>
      </c>
      <c r="EZ58" s="4" t="str">
        <f>IF('Gene Table'!$D58="copy number",Z58,"")</f>
        <v/>
      </c>
      <c r="FA58" s="4" t="str">
        <f>IF('Gene Table'!$D58="copy number",AA58,"")</f>
        <v/>
      </c>
      <c r="FB58" s="4" t="str">
        <f>IF('Gene Table'!$D58="copy number",AB58,"")</f>
        <v/>
      </c>
      <c r="FC58" s="4" t="str">
        <f>IF('Gene Table'!$D58="copy number",AC58,"")</f>
        <v/>
      </c>
      <c r="FE58" s="4" t="s">
        <v>211</v>
      </c>
      <c r="FF58" s="4" t="str">
        <f>IF('Gene Table'!$C58="SMPC",D58,"")</f>
        <v/>
      </c>
      <c r="FG58" s="4" t="str">
        <f>IF('Gene Table'!$C58="SMPC",E58,"")</f>
        <v/>
      </c>
      <c r="FH58" s="4" t="str">
        <f>IF('Gene Table'!$C58="SMPC",F58,"")</f>
        <v/>
      </c>
      <c r="FI58" s="4" t="str">
        <f>IF('Gene Table'!$C58="SMPC",G58,"")</f>
        <v/>
      </c>
      <c r="FJ58" s="4" t="str">
        <f>IF('Gene Table'!$C58="SMPC",H58,"")</f>
        <v/>
      </c>
      <c r="FK58" s="4" t="str">
        <f>IF('Gene Table'!$C58="SMPC",I58,"")</f>
        <v/>
      </c>
      <c r="FL58" s="4" t="str">
        <f>IF('Gene Table'!$C58="SMPC",J58,"")</f>
        <v/>
      </c>
      <c r="FM58" s="4" t="str">
        <f>IF('Gene Table'!$C58="SMPC",K58,"")</f>
        <v/>
      </c>
      <c r="FN58" s="4" t="str">
        <f>IF('Gene Table'!$C58="SMPC",L58,"")</f>
        <v/>
      </c>
      <c r="FO58" s="4" t="str">
        <f>IF('Gene Table'!$C58="SMPC",M58,"")</f>
        <v/>
      </c>
      <c r="FP58" s="4" t="str">
        <f>IF('Gene Table'!$C58="SMPC",N58,"")</f>
        <v/>
      </c>
      <c r="FQ58" s="4" t="str">
        <f>IF('Gene Table'!$C58="SMPC",O58,"")</f>
        <v/>
      </c>
      <c r="FS58" s="4" t="s">
        <v>211</v>
      </c>
      <c r="FT58" s="4" t="str">
        <f>IF('Gene Table'!$C58="SMPC",R58,"")</f>
        <v/>
      </c>
      <c r="FU58" s="4" t="str">
        <f>IF('Gene Table'!$C58="SMPC",S58,"")</f>
        <v/>
      </c>
      <c r="FV58" s="4" t="str">
        <f>IF('Gene Table'!$C58="SMPC",T58,"")</f>
        <v/>
      </c>
      <c r="FW58" s="4" t="str">
        <f>IF('Gene Table'!$C58="SMPC",U58,"")</f>
        <v/>
      </c>
      <c r="FX58" s="4" t="str">
        <f>IF('Gene Table'!$C58="SMPC",V58,"")</f>
        <v/>
      </c>
      <c r="FY58" s="4" t="str">
        <f>IF('Gene Table'!$C58="SMPC",W58,"")</f>
        <v/>
      </c>
      <c r="FZ58" s="4" t="str">
        <f>IF('Gene Table'!$C58="SMPC",X58,"")</f>
        <v/>
      </c>
      <c r="GA58" s="4" t="str">
        <f>IF('Gene Table'!$C58="SMPC",Y58,"")</f>
        <v/>
      </c>
      <c r="GB58" s="4" t="str">
        <f>IF('Gene Table'!$C58="SMPC",Z58,"")</f>
        <v/>
      </c>
      <c r="GC58" s="4" t="str">
        <f>IF('Gene Table'!$C58="SMPC",AA58,"")</f>
        <v/>
      </c>
      <c r="GD58" s="4" t="str">
        <f>IF('Gene Table'!$C58="SMPC",AB58,"")</f>
        <v/>
      </c>
      <c r="GE58" s="4" t="str">
        <f>IF('Gene Table'!$C58="SMPC",AC58,"")</f>
        <v/>
      </c>
    </row>
    <row r="59" spans="1:187" ht="15" customHeight="1" x14ac:dyDescent="0.25">
      <c r="A59" s="4" t="str">
        <f>'Gene Table'!C59&amp;":"&amp;'Gene Table'!D59</f>
        <v>NRAS:c.181C&gt;A</v>
      </c>
      <c r="B59" s="4">
        <f>IF('Gene Table'!$G$5="NO",IF(ISNUMBER(MATCH('Gene Table'!E59,'Array Content'!$M$2:$M$941,0)),VLOOKUP('Gene Table'!E59,'Array Content'!$M$2:$O$941,2,FALSE),35),IF('Gene Table'!$G$5="YES",IF(ISNUMBER(MATCH('Gene Table'!E59,'Array Content'!$M$2:$M$941,0)),VLOOKUP('Gene Table'!E59,'Array Content'!$M$2:$O$941,3,FALSE),35),"OOPS"))</f>
        <v>35</v>
      </c>
      <c r="C59" s="4" t="s">
        <v>213</v>
      </c>
      <c r="D59" s="4">
        <f>IF('Control Sample Data'!D58="","",IF(SUM('Control Sample Data'!D$2:D$97)&gt;10,IF(AND(ISNUMBER('Control Sample Data'!D58),'Control Sample Data'!D58&lt;$B59, 'Control Sample Data'!D58&gt;0),'Control Sample Data'!D58,$B59),""))</f>
        <v>34.19</v>
      </c>
      <c r="E59" s="4">
        <f>IF('Control Sample Data'!E58="","",IF(SUM('Control Sample Data'!E$2:E$97)&gt;10,IF(AND(ISNUMBER('Control Sample Data'!E58),'Control Sample Data'!E58&lt;$B59, 'Control Sample Data'!E58&gt;0),'Control Sample Data'!E58,$B59),""))</f>
        <v>34.729999999999997</v>
      </c>
      <c r="F59" s="4" t="str">
        <f>IF('Control Sample Data'!F58="","",IF(SUM('Control Sample Data'!F$2:F$97)&gt;10,IF(AND(ISNUMBER('Control Sample Data'!F58),'Control Sample Data'!F58&lt;$B59, 'Control Sample Data'!F58&gt;0),'Control Sample Data'!F58,$B59),""))</f>
        <v/>
      </c>
      <c r="G59" s="4" t="str">
        <f>IF('Control Sample Data'!G58="","",IF(SUM('Control Sample Data'!G$2:G$97)&gt;10,IF(AND(ISNUMBER('Control Sample Data'!G58),'Control Sample Data'!G58&lt;$B59, 'Control Sample Data'!G58&gt;0),'Control Sample Data'!G58,$B59),""))</f>
        <v/>
      </c>
      <c r="H59" s="4" t="str">
        <f>IF('Control Sample Data'!H58="","",IF(SUM('Control Sample Data'!H$2:H$97)&gt;10,IF(AND(ISNUMBER('Control Sample Data'!H58),'Control Sample Data'!H58&lt;$B59, 'Control Sample Data'!H58&gt;0),'Control Sample Data'!H58,$B59),""))</f>
        <v/>
      </c>
      <c r="I59" s="4" t="str">
        <f>IF('Control Sample Data'!I58="","",IF(SUM('Control Sample Data'!I$2:I$97)&gt;10,IF(AND(ISNUMBER('Control Sample Data'!I58),'Control Sample Data'!I58&lt;$B59, 'Control Sample Data'!I58&gt;0),'Control Sample Data'!I58,$B59),""))</f>
        <v/>
      </c>
      <c r="J59" s="4" t="str">
        <f>IF('Control Sample Data'!J58="","",IF(SUM('Control Sample Data'!J$2:J$97)&gt;10,IF(AND(ISNUMBER('Control Sample Data'!J58),'Control Sample Data'!J58&lt;$B59, 'Control Sample Data'!J58&gt;0),'Control Sample Data'!J58,$B59),""))</f>
        <v/>
      </c>
      <c r="K59" s="4" t="str">
        <f>IF('Control Sample Data'!K58="","",IF(SUM('Control Sample Data'!K$2:K$97)&gt;10,IF(AND(ISNUMBER('Control Sample Data'!K58),'Control Sample Data'!K58&lt;$B59, 'Control Sample Data'!K58&gt;0),'Control Sample Data'!K58,$B59),""))</f>
        <v/>
      </c>
      <c r="L59" s="4" t="str">
        <f>IF('Control Sample Data'!L58="","",IF(SUM('Control Sample Data'!L$2:L$97)&gt;10,IF(AND(ISNUMBER('Control Sample Data'!L58),'Control Sample Data'!L58&lt;$B59, 'Control Sample Data'!L58&gt;0),'Control Sample Data'!L58,$B59),""))</f>
        <v/>
      </c>
      <c r="M59" s="4" t="str">
        <f>IF('Control Sample Data'!M58="","",IF(SUM('Control Sample Data'!M$2:M$97)&gt;10,IF(AND(ISNUMBER('Control Sample Data'!M58),'Control Sample Data'!M58&lt;$B59, 'Control Sample Data'!M58&gt;0),'Control Sample Data'!M58,$B59),""))</f>
        <v/>
      </c>
      <c r="N59" s="4" t="str">
        <f>IF('Control Sample Data'!N58="","",IF(SUM('Control Sample Data'!N$2:N$97)&gt;10,IF(AND(ISNUMBER('Control Sample Data'!N58),'Control Sample Data'!N58&lt;$B59, 'Control Sample Data'!N58&gt;0),'Control Sample Data'!N58,$B59),""))</f>
        <v/>
      </c>
      <c r="O59" s="4" t="str">
        <f>IF('Control Sample Data'!O58="","",IF(SUM('Control Sample Data'!O$2:O$97)&gt;10,IF(AND(ISNUMBER('Control Sample Data'!O58),'Control Sample Data'!O58&lt;$B59, 'Control Sample Data'!O58&gt;0),'Control Sample Data'!O58,$B59),""))</f>
        <v/>
      </c>
      <c r="Q59" s="4" t="s">
        <v>213</v>
      </c>
      <c r="R59" s="4">
        <f>IF('Test Sample Data'!D58="","",IF(SUM('Test Sample Data'!D$2:D$97)&gt;10,IF(AND(ISNUMBER('Test Sample Data'!D58),'Test Sample Data'!D58&lt;$B59, 'Test Sample Data'!D58&gt;0),'Test Sample Data'!D58,$B59),""))</f>
        <v>35</v>
      </c>
      <c r="S59" s="4">
        <f>IF('Test Sample Data'!E58="","",IF(SUM('Test Sample Data'!E$2:E$97)&gt;10,IF(AND(ISNUMBER('Test Sample Data'!E58),'Test Sample Data'!E58&lt;$B59, 'Test Sample Data'!E58&gt;0),'Test Sample Data'!E58,$B59),""))</f>
        <v>35</v>
      </c>
      <c r="T59" s="4">
        <f>IF('Test Sample Data'!F58="","",IF(SUM('Test Sample Data'!F$2:F$97)&gt;10,IF(AND(ISNUMBER('Test Sample Data'!F58),'Test Sample Data'!F58&lt;$B59, 'Test Sample Data'!F58&gt;0),'Test Sample Data'!F58,$B59),""))</f>
        <v>35</v>
      </c>
      <c r="U59" s="4">
        <f>IF('Test Sample Data'!G58="","",IF(SUM('Test Sample Data'!G$2:G$97)&gt;10,IF(AND(ISNUMBER('Test Sample Data'!G58),'Test Sample Data'!G58&lt;$B59, 'Test Sample Data'!G58&gt;0),'Test Sample Data'!G58,$B59),""))</f>
        <v>35</v>
      </c>
      <c r="V59" s="4">
        <f>IF('Test Sample Data'!H58="","",IF(SUM('Test Sample Data'!H$2:H$97)&gt;10,IF(AND(ISNUMBER('Test Sample Data'!H58),'Test Sample Data'!H58&lt;$B59, 'Test Sample Data'!H58&gt;0),'Test Sample Data'!H58,$B59),""))</f>
        <v>35</v>
      </c>
      <c r="W59" s="4">
        <f>IF('Test Sample Data'!I58="","",IF(SUM('Test Sample Data'!I$2:I$97)&gt;10,IF(AND(ISNUMBER('Test Sample Data'!I58),'Test Sample Data'!I58&lt;$B59, 'Test Sample Data'!I58&gt;0),'Test Sample Data'!I58,$B59),""))</f>
        <v>35</v>
      </c>
      <c r="X59" s="4">
        <f>IF('Test Sample Data'!J58="","",IF(SUM('Test Sample Data'!J$2:J$97)&gt;10,IF(AND(ISNUMBER('Test Sample Data'!J58),'Test Sample Data'!J58&lt;$B59, 'Test Sample Data'!J58&gt;0),'Test Sample Data'!J58,$B59),""))</f>
        <v>35</v>
      </c>
      <c r="Y59" s="4">
        <f>IF('Test Sample Data'!K58="","",IF(SUM('Test Sample Data'!K$2:K$97)&gt;10,IF(AND(ISNUMBER('Test Sample Data'!K58),'Test Sample Data'!K58&lt;$B59, 'Test Sample Data'!K58&gt;0),'Test Sample Data'!K58,$B59),""))</f>
        <v>35</v>
      </c>
      <c r="Z59" s="4" t="str">
        <f>IF('Test Sample Data'!L58="","",IF(SUM('Test Sample Data'!L$2:L$97)&gt;10,IF(AND(ISNUMBER('Test Sample Data'!L58),'Test Sample Data'!L58&lt;$B59, 'Test Sample Data'!L58&gt;0),'Test Sample Data'!L58,$B59),""))</f>
        <v/>
      </c>
      <c r="AA59" s="4" t="str">
        <f>IF('Test Sample Data'!M58="","",IF(SUM('Test Sample Data'!M$2:M$97)&gt;10,IF(AND(ISNUMBER('Test Sample Data'!M58),'Test Sample Data'!M58&lt;$B59, 'Test Sample Data'!M58&gt;0),'Test Sample Data'!M58,$B59),""))</f>
        <v/>
      </c>
      <c r="AB59" s="4" t="str">
        <f>IF('Test Sample Data'!N58="","",IF(SUM('Test Sample Data'!N$2:N$97)&gt;10,IF(AND(ISNUMBER('Test Sample Data'!N58),'Test Sample Data'!N58&lt;$B59, 'Test Sample Data'!N58&gt;0),'Test Sample Data'!N58,$B59),""))</f>
        <v/>
      </c>
      <c r="AC59" s="4" t="str">
        <f>IF('Test Sample Data'!O58="","",IF(SUM('Test Sample Data'!O$2:O$97)&gt;10,IF(AND(ISNUMBER('Test Sample Data'!O58),'Test Sample Data'!O58&lt;$B59, 'Test Sample Data'!O58&gt;0),'Test Sample Data'!O58,$B59),""))</f>
        <v/>
      </c>
      <c r="AE59" s="4" t="s">
        <v>213</v>
      </c>
      <c r="AF59" s="4">
        <f>IF(ISNUMBER(D59),IF(MID('Gene Table'!$D$1,5,1)="8",D59-ED$100,D59-VLOOKUP(LEFT($A59,FIND(":",$A59,1))&amp;"copy number",$A$3:$AC$98,4,FALSE)),"")</f>
        <v>7.8199999999999967</v>
      </c>
      <c r="AG59" s="4">
        <f>IF(ISNUMBER(E59),IF(MID('Gene Table'!$D$1,5,1)="8",E59-EE$100,E59-VLOOKUP(LEFT($A59,FIND(":",$A59,1))&amp;"copy number",$A$3:$AC$98,5,FALSE)),"")</f>
        <v>8.2999999999999972</v>
      </c>
      <c r="AH59" s="4" t="str">
        <f>IF(ISNUMBER(F59),IF(MID('Gene Table'!$D$1,5,1)="8",F59-EF$100,F59-VLOOKUP(LEFT($A59,FIND(":",$A59,1))&amp;"copy number",$A$3:$AC$98,6,FALSE)),"")</f>
        <v/>
      </c>
      <c r="AI59" s="4" t="str">
        <f>IF(ISNUMBER(G59),IF(MID('Gene Table'!$D$1,5,1)="8",G59-EG$100,G59-VLOOKUP(LEFT($A59,FIND(":",$A59,1))&amp;"copy number",$A$3:$AC$98,7,FALSE)),"")</f>
        <v/>
      </c>
      <c r="AJ59" s="4" t="str">
        <f>IF(ISNUMBER(H59),IF(MID('Gene Table'!$D$1,5,1)="8",H59-EH$100,H59-VLOOKUP(LEFT($A59,FIND(":",$A59,1))&amp;"copy number",$A$3:$AC$98,8,FALSE)),"")</f>
        <v/>
      </c>
      <c r="AK59" s="4" t="str">
        <f>IF(ISNUMBER(I59),IF(MID('Gene Table'!$D$1,5,1)="8",I59-EI$100,I59-VLOOKUP(LEFT($A59,FIND(":",$A59,1))&amp;"copy number",$A$3:$AC$98,9,FALSE)),"")</f>
        <v/>
      </c>
      <c r="AL59" s="4" t="str">
        <f>IF(ISNUMBER(J59),IF(MID('Gene Table'!$D$1,5,1)="8",J59-EJ$100,J59-VLOOKUP(LEFT($A59,FIND(":",$A59,1))&amp;"copy number",$A$3:$AC$98,10,FALSE)),"")</f>
        <v/>
      </c>
      <c r="AM59" s="4" t="str">
        <f>IF(ISNUMBER(K59),IF(MID('Gene Table'!$D$1,5,1)="8",K59-EK$100,K59-VLOOKUP(LEFT($A59,FIND(":",$A59,1))&amp;"copy number",$A$3:$AC$98,11,FALSE)),"")</f>
        <v/>
      </c>
      <c r="AN59" s="4" t="str">
        <f>IF(ISNUMBER(L59),IF(MID('Gene Table'!$D$1,5,1)="8",L59-EL$100,L59-VLOOKUP(LEFT($A59,FIND(":",$A59,1))&amp;"copy number",$A$3:$AC$98,12,FALSE)),"")</f>
        <v/>
      </c>
      <c r="AO59" s="4" t="str">
        <f>IF(ISNUMBER(M59),IF(MID('Gene Table'!$D$1,5,1)="8",M59-EM$100,M59-VLOOKUP(LEFT($A59,FIND(":",$A59,1))&amp;"copy number",$A$3:$AC$98,13,FALSE)),"")</f>
        <v/>
      </c>
      <c r="AP59" s="4" t="str">
        <f>IF(ISNUMBER(N59),IF(MID('Gene Table'!$D$1,5,1)="8",N59-EN$100,N59-VLOOKUP(LEFT($A59,FIND(":",$A59,1))&amp;"copy number",$A$3:$AC$98,14,FALSE)),"")</f>
        <v/>
      </c>
      <c r="AQ59" s="4" t="str">
        <f>IF(ISNUMBER(O59),IF(MID('Gene Table'!$D$1,5,1)="8",O59-EO$100,O59-VLOOKUP(LEFT($A59,FIND(":",$A59,1))&amp;"copy number",$A$3:$AC$98,15,FALSE)),"")</f>
        <v/>
      </c>
      <c r="AR59" s="4">
        <f t="shared" si="3"/>
        <v>1.02</v>
      </c>
      <c r="AS59" s="4">
        <f t="shared" si="4"/>
        <v>8.06</v>
      </c>
      <c r="AU59" s="4" t="s">
        <v>213</v>
      </c>
      <c r="AV59" s="4">
        <f>IF(ISNUMBER(R59),IF(MID('Gene Table'!$D$1,5,1)="8",D59-ER$100,R59-VLOOKUP(LEFT($A59,FIND(":",$A59,1))&amp;"copy number",$A$3:$AC$98,18,FALSE)),"")</f>
        <v>8.68</v>
      </c>
      <c r="AW59" s="4">
        <f>IF(ISNUMBER(S59),IF(MID('Gene Table'!$D$1,5,1)="8",E59-ES$100,S59-VLOOKUP(LEFT($A59,FIND(":",$A59,1))&amp;"copy number",$A$3:$AC$98,19,FALSE)),"")</f>
        <v>8.36</v>
      </c>
      <c r="AX59" s="4">
        <f>IF(ISNUMBER(T59),IF(MID('Gene Table'!$D$1,5,1)="8",F59-ET$100,T59-VLOOKUP(LEFT($A59,FIND(":",$A59,1))&amp;"copy number",$A$3:$AC$98,20,FALSE)),"")</f>
        <v>8.66</v>
      </c>
      <c r="AY59" s="4">
        <f>IF(ISNUMBER(U59),IF(MID('Gene Table'!$D$1,5,1)="8",G59-EU$100,U59-VLOOKUP(LEFT($A59,FIND(":",$A59,1))&amp;"copy number",$A$3:$AC$98,21,FALSE)),"")</f>
        <v>9</v>
      </c>
      <c r="AZ59" s="4">
        <f>IF(ISNUMBER(V59),IF(MID('Gene Table'!$D$1,5,1)="8",H59-EV$100,V59-VLOOKUP(LEFT($A59,FIND(":",$A59,1))&amp;"copy number",$A$3:$AC$98,22,FALSE)),"")</f>
        <v>9</v>
      </c>
      <c r="BA59" s="4">
        <f>IF(ISNUMBER(W59),IF(MID('Gene Table'!$D$1,5,1)="8",I59-EW$100,W59-VLOOKUP(LEFT($A59,FIND(":",$A59,1))&amp;"copy number",$A$3:$AC$98,23,FALSE)),"")</f>
        <v>9</v>
      </c>
      <c r="BB59" s="4">
        <f>IF(ISNUMBER(X59),IF(MID('Gene Table'!$D$1,5,1)="8",J59-EX$100,X59-VLOOKUP(LEFT($A59,FIND(":",$A59,1))&amp;"copy number",$A$3:$AC$98,24,FALSE)),"")</f>
        <v>9</v>
      </c>
      <c r="BC59" s="4">
        <f>IF(ISNUMBER(Y59),IF(MID('Gene Table'!$D$1,5,1)="8",K59-EY$100,Y59-VLOOKUP(LEFT($A59,FIND(":",$A59,1))&amp;"copy number",$A$3:$AC$98,25,FALSE)),"")</f>
        <v>9</v>
      </c>
      <c r="BD59" s="4" t="str">
        <f>IF(ISNUMBER(Z59),IF(MID('Gene Table'!$D$1,5,1)="8",L59-EZ$100,Z59-VLOOKUP(LEFT($A59,FIND(":",$A59,1))&amp;"copy number",$A$3:$AC$98,26,FALSE)),"")</f>
        <v/>
      </c>
      <c r="BE59" s="4" t="str">
        <f>IF(ISNUMBER(AA59),IF(MID('Gene Table'!$D$1,5,1)="8",M59-FA$100,AA59-VLOOKUP(LEFT($A59,FIND(":",$A59,1))&amp;"copy number",$A$3:$AC$98,27,FALSE)),"")</f>
        <v/>
      </c>
      <c r="BF59" s="4" t="str">
        <f>IF(ISNUMBER(AB59),IF(MID('Gene Table'!$D$1,5,1)="8",N59-FB$100,AB59-VLOOKUP(LEFT($A59,FIND(":",$A59,1))&amp;"copy number",$A$3:$AC$98,28,FALSE)),"")</f>
        <v/>
      </c>
      <c r="BG59" s="4" t="str">
        <f>IF(ISNUMBER(AC59),IF(MID('Gene Table'!$D$1,5,1)="8",O59-FC$100,AC59-VLOOKUP(LEFT($A59,FIND(":",$A59,1))&amp;"copy number",$A$3:$AC$98,29,FALSE)),"")</f>
        <v/>
      </c>
      <c r="BI59" s="4" t="s">
        <v>213</v>
      </c>
      <c r="BJ59" s="4">
        <f t="shared" si="5"/>
        <v>8.68</v>
      </c>
      <c r="BK59" s="4">
        <f t="shared" si="6"/>
        <v>8.36</v>
      </c>
      <c r="BL59" s="4">
        <f t="shared" si="7"/>
        <v>8.66</v>
      </c>
      <c r="BM59" s="4">
        <f t="shared" si="8"/>
        <v>9</v>
      </c>
      <c r="BN59" s="4">
        <f t="shared" si="9"/>
        <v>9</v>
      </c>
      <c r="BO59" s="4">
        <f t="shared" si="10"/>
        <v>9</v>
      </c>
      <c r="BP59" s="4">
        <f t="shared" si="11"/>
        <v>9</v>
      </c>
      <c r="BQ59" s="4">
        <f t="shared" si="12"/>
        <v>9</v>
      </c>
      <c r="BR59" s="4" t="str">
        <f t="shared" si="13"/>
        <v/>
      </c>
      <c r="BS59" s="4" t="str">
        <f t="shared" si="14"/>
        <v/>
      </c>
      <c r="BT59" s="4" t="str">
        <f t="shared" si="15"/>
        <v/>
      </c>
      <c r="BU59" s="4" t="str">
        <f t="shared" si="16"/>
        <v/>
      </c>
      <c r="BV59" s="4">
        <f t="shared" si="17"/>
        <v>0.73</v>
      </c>
      <c r="BW59" s="4">
        <f t="shared" si="18"/>
        <v>8.84</v>
      </c>
      <c r="BY59" s="4" t="s">
        <v>213</v>
      </c>
      <c r="BZ59" s="4">
        <f t="shared" si="19"/>
        <v>-0.16000000000000014</v>
      </c>
      <c r="CA59" s="4">
        <f t="shared" si="20"/>
        <v>-0.48000000000000043</v>
      </c>
      <c r="CB59" s="4">
        <f t="shared" si="21"/>
        <v>-0.17999999999999972</v>
      </c>
      <c r="CC59" s="4">
        <f t="shared" si="22"/>
        <v>0.16000000000000014</v>
      </c>
      <c r="CD59" s="4">
        <f t="shared" si="23"/>
        <v>0.16000000000000014</v>
      </c>
      <c r="CE59" s="4">
        <f t="shared" si="24"/>
        <v>0.16000000000000014</v>
      </c>
      <c r="CF59" s="4">
        <f t="shared" si="25"/>
        <v>0.16000000000000014</v>
      </c>
      <c r="CG59" s="4">
        <f t="shared" si="26"/>
        <v>0.16000000000000014</v>
      </c>
      <c r="CH59" s="4" t="str">
        <f t="shared" si="27"/>
        <v/>
      </c>
      <c r="CI59" s="4" t="str">
        <f t="shared" si="28"/>
        <v/>
      </c>
      <c r="CJ59" s="4" t="str">
        <f t="shared" si="29"/>
        <v/>
      </c>
      <c r="CK59" s="4" t="str">
        <f t="shared" si="30"/>
        <v/>
      </c>
      <c r="CM59" s="4" t="s">
        <v>213</v>
      </c>
      <c r="CN59" s="4" t="str">
        <f>IF(ISNUMBER(BZ59), IF($BV59&gt;VLOOKUP('Gene Table'!$G$2,'Array Content'!$A$2:$B$3,2,FALSE),IF(BZ59&lt;-$BV59,"mutant","WT"),IF(BZ59&lt;-VLOOKUP('Gene Table'!$G$2,'Array Content'!$A$2:$B$3,2,FALSE),"Mutant","WT")),"")</f>
        <v>WT</v>
      </c>
      <c r="CO59" s="4" t="str">
        <f>IF(ISNUMBER(CA59), IF($BV59&gt;VLOOKUP('Gene Table'!$G$2,'Array Content'!$A$2:$B$3,2,FALSE),IF(CA59&lt;-$BV59,"mutant","WT"),IF(CA59&lt;-VLOOKUP('Gene Table'!$G$2,'Array Content'!$A$2:$B$3,2,FALSE),"Mutant","WT")),"")</f>
        <v>WT</v>
      </c>
      <c r="CP59" s="4" t="str">
        <f>IF(ISNUMBER(CB59), IF($BV59&gt;VLOOKUP('Gene Table'!$G$2,'Array Content'!$A$2:$B$3,2,FALSE),IF(CB59&lt;-$BV59,"mutant","WT"),IF(CB59&lt;-VLOOKUP('Gene Table'!$G$2,'Array Content'!$A$2:$B$3,2,FALSE),"Mutant","WT")),"")</f>
        <v>WT</v>
      </c>
      <c r="CQ59" s="4" t="str">
        <f>IF(ISNUMBER(CC59), IF($BV59&gt;VLOOKUP('Gene Table'!$G$2,'Array Content'!$A$2:$B$3,2,FALSE),IF(CC59&lt;-$BV59,"mutant","WT"),IF(CC59&lt;-VLOOKUP('Gene Table'!$G$2,'Array Content'!$A$2:$B$3,2,FALSE),"Mutant","WT")),"")</f>
        <v>WT</v>
      </c>
      <c r="CR59" s="4" t="str">
        <f>IF(ISNUMBER(CD59), IF($BV59&gt;VLOOKUP('Gene Table'!$G$2,'Array Content'!$A$2:$B$3,2,FALSE),IF(CD59&lt;-$BV59,"mutant","WT"),IF(CD59&lt;-VLOOKUP('Gene Table'!$G$2,'Array Content'!$A$2:$B$3,2,FALSE),"Mutant","WT")),"")</f>
        <v>WT</v>
      </c>
      <c r="CS59" s="4" t="str">
        <f>IF(ISNUMBER(CE59), IF($BV59&gt;VLOOKUP('Gene Table'!$G$2,'Array Content'!$A$2:$B$3,2,FALSE),IF(CE59&lt;-$BV59,"mutant","WT"),IF(CE59&lt;-VLOOKUP('Gene Table'!$G$2,'Array Content'!$A$2:$B$3,2,FALSE),"Mutant","WT")),"")</f>
        <v>WT</v>
      </c>
      <c r="CT59" s="4" t="str">
        <f>IF(ISNUMBER(CF59), IF($BV59&gt;VLOOKUP('Gene Table'!$G$2,'Array Content'!$A$2:$B$3,2,FALSE),IF(CF59&lt;-$BV59,"mutant","WT"),IF(CF59&lt;-VLOOKUP('Gene Table'!$G$2,'Array Content'!$A$2:$B$3,2,FALSE),"Mutant","WT")),"")</f>
        <v>WT</v>
      </c>
      <c r="CU59" s="4" t="str">
        <f>IF(ISNUMBER(CG59), IF($BV59&gt;VLOOKUP('Gene Table'!$G$2,'Array Content'!$A$2:$B$3,2,FALSE),IF(CG59&lt;-$BV59,"mutant","WT"),IF(CG59&lt;-VLOOKUP('Gene Table'!$G$2,'Array Content'!$A$2:$B$3,2,FALSE),"Mutant","WT")),"")</f>
        <v>WT</v>
      </c>
      <c r="CV59" s="4" t="str">
        <f>IF(ISNUMBER(CH59), IF($BV59&gt;VLOOKUP('Gene Table'!$G$2,'Array Content'!$A$2:$B$3,2,FALSE),IF(CH59&lt;-$BV59,"mutant","WT"),IF(CH59&lt;-VLOOKUP('Gene Table'!$G$2,'Array Content'!$A$2:$B$3,2,FALSE),"Mutant","WT")),"")</f>
        <v/>
      </c>
      <c r="CW59" s="4" t="str">
        <f>IF(ISNUMBER(CI59), IF($BV59&gt;VLOOKUP('Gene Table'!$G$2,'Array Content'!$A$2:$B$3,2,FALSE),IF(CI59&lt;-$BV59,"mutant","WT"),IF(CI59&lt;-VLOOKUP('Gene Table'!$G$2,'Array Content'!$A$2:$B$3,2,FALSE),"Mutant","WT")),"")</f>
        <v/>
      </c>
      <c r="CX59" s="4" t="str">
        <f>IF(ISNUMBER(CJ59), IF($BV59&gt;VLOOKUP('Gene Table'!$G$2,'Array Content'!$A$2:$B$3,2,FALSE),IF(CJ59&lt;-$BV59,"mutant","WT"),IF(CJ59&lt;-VLOOKUP('Gene Table'!$G$2,'Array Content'!$A$2:$B$3,2,FALSE),"Mutant","WT")),"")</f>
        <v/>
      </c>
      <c r="CY59" s="4" t="str">
        <f>IF(ISNUMBER(CK59), IF($BV59&gt;VLOOKUP('Gene Table'!$G$2,'Array Content'!$A$2:$B$3,2,FALSE),IF(CK59&lt;-$BV59,"mutant","WT"),IF(CK59&lt;-VLOOKUP('Gene Table'!$G$2,'Array Content'!$A$2:$B$3,2,FALSE),"Mutant","WT")),"")</f>
        <v/>
      </c>
      <c r="DA59" s="4" t="s">
        <v>213</v>
      </c>
      <c r="DB59" s="4">
        <f t="shared" si="31"/>
        <v>0.61999999999999922</v>
      </c>
      <c r="DC59" s="4">
        <f t="shared" si="32"/>
        <v>0.29999999999999893</v>
      </c>
      <c r="DD59" s="4">
        <f t="shared" si="33"/>
        <v>0.59999999999999964</v>
      </c>
      <c r="DE59" s="4">
        <f t="shared" si="34"/>
        <v>0.9399999999999995</v>
      </c>
      <c r="DF59" s="4">
        <f t="shared" si="35"/>
        <v>0.9399999999999995</v>
      </c>
      <c r="DG59" s="4">
        <f t="shared" si="36"/>
        <v>0.9399999999999995</v>
      </c>
      <c r="DH59" s="4">
        <f t="shared" si="37"/>
        <v>0.9399999999999995</v>
      </c>
      <c r="DI59" s="4">
        <f t="shared" si="38"/>
        <v>0.9399999999999995</v>
      </c>
      <c r="DJ59" s="4" t="str">
        <f t="shared" si="39"/>
        <v/>
      </c>
      <c r="DK59" s="4" t="str">
        <f t="shared" si="40"/>
        <v/>
      </c>
      <c r="DL59" s="4" t="str">
        <f t="shared" si="41"/>
        <v/>
      </c>
      <c r="DM59" s="4" t="str">
        <f t="shared" si="42"/>
        <v/>
      </c>
      <c r="DO59" s="4" t="s">
        <v>213</v>
      </c>
      <c r="DP59" s="4" t="str">
        <f>IF(ISNUMBER(DB59), IF($AR59&gt;VLOOKUP('Gene Table'!$G$2,'Array Content'!$A$2:$B$3,2,FALSE),IF(DB59&lt;-$AR59,"mutant","WT"),IF(DB59&lt;-VLOOKUP('Gene Table'!$G$2,'Array Content'!$A$2:$B$3,2,FALSE),"Mutant","WT")),"")</f>
        <v>WT</v>
      </c>
      <c r="DQ59" s="4" t="str">
        <f>IF(ISNUMBER(DC59), IF($AR59&gt;VLOOKUP('Gene Table'!$G$2,'Array Content'!$A$2:$B$3,2,FALSE),IF(DC59&lt;-$AR59,"mutant","WT"),IF(DC59&lt;-VLOOKUP('Gene Table'!$G$2,'Array Content'!$A$2:$B$3,2,FALSE),"Mutant","WT")),"")</f>
        <v>WT</v>
      </c>
      <c r="DR59" s="4" t="str">
        <f>IF(ISNUMBER(DD59), IF($AR59&gt;VLOOKUP('Gene Table'!$G$2,'Array Content'!$A$2:$B$3,2,FALSE),IF(DD59&lt;-$AR59,"mutant","WT"),IF(DD59&lt;-VLOOKUP('Gene Table'!$G$2,'Array Content'!$A$2:$B$3,2,FALSE),"Mutant","WT")),"")</f>
        <v>WT</v>
      </c>
      <c r="DS59" s="4" t="str">
        <f>IF(ISNUMBER(DE59), IF($AR59&gt;VLOOKUP('Gene Table'!$G$2,'Array Content'!$A$2:$B$3,2,FALSE),IF(DE59&lt;-$AR59,"mutant","WT"),IF(DE59&lt;-VLOOKUP('Gene Table'!$G$2,'Array Content'!$A$2:$B$3,2,FALSE),"Mutant","WT")),"")</f>
        <v>WT</v>
      </c>
      <c r="DT59" s="4" t="str">
        <f>IF(ISNUMBER(DF59), IF($AR59&gt;VLOOKUP('Gene Table'!$G$2,'Array Content'!$A$2:$B$3,2,FALSE),IF(DF59&lt;-$AR59,"mutant","WT"),IF(DF59&lt;-VLOOKUP('Gene Table'!$G$2,'Array Content'!$A$2:$B$3,2,FALSE),"Mutant","WT")),"")</f>
        <v>WT</v>
      </c>
      <c r="DU59" s="4" t="str">
        <f>IF(ISNUMBER(DG59), IF($AR59&gt;VLOOKUP('Gene Table'!$G$2,'Array Content'!$A$2:$B$3,2,FALSE),IF(DG59&lt;-$AR59,"mutant","WT"),IF(DG59&lt;-VLOOKUP('Gene Table'!$G$2,'Array Content'!$A$2:$B$3,2,FALSE),"Mutant","WT")),"")</f>
        <v>WT</v>
      </c>
      <c r="DV59" s="4" t="str">
        <f>IF(ISNUMBER(DH59), IF($AR59&gt;VLOOKUP('Gene Table'!$G$2,'Array Content'!$A$2:$B$3,2,FALSE),IF(DH59&lt;-$AR59,"mutant","WT"),IF(DH59&lt;-VLOOKUP('Gene Table'!$G$2,'Array Content'!$A$2:$B$3,2,FALSE),"Mutant","WT")),"")</f>
        <v>WT</v>
      </c>
      <c r="DW59" s="4" t="str">
        <f>IF(ISNUMBER(DI59), IF($AR59&gt;VLOOKUP('Gene Table'!$G$2,'Array Content'!$A$2:$B$3,2,FALSE),IF(DI59&lt;-$AR59,"mutant","WT"),IF(DI59&lt;-VLOOKUP('Gene Table'!$G$2,'Array Content'!$A$2:$B$3,2,FALSE),"Mutant","WT")),"")</f>
        <v>WT</v>
      </c>
      <c r="DX59" s="4" t="str">
        <f>IF(ISNUMBER(DJ59), IF($AR59&gt;VLOOKUP('Gene Table'!$G$2,'Array Content'!$A$2:$B$3,2,FALSE),IF(DJ59&lt;-$AR59,"mutant","WT"),IF(DJ59&lt;-VLOOKUP('Gene Table'!$G$2,'Array Content'!$A$2:$B$3,2,FALSE),"Mutant","WT")),"")</f>
        <v/>
      </c>
      <c r="DY59" s="4" t="str">
        <f>IF(ISNUMBER(DK59), IF($AR59&gt;VLOOKUP('Gene Table'!$G$2,'Array Content'!$A$2:$B$3,2,FALSE),IF(DK59&lt;-$AR59,"mutant","WT"),IF(DK59&lt;-VLOOKUP('Gene Table'!$G$2,'Array Content'!$A$2:$B$3,2,FALSE),"Mutant","WT")),"")</f>
        <v/>
      </c>
      <c r="DZ59" s="4" t="str">
        <f>IF(ISNUMBER(DL59), IF($AR59&gt;VLOOKUP('Gene Table'!$G$2,'Array Content'!$A$2:$B$3,2,FALSE),IF(DL59&lt;-$AR59,"mutant","WT"),IF(DL59&lt;-VLOOKUP('Gene Table'!$G$2,'Array Content'!$A$2:$B$3,2,FALSE),"Mutant","WT")),"")</f>
        <v/>
      </c>
      <c r="EA59" s="4" t="str">
        <f>IF(ISNUMBER(DM59), IF($AR59&gt;VLOOKUP('Gene Table'!$G$2,'Array Content'!$A$2:$B$3,2,FALSE),IF(DM59&lt;-$AR59,"mutant","WT"),IF(DM59&lt;-VLOOKUP('Gene Table'!$G$2,'Array Content'!$A$2:$B$3,2,FALSE),"Mutant","WT")),"")</f>
        <v/>
      </c>
      <c r="EC59" s="4" t="s">
        <v>213</v>
      </c>
      <c r="ED59" s="4" t="str">
        <f>IF('Gene Table'!$D59="copy number",D59,"")</f>
        <v/>
      </c>
      <c r="EE59" s="4" t="str">
        <f>IF('Gene Table'!$D59="copy number",E59,"")</f>
        <v/>
      </c>
      <c r="EF59" s="4" t="str">
        <f>IF('Gene Table'!$D59="copy number",F59,"")</f>
        <v/>
      </c>
      <c r="EG59" s="4" t="str">
        <f>IF('Gene Table'!$D59="copy number",G59,"")</f>
        <v/>
      </c>
      <c r="EH59" s="4" t="str">
        <f>IF('Gene Table'!$D59="copy number",H59,"")</f>
        <v/>
      </c>
      <c r="EI59" s="4" t="str">
        <f>IF('Gene Table'!$D59="copy number",I59,"")</f>
        <v/>
      </c>
      <c r="EJ59" s="4" t="str">
        <f>IF('Gene Table'!$D59="copy number",J59,"")</f>
        <v/>
      </c>
      <c r="EK59" s="4" t="str">
        <f>IF('Gene Table'!$D59="copy number",K59,"")</f>
        <v/>
      </c>
      <c r="EL59" s="4" t="str">
        <f>IF('Gene Table'!$D59="copy number",L59,"")</f>
        <v/>
      </c>
      <c r="EM59" s="4" t="str">
        <f>IF('Gene Table'!$D59="copy number",M59,"")</f>
        <v/>
      </c>
      <c r="EN59" s="4" t="str">
        <f>IF('Gene Table'!$D59="copy number",N59,"")</f>
        <v/>
      </c>
      <c r="EO59" s="4" t="str">
        <f>IF('Gene Table'!$D59="copy number",O59,"")</f>
        <v/>
      </c>
      <c r="EQ59" s="4" t="s">
        <v>213</v>
      </c>
      <c r="ER59" s="4" t="str">
        <f>IF('Gene Table'!$D59="copy number",R59,"")</f>
        <v/>
      </c>
      <c r="ES59" s="4" t="str">
        <f>IF('Gene Table'!$D59="copy number",S59,"")</f>
        <v/>
      </c>
      <c r="ET59" s="4" t="str">
        <f>IF('Gene Table'!$D59="copy number",T59,"")</f>
        <v/>
      </c>
      <c r="EU59" s="4" t="str">
        <f>IF('Gene Table'!$D59="copy number",U59,"")</f>
        <v/>
      </c>
      <c r="EV59" s="4" t="str">
        <f>IF('Gene Table'!$D59="copy number",V59,"")</f>
        <v/>
      </c>
      <c r="EW59" s="4" t="str">
        <f>IF('Gene Table'!$D59="copy number",W59,"")</f>
        <v/>
      </c>
      <c r="EX59" s="4" t="str">
        <f>IF('Gene Table'!$D59="copy number",X59,"")</f>
        <v/>
      </c>
      <c r="EY59" s="4" t="str">
        <f>IF('Gene Table'!$D59="copy number",Y59,"")</f>
        <v/>
      </c>
      <c r="EZ59" s="4" t="str">
        <f>IF('Gene Table'!$D59="copy number",Z59,"")</f>
        <v/>
      </c>
      <c r="FA59" s="4" t="str">
        <f>IF('Gene Table'!$D59="copy number",AA59,"")</f>
        <v/>
      </c>
      <c r="FB59" s="4" t="str">
        <f>IF('Gene Table'!$D59="copy number",AB59,"")</f>
        <v/>
      </c>
      <c r="FC59" s="4" t="str">
        <f>IF('Gene Table'!$D59="copy number",AC59,"")</f>
        <v/>
      </c>
      <c r="FE59" s="4" t="s">
        <v>213</v>
      </c>
      <c r="FF59" s="4" t="str">
        <f>IF('Gene Table'!$C59="SMPC",D59,"")</f>
        <v/>
      </c>
      <c r="FG59" s="4" t="str">
        <f>IF('Gene Table'!$C59="SMPC",E59,"")</f>
        <v/>
      </c>
      <c r="FH59" s="4" t="str">
        <f>IF('Gene Table'!$C59="SMPC",F59,"")</f>
        <v/>
      </c>
      <c r="FI59" s="4" t="str">
        <f>IF('Gene Table'!$C59="SMPC",G59,"")</f>
        <v/>
      </c>
      <c r="FJ59" s="4" t="str">
        <f>IF('Gene Table'!$C59="SMPC",H59,"")</f>
        <v/>
      </c>
      <c r="FK59" s="4" t="str">
        <f>IF('Gene Table'!$C59="SMPC",I59,"")</f>
        <v/>
      </c>
      <c r="FL59" s="4" t="str">
        <f>IF('Gene Table'!$C59="SMPC",J59,"")</f>
        <v/>
      </c>
      <c r="FM59" s="4" t="str">
        <f>IF('Gene Table'!$C59="SMPC",K59,"")</f>
        <v/>
      </c>
      <c r="FN59" s="4" t="str">
        <f>IF('Gene Table'!$C59="SMPC",L59,"")</f>
        <v/>
      </c>
      <c r="FO59" s="4" t="str">
        <f>IF('Gene Table'!$C59="SMPC",M59,"")</f>
        <v/>
      </c>
      <c r="FP59" s="4" t="str">
        <f>IF('Gene Table'!$C59="SMPC",N59,"")</f>
        <v/>
      </c>
      <c r="FQ59" s="4" t="str">
        <f>IF('Gene Table'!$C59="SMPC",O59,"")</f>
        <v/>
      </c>
      <c r="FS59" s="4" t="s">
        <v>213</v>
      </c>
      <c r="FT59" s="4" t="str">
        <f>IF('Gene Table'!$C59="SMPC",R59,"")</f>
        <v/>
      </c>
      <c r="FU59" s="4" t="str">
        <f>IF('Gene Table'!$C59="SMPC",S59,"")</f>
        <v/>
      </c>
      <c r="FV59" s="4" t="str">
        <f>IF('Gene Table'!$C59="SMPC",T59,"")</f>
        <v/>
      </c>
      <c r="FW59" s="4" t="str">
        <f>IF('Gene Table'!$C59="SMPC",U59,"")</f>
        <v/>
      </c>
      <c r="FX59" s="4" t="str">
        <f>IF('Gene Table'!$C59="SMPC",V59,"")</f>
        <v/>
      </c>
      <c r="FY59" s="4" t="str">
        <f>IF('Gene Table'!$C59="SMPC",W59,"")</f>
        <v/>
      </c>
      <c r="FZ59" s="4" t="str">
        <f>IF('Gene Table'!$C59="SMPC",X59,"")</f>
        <v/>
      </c>
      <c r="GA59" s="4" t="str">
        <f>IF('Gene Table'!$C59="SMPC",Y59,"")</f>
        <v/>
      </c>
      <c r="GB59" s="4" t="str">
        <f>IF('Gene Table'!$C59="SMPC",Z59,"")</f>
        <v/>
      </c>
      <c r="GC59" s="4" t="str">
        <f>IF('Gene Table'!$C59="SMPC",AA59,"")</f>
        <v/>
      </c>
      <c r="GD59" s="4" t="str">
        <f>IF('Gene Table'!$C59="SMPC",AB59,"")</f>
        <v/>
      </c>
      <c r="GE59" s="4" t="str">
        <f>IF('Gene Table'!$C59="SMPC",AC59,"")</f>
        <v/>
      </c>
    </row>
    <row r="60" spans="1:187" ht="15" customHeight="1" x14ac:dyDescent="0.25">
      <c r="A60" s="4" t="str">
        <f>'Gene Table'!C60&amp;":"&amp;'Gene Table'!D60</f>
        <v>NRAS:c.182A&gt;C</v>
      </c>
      <c r="B60" s="4">
        <f>IF('Gene Table'!$G$5="NO",IF(ISNUMBER(MATCH('Gene Table'!E60,'Array Content'!$M$2:$M$941,0)),VLOOKUP('Gene Table'!E60,'Array Content'!$M$2:$O$941,2,FALSE),35),IF('Gene Table'!$G$5="YES",IF(ISNUMBER(MATCH('Gene Table'!E60,'Array Content'!$M$2:$M$941,0)),VLOOKUP('Gene Table'!E60,'Array Content'!$M$2:$O$941,3,FALSE),35),"OOPS"))</f>
        <v>35</v>
      </c>
      <c r="C60" s="4" t="s">
        <v>216</v>
      </c>
      <c r="D60" s="4">
        <f>IF('Control Sample Data'!D59="","",IF(SUM('Control Sample Data'!D$2:D$97)&gt;10,IF(AND(ISNUMBER('Control Sample Data'!D59),'Control Sample Data'!D59&lt;$B60, 'Control Sample Data'!D59&gt;0),'Control Sample Data'!D59,$B60),""))</f>
        <v>34.44</v>
      </c>
      <c r="E60" s="4">
        <f>IF('Control Sample Data'!E59="","",IF(SUM('Control Sample Data'!E$2:E$97)&gt;10,IF(AND(ISNUMBER('Control Sample Data'!E59),'Control Sample Data'!E59&lt;$B60, 'Control Sample Data'!E59&gt;0),'Control Sample Data'!E59,$B60),""))</f>
        <v>34.86</v>
      </c>
      <c r="F60" s="4" t="str">
        <f>IF('Control Sample Data'!F59="","",IF(SUM('Control Sample Data'!F$2:F$97)&gt;10,IF(AND(ISNUMBER('Control Sample Data'!F59),'Control Sample Data'!F59&lt;$B60, 'Control Sample Data'!F59&gt;0),'Control Sample Data'!F59,$B60),""))</f>
        <v/>
      </c>
      <c r="G60" s="4" t="str">
        <f>IF('Control Sample Data'!G59="","",IF(SUM('Control Sample Data'!G$2:G$97)&gt;10,IF(AND(ISNUMBER('Control Sample Data'!G59),'Control Sample Data'!G59&lt;$B60, 'Control Sample Data'!G59&gt;0),'Control Sample Data'!G59,$B60),""))</f>
        <v/>
      </c>
      <c r="H60" s="4" t="str">
        <f>IF('Control Sample Data'!H59="","",IF(SUM('Control Sample Data'!H$2:H$97)&gt;10,IF(AND(ISNUMBER('Control Sample Data'!H59),'Control Sample Data'!H59&lt;$B60, 'Control Sample Data'!H59&gt;0),'Control Sample Data'!H59,$B60),""))</f>
        <v/>
      </c>
      <c r="I60" s="4" t="str">
        <f>IF('Control Sample Data'!I59="","",IF(SUM('Control Sample Data'!I$2:I$97)&gt;10,IF(AND(ISNUMBER('Control Sample Data'!I59),'Control Sample Data'!I59&lt;$B60, 'Control Sample Data'!I59&gt;0),'Control Sample Data'!I59,$B60),""))</f>
        <v/>
      </c>
      <c r="J60" s="4" t="str">
        <f>IF('Control Sample Data'!J59="","",IF(SUM('Control Sample Data'!J$2:J$97)&gt;10,IF(AND(ISNUMBER('Control Sample Data'!J59),'Control Sample Data'!J59&lt;$B60, 'Control Sample Data'!J59&gt;0),'Control Sample Data'!J59,$B60),""))</f>
        <v/>
      </c>
      <c r="K60" s="4" t="str">
        <f>IF('Control Sample Data'!K59="","",IF(SUM('Control Sample Data'!K$2:K$97)&gt;10,IF(AND(ISNUMBER('Control Sample Data'!K59),'Control Sample Data'!K59&lt;$B60, 'Control Sample Data'!K59&gt;0),'Control Sample Data'!K59,$B60),""))</f>
        <v/>
      </c>
      <c r="L60" s="4" t="str">
        <f>IF('Control Sample Data'!L59="","",IF(SUM('Control Sample Data'!L$2:L$97)&gt;10,IF(AND(ISNUMBER('Control Sample Data'!L59),'Control Sample Data'!L59&lt;$B60, 'Control Sample Data'!L59&gt;0),'Control Sample Data'!L59,$B60),""))</f>
        <v/>
      </c>
      <c r="M60" s="4" t="str">
        <f>IF('Control Sample Data'!M59="","",IF(SUM('Control Sample Data'!M$2:M$97)&gt;10,IF(AND(ISNUMBER('Control Sample Data'!M59),'Control Sample Data'!M59&lt;$B60, 'Control Sample Data'!M59&gt;0),'Control Sample Data'!M59,$B60),""))</f>
        <v/>
      </c>
      <c r="N60" s="4" t="str">
        <f>IF('Control Sample Data'!N59="","",IF(SUM('Control Sample Data'!N$2:N$97)&gt;10,IF(AND(ISNUMBER('Control Sample Data'!N59),'Control Sample Data'!N59&lt;$B60, 'Control Sample Data'!N59&gt;0),'Control Sample Data'!N59,$B60),""))</f>
        <v/>
      </c>
      <c r="O60" s="4" t="str">
        <f>IF('Control Sample Data'!O59="","",IF(SUM('Control Sample Data'!O$2:O$97)&gt;10,IF(AND(ISNUMBER('Control Sample Data'!O59),'Control Sample Data'!O59&lt;$B60, 'Control Sample Data'!O59&gt;0),'Control Sample Data'!O59,$B60),""))</f>
        <v/>
      </c>
      <c r="Q60" s="4" t="s">
        <v>216</v>
      </c>
      <c r="R60" s="4">
        <f>IF('Test Sample Data'!D59="","",IF(SUM('Test Sample Data'!D$2:D$97)&gt;10,IF(AND(ISNUMBER('Test Sample Data'!D59),'Test Sample Data'!D59&lt;$B60, 'Test Sample Data'!D59&gt;0),'Test Sample Data'!D59,$B60),""))</f>
        <v>30.61</v>
      </c>
      <c r="S60" s="4">
        <f>IF('Test Sample Data'!E59="","",IF(SUM('Test Sample Data'!E$2:E$97)&gt;10,IF(AND(ISNUMBER('Test Sample Data'!E59),'Test Sample Data'!E59&lt;$B60, 'Test Sample Data'!E59&gt;0),'Test Sample Data'!E59,$B60),""))</f>
        <v>30.96</v>
      </c>
      <c r="T60" s="4">
        <f>IF('Test Sample Data'!F59="","",IF(SUM('Test Sample Data'!F$2:F$97)&gt;10,IF(AND(ISNUMBER('Test Sample Data'!F59),'Test Sample Data'!F59&lt;$B60, 'Test Sample Data'!F59&gt;0),'Test Sample Data'!F59,$B60),""))</f>
        <v>31.020000000000003</v>
      </c>
      <c r="U60" s="4">
        <f>IF('Test Sample Data'!G59="","",IF(SUM('Test Sample Data'!G$2:G$97)&gt;10,IF(AND(ISNUMBER('Test Sample Data'!G59),'Test Sample Data'!G59&lt;$B60, 'Test Sample Data'!G59&gt;0),'Test Sample Data'!G59,$B60),""))</f>
        <v>35</v>
      </c>
      <c r="V60" s="4">
        <f>IF('Test Sample Data'!H59="","",IF(SUM('Test Sample Data'!H$2:H$97)&gt;10,IF(AND(ISNUMBER('Test Sample Data'!H59),'Test Sample Data'!H59&lt;$B60, 'Test Sample Data'!H59&gt;0),'Test Sample Data'!H59,$B60),""))</f>
        <v>35</v>
      </c>
      <c r="W60" s="4">
        <f>IF('Test Sample Data'!I59="","",IF(SUM('Test Sample Data'!I$2:I$97)&gt;10,IF(AND(ISNUMBER('Test Sample Data'!I59),'Test Sample Data'!I59&lt;$B60, 'Test Sample Data'!I59&gt;0),'Test Sample Data'!I59,$B60),""))</f>
        <v>35</v>
      </c>
      <c r="X60" s="4">
        <f>IF('Test Sample Data'!J59="","",IF(SUM('Test Sample Data'!J$2:J$97)&gt;10,IF(AND(ISNUMBER('Test Sample Data'!J59),'Test Sample Data'!J59&lt;$B60, 'Test Sample Data'!J59&gt;0),'Test Sample Data'!J59,$B60),""))</f>
        <v>35</v>
      </c>
      <c r="Y60" s="4">
        <f>IF('Test Sample Data'!K59="","",IF(SUM('Test Sample Data'!K$2:K$97)&gt;10,IF(AND(ISNUMBER('Test Sample Data'!K59),'Test Sample Data'!K59&lt;$B60, 'Test Sample Data'!K59&gt;0),'Test Sample Data'!K59,$B60),""))</f>
        <v>35</v>
      </c>
      <c r="Z60" s="4" t="str">
        <f>IF('Test Sample Data'!L59="","",IF(SUM('Test Sample Data'!L$2:L$97)&gt;10,IF(AND(ISNUMBER('Test Sample Data'!L59),'Test Sample Data'!L59&lt;$B60, 'Test Sample Data'!L59&gt;0),'Test Sample Data'!L59,$B60),""))</f>
        <v/>
      </c>
      <c r="AA60" s="4" t="str">
        <f>IF('Test Sample Data'!M59="","",IF(SUM('Test Sample Data'!M$2:M$97)&gt;10,IF(AND(ISNUMBER('Test Sample Data'!M59),'Test Sample Data'!M59&lt;$B60, 'Test Sample Data'!M59&gt;0),'Test Sample Data'!M59,$B60),""))</f>
        <v/>
      </c>
      <c r="AB60" s="4" t="str">
        <f>IF('Test Sample Data'!N59="","",IF(SUM('Test Sample Data'!N$2:N$97)&gt;10,IF(AND(ISNUMBER('Test Sample Data'!N59),'Test Sample Data'!N59&lt;$B60, 'Test Sample Data'!N59&gt;0),'Test Sample Data'!N59,$B60),""))</f>
        <v/>
      </c>
      <c r="AC60" s="4" t="str">
        <f>IF('Test Sample Data'!O59="","",IF(SUM('Test Sample Data'!O$2:O$97)&gt;10,IF(AND(ISNUMBER('Test Sample Data'!O59),'Test Sample Data'!O59&lt;$B60, 'Test Sample Data'!O59&gt;0),'Test Sample Data'!O59,$B60),""))</f>
        <v/>
      </c>
      <c r="AE60" s="4" t="s">
        <v>216</v>
      </c>
      <c r="AF60" s="4">
        <f>IF(ISNUMBER(D60),IF(MID('Gene Table'!$D$1,5,1)="8",D60-ED$100,D60-VLOOKUP(LEFT($A60,FIND(":",$A60,1))&amp;"copy number",$A$3:$AC$98,4,FALSE)),"")</f>
        <v>8.0699999999999967</v>
      </c>
      <c r="AG60" s="4">
        <f>IF(ISNUMBER(E60),IF(MID('Gene Table'!$D$1,5,1)="8",E60-EE$100,E60-VLOOKUP(LEFT($A60,FIND(":",$A60,1))&amp;"copy number",$A$3:$AC$98,5,FALSE)),"")</f>
        <v>8.43</v>
      </c>
      <c r="AH60" s="4" t="str">
        <f>IF(ISNUMBER(F60),IF(MID('Gene Table'!$D$1,5,1)="8",F60-EF$100,F60-VLOOKUP(LEFT($A60,FIND(":",$A60,1))&amp;"copy number",$A$3:$AC$98,6,FALSE)),"")</f>
        <v/>
      </c>
      <c r="AI60" s="4" t="str">
        <f>IF(ISNUMBER(G60),IF(MID('Gene Table'!$D$1,5,1)="8",G60-EG$100,G60-VLOOKUP(LEFT($A60,FIND(":",$A60,1))&amp;"copy number",$A$3:$AC$98,7,FALSE)),"")</f>
        <v/>
      </c>
      <c r="AJ60" s="4" t="str">
        <f>IF(ISNUMBER(H60),IF(MID('Gene Table'!$D$1,5,1)="8",H60-EH$100,H60-VLOOKUP(LEFT($A60,FIND(":",$A60,1))&amp;"copy number",$A$3:$AC$98,8,FALSE)),"")</f>
        <v/>
      </c>
      <c r="AK60" s="4" t="str">
        <f>IF(ISNUMBER(I60),IF(MID('Gene Table'!$D$1,5,1)="8",I60-EI$100,I60-VLOOKUP(LEFT($A60,FIND(":",$A60,1))&amp;"copy number",$A$3:$AC$98,9,FALSE)),"")</f>
        <v/>
      </c>
      <c r="AL60" s="4" t="str">
        <f>IF(ISNUMBER(J60),IF(MID('Gene Table'!$D$1,5,1)="8",J60-EJ$100,J60-VLOOKUP(LEFT($A60,FIND(":",$A60,1))&amp;"copy number",$A$3:$AC$98,10,FALSE)),"")</f>
        <v/>
      </c>
      <c r="AM60" s="4" t="str">
        <f>IF(ISNUMBER(K60),IF(MID('Gene Table'!$D$1,5,1)="8",K60-EK$100,K60-VLOOKUP(LEFT($A60,FIND(":",$A60,1))&amp;"copy number",$A$3:$AC$98,11,FALSE)),"")</f>
        <v/>
      </c>
      <c r="AN60" s="4" t="str">
        <f>IF(ISNUMBER(L60),IF(MID('Gene Table'!$D$1,5,1)="8",L60-EL$100,L60-VLOOKUP(LEFT($A60,FIND(":",$A60,1))&amp;"copy number",$A$3:$AC$98,12,FALSE)),"")</f>
        <v/>
      </c>
      <c r="AO60" s="4" t="str">
        <f>IF(ISNUMBER(M60),IF(MID('Gene Table'!$D$1,5,1)="8",M60-EM$100,M60-VLOOKUP(LEFT($A60,FIND(":",$A60,1))&amp;"copy number",$A$3:$AC$98,13,FALSE)),"")</f>
        <v/>
      </c>
      <c r="AP60" s="4" t="str">
        <f>IF(ISNUMBER(N60),IF(MID('Gene Table'!$D$1,5,1)="8",N60-EN$100,N60-VLOOKUP(LEFT($A60,FIND(":",$A60,1))&amp;"copy number",$A$3:$AC$98,14,FALSE)),"")</f>
        <v/>
      </c>
      <c r="AQ60" s="4" t="str">
        <f>IF(ISNUMBER(O60),IF(MID('Gene Table'!$D$1,5,1)="8",O60-EO$100,O60-VLOOKUP(LEFT($A60,FIND(":",$A60,1))&amp;"copy number",$A$3:$AC$98,15,FALSE)),"")</f>
        <v/>
      </c>
      <c r="AR60" s="4">
        <f t="shared" si="3"/>
        <v>0.76</v>
      </c>
      <c r="AS60" s="4">
        <f t="shared" si="4"/>
        <v>8.25</v>
      </c>
      <c r="AU60" s="4" t="s">
        <v>216</v>
      </c>
      <c r="AV60" s="4">
        <f>IF(ISNUMBER(R60),IF(MID('Gene Table'!$D$1,5,1)="8",D60-ER$100,R60-VLOOKUP(LEFT($A60,FIND(":",$A60,1))&amp;"copy number",$A$3:$AC$98,18,FALSE)),"")</f>
        <v>4.2899999999999991</v>
      </c>
      <c r="AW60" s="4">
        <f>IF(ISNUMBER(S60),IF(MID('Gene Table'!$D$1,5,1)="8",E60-ES$100,S60-VLOOKUP(LEFT($A60,FIND(":",$A60,1))&amp;"copy number",$A$3:$AC$98,19,FALSE)),"")</f>
        <v>4.32</v>
      </c>
      <c r="AX60" s="4">
        <f>IF(ISNUMBER(T60),IF(MID('Gene Table'!$D$1,5,1)="8",F60-ET$100,T60-VLOOKUP(LEFT($A60,FIND(":",$A60,1))&amp;"copy number",$A$3:$AC$98,20,FALSE)),"")</f>
        <v>4.6800000000000033</v>
      </c>
      <c r="AY60" s="4">
        <f>IF(ISNUMBER(U60),IF(MID('Gene Table'!$D$1,5,1)="8",G60-EU$100,U60-VLOOKUP(LEFT($A60,FIND(":",$A60,1))&amp;"copy number",$A$3:$AC$98,21,FALSE)),"")</f>
        <v>9</v>
      </c>
      <c r="AZ60" s="4">
        <f>IF(ISNUMBER(V60),IF(MID('Gene Table'!$D$1,5,1)="8",H60-EV$100,V60-VLOOKUP(LEFT($A60,FIND(":",$A60,1))&amp;"copy number",$A$3:$AC$98,22,FALSE)),"")</f>
        <v>9</v>
      </c>
      <c r="BA60" s="4">
        <f>IF(ISNUMBER(W60),IF(MID('Gene Table'!$D$1,5,1)="8",I60-EW$100,W60-VLOOKUP(LEFT($A60,FIND(":",$A60,1))&amp;"copy number",$A$3:$AC$98,23,FALSE)),"")</f>
        <v>9</v>
      </c>
      <c r="BB60" s="4">
        <f>IF(ISNUMBER(X60),IF(MID('Gene Table'!$D$1,5,1)="8",J60-EX$100,X60-VLOOKUP(LEFT($A60,FIND(":",$A60,1))&amp;"copy number",$A$3:$AC$98,24,FALSE)),"")</f>
        <v>9</v>
      </c>
      <c r="BC60" s="4">
        <f>IF(ISNUMBER(Y60),IF(MID('Gene Table'!$D$1,5,1)="8",K60-EY$100,Y60-VLOOKUP(LEFT($A60,FIND(":",$A60,1))&amp;"copy number",$A$3:$AC$98,25,FALSE)),"")</f>
        <v>9</v>
      </c>
      <c r="BD60" s="4" t="str">
        <f>IF(ISNUMBER(Z60),IF(MID('Gene Table'!$D$1,5,1)="8",L60-EZ$100,Z60-VLOOKUP(LEFT($A60,FIND(":",$A60,1))&amp;"copy number",$A$3:$AC$98,26,FALSE)),"")</f>
        <v/>
      </c>
      <c r="BE60" s="4" t="str">
        <f>IF(ISNUMBER(AA60),IF(MID('Gene Table'!$D$1,5,1)="8",M60-FA$100,AA60-VLOOKUP(LEFT($A60,FIND(":",$A60,1))&amp;"copy number",$A$3:$AC$98,27,FALSE)),"")</f>
        <v/>
      </c>
      <c r="BF60" s="4" t="str">
        <f>IF(ISNUMBER(AB60),IF(MID('Gene Table'!$D$1,5,1)="8",N60-FB$100,AB60-VLOOKUP(LEFT($A60,FIND(":",$A60,1))&amp;"copy number",$A$3:$AC$98,28,FALSE)),"")</f>
        <v/>
      </c>
      <c r="BG60" s="4" t="str">
        <f>IF(ISNUMBER(AC60),IF(MID('Gene Table'!$D$1,5,1)="8",O60-FC$100,AC60-VLOOKUP(LEFT($A60,FIND(":",$A60,1))&amp;"copy number",$A$3:$AC$98,29,FALSE)),"")</f>
        <v/>
      </c>
      <c r="BI60" s="4" t="s">
        <v>216</v>
      </c>
      <c r="BJ60" s="4" t="str">
        <f t="shared" si="5"/>
        <v/>
      </c>
      <c r="BK60" s="4" t="str">
        <f t="shared" si="6"/>
        <v/>
      </c>
      <c r="BL60" s="4" t="str">
        <f t="shared" si="7"/>
        <v/>
      </c>
      <c r="BM60" s="4">
        <f t="shared" si="8"/>
        <v>9</v>
      </c>
      <c r="BN60" s="4">
        <f t="shared" si="9"/>
        <v>9</v>
      </c>
      <c r="BO60" s="4">
        <f t="shared" si="10"/>
        <v>9</v>
      </c>
      <c r="BP60" s="4">
        <f t="shared" si="11"/>
        <v>9</v>
      </c>
      <c r="BQ60" s="4">
        <f t="shared" si="12"/>
        <v>9</v>
      </c>
      <c r="BR60" s="4" t="str">
        <f t="shared" si="13"/>
        <v/>
      </c>
      <c r="BS60" s="4" t="str">
        <f t="shared" si="14"/>
        <v/>
      </c>
      <c r="BT60" s="4" t="str">
        <f t="shared" si="15"/>
        <v/>
      </c>
      <c r="BU60" s="4" t="str">
        <f t="shared" si="16"/>
        <v/>
      </c>
      <c r="BV60" s="4">
        <f t="shared" si="17"/>
        <v>0</v>
      </c>
      <c r="BW60" s="4">
        <f t="shared" si="18"/>
        <v>9</v>
      </c>
      <c r="BY60" s="4" t="s">
        <v>216</v>
      </c>
      <c r="BZ60" s="4">
        <f t="shared" si="19"/>
        <v>-4.7100000000000009</v>
      </c>
      <c r="CA60" s="4">
        <f t="shared" si="20"/>
        <v>-4.68</v>
      </c>
      <c r="CB60" s="4">
        <f t="shared" si="21"/>
        <v>-4.3199999999999967</v>
      </c>
      <c r="CC60" s="4">
        <f t="shared" si="22"/>
        <v>0</v>
      </c>
      <c r="CD60" s="4">
        <f t="shared" si="23"/>
        <v>0</v>
      </c>
      <c r="CE60" s="4">
        <f t="shared" si="24"/>
        <v>0</v>
      </c>
      <c r="CF60" s="4">
        <f t="shared" si="25"/>
        <v>0</v>
      </c>
      <c r="CG60" s="4">
        <f t="shared" si="26"/>
        <v>0</v>
      </c>
      <c r="CH60" s="4" t="str">
        <f t="shared" si="27"/>
        <v/>
      </c>
      <c r="CI60" s="4" t="str">
        <f t="shared" si="28"/>
        <v/>
      </c>
      <c r="CJ60" s="4" t="str">
        <f t="shared" si="29"/>
        <v/>
      </c>
      <c r="CK60" s="4" t="str">
        <f t="shared" si="30"/>
        <v/>
      </c>
      <c r="CM60" s="4" t="s">
        <v>216</v>
      </c>
      <c r="CN60" s="4" t="str">
        <f>IF(ISNUMBER(BZ60), IF($BV60&gt;VLOOKUP('Gene Table'!$G$2,'Array Content'!$A$2:$B$3,2,FALSE),IF(BZ60&lt;-$BV60,"mutant","WT"),IF(BZ60&lt;-VLOOKUP('Gene Table'!$G$2,'Array Content'!$A$2:$B$3,2,FALSE),"Mutant","WT")),"")</f>
        <v>Mutant</v>
      </c>
      <c r="CO60" s="4" t="str">
        <f>IF(ISNUMBER(CA60), IF($BV60&gt;VLOOKUP('Gene Table'!$G$2,'Array Content'!$A$2:$B$3,2,FALSE),IF(CA60&lt;-$BV60,"mutant","WT"),IF(CA60&lt;-VLOOKUP('Gene Table'!$G$2,'Array Content'!$A$2:$B$3,2,FALSE),"Mutant","WT")),"")</f>
        <v>Mutant</v>
      </c>
      <c r="CP60" s="4" t="str">
        <f>IF(ISNUMBER(CB60), IF($BV60&gt;VLOOKUP('Gene Table'!$G$2,'Array Content'!$A$2:$B$3,2,FALSE),IF(CB60&lt;-$BV60,"mutant","WT"),IF(CB60&lt;-VLOOKUP('Gene Table'!$G$2,'Array Content'!$A$2:$B$3,2,FALSE),"Mutant","WT")),"")</f>
        <v>Mutant</v>
      </c>
      <c r="CQ60" s="4" t="str">
        <f>IF(ISNUMBER(CC60), IF($BV60&gt;VLOOKUP('Gene Table'!$G$2,'Array Content'!$A$2:$B$3,2,FALSE),IF(CC60&lt;-$BV60,"mutant","WT"),IF(CC60&lt;-VLOOKUP('Gene Table'!$G$2,'Array Content'!$A$2:$B$3,2,FALSE),"Mutant","WT")),"")</f>
        <v>WT</v>
      </c>
      <c r="CR60" s="4" t="str">
        <f>IF(ISNUMBER(CD60), IF($BV60&gt;VLOOKUP('Gene Table'!$G$2,'Array Content'!$A$2:$B$3,2,FALSE),IF(CD60&lt;-$BV60,"mutant","WT"),IF(CD60&lt;-VLOOKUP('Gene Table'!$G$2,'Array Content'!$A$2:$B$3,2,FALSE),"Mutant","WT")),"")</f>
        <v>WT</v>
      </c>
      <c r="CS60" s="4" t="str">
        <f>IF(ISNUMBER(CE60), IF($BV60&gt;VLOOKUP('Gene Table'!$G$2,'Array Content'!$A$2:$B$3,2,FALSE),IF(CE60&lt;-$BV60,"mutant","WT"),IF(CE60&lt;-VLOOKUP('Gene Table'!$G$2,'Array Content'!$A$2:$B$3,2,FALSE),"Mutant","WT")),"")</f>
        <v>WT</v>
      </c>
      <c r="CT60" s="4" t="str">
        <f>IF(ISNUMBER(CF60), IF($BV60&gt;VLOOKUP('Gene Table'!$G$2,'Array Content'!$A$2:$B$3,2,FALSE),IF(CF60&lt;-$BV60,"mutant","WT"),IF(CF60&lt;-VLOOKUP('Gene Table'!$G$2,'Array Content'!$A$2:$B$3,2,FALSE),"Mutant","WT")),"")</f>
        <v>WT</v>
      </c>
      <c r="CU60" s="4" t="str">
        <f>IF(ISNUMBER(CG60), IF($BV60&gt;VLOOKUP('Gene Table'!$G$2,'Array Content'!$A$2:$B$3,2,FALSE),IF(CG60&lt;-$BV60,"mutant","WT"),IF(CG60&lt;-VLOOKUP('Gene Table'!$G$2,'Array Content'!$A$2:$B$3,2,FALSE),"Mutant","WT")),"")</f>
        <v>WT</v>
      </c>
      <c r="CV60" s="4" t="str">
        <f>IF(ISNUMBER(CH60), IF($BV60&gt;VLOOKUP('Gene Table'!$G$2,'Array Content'!$A$2:$B$3,2,FALSE),IF(CH60&lt;-$BV60,"mutant","WT"),IF(CH60&lt;-VLOOKUP('Gene Table'!$G$2,'Array Content'!$A$2:$B$3,2,FALSE),"Mutant","WT")),"")</f>
        <v/>
      </c>
      <c r="CW60" s="4" t="str">
        <f>IF(ISNUMBER(CI60), IF($BV60&gt;VLOOKUP('Gene Table'!$G$2,'Array Content'!$A$2:$B$3,2,FALSE),IF(CI60&lt;-$BV60,"mutant","WT"),IF(CI60&lt;-VLOOKUP('Gene Table'!$G$2,'Array Content'!$A$2:$B$3,2,FALSE),"Mutant","WT")),"")</f>
        <v/>
      </c>
      <c r="CX60" s="4" t="str">
        <f>IF(ISNUMBER(CJ60), IF($BV60&gt;VLOOKUP('Gene Table'!$G$2,'Array Content'!$A$2:$B$3,2,FALSE),IF(CJ60&lt;-$BV60,"mutant","WT"),IF(CJ60&lt;-VLOOKUP('Gene Table'!$G$2,'Array Content'!$A$2:$B$3,2,FALSE),"Mutant","WT")),"")</f>
        <v/>
      </c>
      <c r="CY60" s="4" t="str">
        <f>IF(ISNUMBER(CK60), IF($BV60&gt;VLOOKUP('Gene Table'!$G$2,'Array Content'!$A$2:$B$3,2,FALSE),IF(CK60&lt;-$BV60,"mutant","WT"),IF(CK60&lt;-VLOOKUP('Gene Table'!$G$2,'Array Content'!$A$2:$B$3,2,FALSE),"Mutant","WT")),"")</f>
        <v/>
      </c>
      <c r="DA60" s="4" t="s">
        <v>216</v>
      </c>
      <c r="DB60" s="4">
        <f t="shared" si="31"/>
        <v>-3.9600000000000009</v>
      </c>
      <c r="DC60" s="4">
        <f t="shared" si="32"/>
        <v>-3.9299999999999997</v>
      </c>
      <c r="DD60" s="4">
        <f t="shared" si="33"/>
        <v>-3.5699999999999967</v>
      </c>
      <c r="DE60" s="4">
        <f t="shared" si="34"/>
        <v>0.75</v>
      </c>
      <c r="DF60" s="4">
        <f t="shared" si="35"/>
        <v>0.75</v>
      </c>
      <c r="DG60" s="4">
        <f t="shared" si="36"/>
        <v>0.75</v>
      </c>
      <c r="DH60" s="4">
        <f t="shared" si="37"/>
        <v>0.75</v>
      </c>
      <c r="DI60" s="4">
        <f t="shared" si="38"/>
        <v>0.75</v>
      </c>
      <c r="DJ60" s="4" t="str">
        <f t="shared" si="39"/>
        <v/>
      </c>
      <c r="DK60" s="4" t="str">
        <f t="shared" si="40"/>
        <v/>
      </c>
      <c r="DL60" s="4" t="str">
        <f t="shared" si="41"/>
        <v/>
      </c>
      <c r="DM60" s="4" t="str">
        <f t="shared" si="42"/>
        <v/>
      </c>
      <c r="DO60" s="4" t="s">
        <v>216</v>
      </c>
      <c r="DP60" s="4" t="str">
        <f>IF(ISNUMBER(DB60), IF($AR60&gt;VLOOKUP('Gene Table'!$G$2,'Array Content'!$A$2:$B$3,2,FALSE),IF(DB60&lt;-$AR60,"mutant","WT"),IF(DB60&lt;-VLOOKUP('Gene Table'!$G$2,'Array Content'!$A$2:$B$3,2,FALSE),"Mutant","WT")),"")</f>
        <v>Mutant</v>
      </c>
      <c r="DQ60" s="4" t="str">
        <f>IF(ISNUMBER(DC60), IF($AR60&gt;VLOOKUP('Gene Table'!$G$2,'Array Content'!$A$2:$B$3,2,FALSE),IF(DC60&lt;-$AR60,"mutant","WT"),IF(DC60&lt;-VLOOKUP('Gene Table'!$G$2,'Array Content'!$A$2:$B$3,2,FALSE),"Mutant","WT")),"")</f>
        <v>Mutant</v>
      </c>
      <c r="DR60" s="4" t="str">
        <f>IF(ISNUMBER(DD60), IF($AR60&gt;VLOOKUP('Gene Table'!$G$2,'Array Content'!$A$2:$B$3,2,FALSE),IF(DD60&lt;-$AR60,"mutant","WT"),IF(DD60&lt;-VLOOKUP('Gene Table'!$G$2,'Array Content'!$A$2:$B$3,2,FALSE),"Mutant","WT")),"")</f>
        <v>Mutant</v>
      </c>
      <c r="DS60" s="4" t="str">
        <f>IF(ISNUMBER(DE60), IF($AR60&gt;VLOOKUP('Gene Table'!$G$2,'Array Content'!$A$2:$B$3,2,FALSE),IF(DE60&lt;-$AR60,"mutant","WT"),IF(DE60&lt;-VLOOKUP('Gene Table'!$G$2,'Array Content'!$A$2:$B$3,2,FALSE),"Mutant","WT")),"")</f>
        <v>WT</v>
      </c>
      <c r="DT60" s="4" t="str">
        <f>IF(ISNUMBER(DF60), IF($AR60&gt;VLOOKUP('Gene Table'!$G$2,'Array Content'!$A$2:$B$3,2,FALSE),IF(DF60&lt;-$AR60,"mutant","WT"),IF(DF60&lt;-VLOOKUP('Gene Table'!$G$2,'Array Content'!$A$2:$B$3,2,FALSE),"Mutant","WT")),"")</f>
        <v>WT</v>
      </c>
      <c r="DU60" s="4" t="str">
        <f>IF(ISNUMBER(DG60), IF($AR60&gt;VLOOKUP('Gene Table'!$G$2,'Array Content'!$A$2:$B$3,2,FALSE),IF(DG60&lt;-$AR60,"mutant","WT"),IF(DG60&lt;-VLOOKUP('Gene Table'!$G$2,'Array Content'!$A$2:$B$3,2,FALSE),"Mutant","WT")),"")</f>
        <v>WT</v>
      </c>
      <c r="DV60" s="4" t="str">
        <f>IF(ISNUMBER(DH60), IF($AR60&gt;VLOOKUP('Gene Table'!$G$2,'Array Content'!$A$2:$B$3,2,FALSE),IF(DH60&lt;-$AR60,"mutant","WT"),IF(DH60&lt;-VLOOKUP('Gene Table'!$G$2,'Array Content'!$A$2:$B$3,2,FALSE),"Mutant","WT")),"")</f>
        <v>WT</v>
      </c>
      <c r="DW60" s="4" t="str">
        <f>IF(ISNUMBER(DI60), IF($AR60&gt;VLOOKUP('Gene Table'!$G$2,'Array Content'!$A$2:$B$3,2,FALSE),IF(DI60&lt;-$AR60,"mutant","WT"),IF(DI60&lt;-VLOOKUP('Gene Table'!$G$2,'Array Content'!$A$2:$B$3,2,FALSE),"Mutant","WT")),"")</f>
        <v>WT</v>
      </c>
      <c r="DX60" s="4" t="str">
        <f>IF(ISNUMBER(DJ60), IF($AR60&gt;VLOOKUP('Gene Table'!$G$2,'Array Content'!$A$2:$B$3,2,FALSE),IF(DJ60&lt;-$AR60,"mutant","WT"),IF(DJ60&lt;-VLOOKUP('Gene Table'!$G$2,'Array Content'!$A$2:$B$3,2,FALSE),"Mutant","WT")),"")</f>
        <v/>
      </c>
      <c r="DY60" s="4" t="str">
        <f>IF(ISNUMBER(DK60), IF($AR60&gt;VLOOKUP('Gene Table'!$G$2,'Array Content'!$A$2:$B$3,2,FALSE),IF(DK60&lt;-$AR60,"mutant","WT"),IF(DK60&lt;-VLOOKUP('Gene Table'!$G$2,'Array Content'!$A$2:$B$3,2,FALSE),"Mutant","WT")),"")</f>
        <v/>
      </c>
      <c r="DZ60" s="4" t="str">
        <f>IF(ISNUMBER(DL60), IF($AR60&gt;VLOOKUP('Gene Table'!$G$2,'Array Content'!$A$2:$B$3,2,FALSE),IF(DL60&lt;-$AR60,"mutant","WT"),IF(DL60&lt;-VLOOKUP('Gene Table'!$G$2,'Array Content'!$A$2:$B$3,2,FALSE),"Mutant","WT")),"")</f>
        <v/>
      </c>
      <c r="EA60" s="4" t="str">
        <f>IF(ISNUMBER(DM60), IF($AR60&gt;VLOOKUP('Gene Table'!$G$2,'Array Content'!$A$2:$B$3,2,FALSE),IF(DM60&lt;-$AR60,"mutant","WT"),IF(DM60&lt;-VLOOKUP('Gene Table'!$G$2,'Array Content'!$A$2:$B$3,2,FALSE),"Mutant","WT")),"")</f>
        <v/>
      </c>
      <c r="EC60" s="4" t="s">
        <v>216</v>
      </c>
      <c r="ED60" s="4" t="str">
        <f>IF('Gene Table'!$D60="copy number",D60,"")</f>
        <v/>
      </c>
      <c r="EE60" s="4" t="str">
        <f>IF('Gene Table'!$D60="copy number",E60,"")</f>
        <v/>
      </c>
      <c r="EF60" s="4" t="str">
        <f>IF('Gene Table'!$D60="copy number",F60,"")</f>
        <v/>
      </c>
      <c r="EG60" s="4" t="str">
        <f>IF('Gene Table'!$D60="copy number",G60,"")</f>
        <v/>
      </c>
      <c r="EH60" s="4" t="str">
        <f>IF('Gene Table'!$D60="copy number",H60,"")</f>
        <v/>
      </c>
      <c r="EI60" s="4" t="str">
        <f>IF('Gene Table'!$D60="copy number",I60,"")</f>
        <v/>
      </c>
      <c r="EJ60" s="4" t="str">
        <f>IF('Gene Table'!$D60="copy number",J60,"")</f>
        <v/>
      </c>
      <c r="EK60" s="4" t="str">
        <f>IF('Gene Table'!$D60="copy number",K60,"")</f>
        <v/>
      </c>
      <c r="EL60" s="4" t="str">
        <f>IF('Gene Table'!$D60="copy number",L60,"")</f>
        <v/>
      </c>
      <c r="EM60" s="4" t="str">
        <f>IF('Gene Table'!$D60="copy number",M60,"")</f>
        <v/>
      </c>
      <c r="EN60" s="4" t="str">
        <f>IF('Gene Table'!$D60="copy number",N60,"")</f>
        <v/>
      </c>
      <c r="EO60" s="4" t="str">
        <f>IF('Gene Table'!$D60="copy number",O60,"")</f>
        <v/>
      </c>
      <c r="EQ60" s="4" t="s">
        <v>216</v>
      </c>
      <c r="ER60" s="4" t="str">
        <f>IF('Gene Table'!$D60="copy number",R60,"")</f>
        <v/>
      </c>
      <c r="ES60" s="4" t="str">
        <f>IF('Gene Table'!$D60="copy number",S60,"")</f>
        <v/>
      </c>
      <c r="ET60" s="4" t="str">
        <f>IF('Gene Table'!$D60="copy number",T60,"")</f>
        <v/>
      </c>
      <c r="EU60" s="4" t="str">
        <f>IF('Gene Table'!$D60="copy number",U60,"")</f>
        <v/>
      </c>
      <c r="EV60" s="4" t="str">
        <f>IF('Gene Table'!$D60="copy number",V60,"")</f>
        <v/>
      </c>
      <c r="EW60" s="4" t="str">
        <f>IF('Gene Table'!$D60="copy number",W60,"")</f>
        <v/>
      </c>
      <c r="EX60" s="4" t="str">
        <f>IF('Gene Table'!$D60="copy number",X60,"")</f>
        <v/>
      </c>
      <c r="EY60" s="4" t="str">
        <f>IF('Gene Table'!$D60="copy number",Y60,"")</f>
        <v/>
      </c>
      <c r="EZ60" s="4" t="str">
        <f>IF('Gene Table'!$D60="copy number",Z60,"")</f>
        <v/>
      </c>
      <c r="FA60" s="4" t="str">
        <f>IF('Gene Table'!$D60="copy number",AA60,"")</f>
        <v/>
      </c>
      <c r="FB60" s="4" t="str">
        <f>IF('Gene Table'!$D60="copy number",AB60,"")</f>
        <v/>
      </c>
      <c r="FC60" s="4" t="str">
        <f>IF('Gene Table'!$D60="copy number",AC60,"")</f>
        <v/>
      </c>
      <c r="FE60" s="4" t="s">
        <v>216</v>
      </c>
      <c r="FF60" s="4" t="str">
        <f>IF('Gene Table'!$C60="SMPC",D60,"")</f>
        <v/>
      </c>
      <c r="FG60" s="4" t="str">
        <f>IF('Gene Table'!$C60="SMPC",E60,"")</f>
        <v/>
      </c>
      <c r="FH60" s="4" t="str">
        <f>IF('Gene Table'!$C60="SMPC",F60,"")</f>
        <v/>
      </c>
      <c r="FI60" s="4" t="str">
        <f>IF('Gene Table'!$C60="SMPC",G60,"")</f>
        <v/>
      </c>
      <c r="FJ60" s="4" t="str">
        <f>IF('Gene Table'!$C60="SMPC",H60,"")</f>
        <v/>
      </c>
      <c r="FK60" s="4" t="str">
        <f>IF('Gene Table'!$C60="SMPC",I60,"")</f>
        <v/>
      </c>
      <c r="FL60" s="4" t="str">
        <f>IF('Gene Table'!$C60="SMPC",J60,"")</f>
        <v/>
      </c>
      <c r="FM60" s="4" t="str">
        <f>IF('Gene Table'!$C60="SMPC",K60,"")</f>
        <v/>
      </c>
      <c r="FN60" s="4" t="str">
        <f>IF('Gene Table'!$C60="SMPC",L60,"")</f>
        <v/>
      </c>
      <c r="FO60" s="4" t="str">
        <f>IF('Gene Table'!$C60="SMPC",M60,"")</f>
        <v/>
      </c>
      <c r="FP60" s="4" t="str">
        <f>IF('Gene Table'!$C60="SMPC",N60,"")</f>
        <v/>
      </c>
      <c r="FQ60" s="4" t="str">
        <f>IF('Gene Table'!$C60="SMPC",O60,"")</f>
        <v/>
      </c>
      <c r="FS60" s="4" t="s">
        <v>216</v>
      </c>
      <c r="FT60" s="4" t="str">
        <f>IF('Gene Table'!$C60="SMPC",R60,"")</f>
        <v/>
      </c>
      <c r="FU60" s="4" t="str">
        <f>IF('Gene Table'!$C60="SMPC",S60,"")</f>
        <v/>
      </c>
      <c r="FV60" s="4" t="str">
        <f>IF('Gene Table'!$C60="SMPC",T60,"")</f>
        <v/>
      </c>
      <c r="FW60" s="4" t="str">
        <f>IF('Gene Table'!$C60="SMPC",U60,"")</f>
        <v/>
      </c>
      <c r="FX60" s="4" t="str">
        <f>IF('Gene Table'!$C60="SMPC",V60,"")</f>
        <v/>
      </c>
      <c r="FY60" s="4" t="str">
        <f>IF('Gene Table'!$C60="SMPC",W60,"")</f>
        <v/>
      </c>
      <c r="FZ60" s="4" t="str">
        <f>IF('Gene Table'!$C60="SMPC",X60,"")</f>
        <v/>
      </c>
      <c r="GA60" s="4" t="str">
        <f>IF('Gene Table'!$C60="SMPC",Y60,"")</f>
        <v/>
      </c>
      <c r="GB60" s="4" t="str">
        <f>IF('Gene Table'!$C60="SMPC",Z60,"")</f>
        <v/>
      </c>
      <c r="GC60" s="4" t="str">
        <f>IF('Gene Table'!$C60="SMPC",AA60,"")</f>
        <v/>
      </c>
      <c r="GD60" s="4" t="str">
        <f>IF('Gene Table'!$C60="SMPC",AB60,"")</f>
        <v/>
      </c>
      <c r="GE60" s="4" t="str">
        <f>IF('Gene Table'!$C60="SMPC",AC60,"")</f>
        <v/>
      </c>
    </row>
    <row r="61" spans="1:187" ht="15" customHeight="1" x14ac:dyDescent="0.25">
      <c r="A61" s="4" t="str">
        <f>'Gene Table'!C61&amp;":"&amp;'Gene Table'!D61</f>
        <v>NRAS:c.182A&gt;G</v>
      </c>
      <c r="B61" s="4">
        <f>IF('Gene Table'!$G$5="NO",IF(ISNUMBER(MATCH('Gene Table'!E61,'Array Content'!$M$2:$M$941,0)),VLOOKUP('Gene Table'!E61,'Array Content'!$M$2:$O$941,2,FALSE),35),IF('Gene Table'!$G$5="YES",IF(ISNUMBER(MATCH('Gene Table'!E61,'Array Content'!$M$2:$M$941,0)),VLOOKUP('Gene Table'!E61,'Array Content'!$M$2:$O$941,3,FALSE),35),"OOPS"))</f>
        <v>36</v>
      </c>
      <c r="C61" s="4" t="s">
        <v>219</v>
      </c>
      <c r="D61" s="4">
        <f>IF('Control Sample Data'!D60="","",IF(SUM('Control Sample Data'!D$2:D$97)&gt;10,IF(AND(ISNUMBER('Control Sample Data'!D60),'Control Sample Data'!D60&lt;$B61, 'Control Sample Data'!D60&gt;0),'Control Sample Data'!D60,$B61),""))</f>
        <v>34.32</v>
      </c>
      <c r="E61" s="4">
        <f>IF('Control Sample Data'!E60="","",IF(SUM('Control Sample Data'!E$2:E$97)&gt;10,IF(AND(ISNUMBER('Control Sample Data'!E60),'Control Sample Data'!E60&lt;$B61, 'Control Sample Data'!E60&gt;0),'Control Sample Data'!E60,$B61),""))</f>
        <v>34.14</v>
      </c>
      <c r="F61" s="4" t="str">
        <f>IF('Control Sample Data'!F60="","",IF(SUM('Control Sample Data'!F$2:F$97)&gt;10,IF(AND(ISNUMBER('Control Sample Data'!F60),'Control Sample Data'!F60&lt;$B61, 'Control Sample Data'!F60&gt;0),'Control Sample Data'!F60,$B61),""))</f>
        <v/>
      </c>
      <c r="G61" s="4" t="str">
        <f>IF('Control Sample Data'!G60="","",IF(SUM('Control Sample Data'!G$2:G$97)&gt;10,IF(AND(ISNUMBER('Control Sample Data'!G60),'Control Sample Data'!G60&lt;$B61, 'Control Sample Data'!G60&gt;0),'Control Sample Data'!G60,$B61),""))</f>
        <v/>
      </c>
      <c r="H61" s="4" t="str">
        <f>IF('Control Sample Data'!H60="","",IF(SUM('Control Sample Data'!H$2:H$97)&gt;10,IF(AND(ISNUMBER('Control Sample Data'!H60),'Control Sample Data'!H60&lt;$B61, 'Control Sample Data'!H60&gt;0),'Control Sample Data'!H60,$B61),""))</f>
        <v/>
      </c>
      <c r="I61" s="4" t="str">
        <f>IF('Control Sample Data'!I60="","",IF(SUM('Control Sample Data'!I$2:I$97)&gt;10,IF(AND(ISNUMBER('Control Sample Data'!I60),'Control Sample Data'!I60&lt;$B61, 'Control Sample Data'!I60&gt;0),'Control Sample Data'!I60,$B61),""))</f>
        <v/>
      </c>
      <c r="J61" s="4" t="str">
        <f>IF('Control Sample Data'!J60="","",IF(SUM('Control Sample Data'!J$2:J$97)&gt;10,IF(AND(ISNUMBER('Control Sample Data'!J60),'Control Sample Data'!J60&lt;$B61, 'Control Sample Data'!J60&gt;0),'Control Sample Data'!J60,$B61),""))</f>
        <v/>
      </c>
      <c r="K61" s="4" t="str">
        <f>IF('Control Sample Data'!K60="","",IF(SUM('Control Sample Data'!K$2:K$97)&gt;10,IF(AND(ISNUMBER('Control Sample Data'!K60),'Control Sample Data'!K60&lt;$B61, 'Control Sample Data'!K60&gt;0),'Control Sample Data'!K60,$B61),""))</f>
        <v/>
      </c>
      <c r="L61" s="4" t="str">
        <f>IF('Control Sample Data'!L60="","",IF(SUM('Control Sample Data'!L$2:L$97)&gt;10,IF(AND(ISNUMBER('Control Sample Data'!L60),'Control Sample Data'!L60&lt;$B61, 'Control Sample Data'!L60&gt;0),'Control Sample Data'!L60,$B61),""))</f>
        <v/>
      </c>
      <c r="M61" s="4" t="str">
        <f>IF('Control Sample Data'!M60="","",IF(SUM('Control Sample Data'!M$2:M$97)&gt;10,IF(AND(ISNUMBER('Control Sample Data'!M60),'Control Sample Data'!M60&lt;$B61, 'Control Sample Data'!M60&gt;0),'Control Sample Data'!M60,$B61),""))</f>
        <v/>
      </c>
      <c r="N61" s="4" t="str">
        <f>IF('Control Sample Data'!N60="","",IF(SUM('Control Sample Data'!N$2:N$97)&gt;10,IF(AND(ISNUMBER('Control Sample Data'!N60),'Control Sample Data'!N60&lt;$B61, 'Control Sample Data'!N60&gt;0),'Control Sample Data'!N60,$B61),""))</f>
        <v/>
      </c>
      <c r="O61" s="4" t="str">
        <f>IF('Control Sample Data'!O60="","",IF(SUM('Control Sample Data'!O$2:O$97)&gt;10,IF(AND(ISNUMBER('Control Sample Data'!O60),'Control Sample Data'!O60&lt;$B61, 'Control Sample Data'!O60&gt;0),'Control Sample Data'!O60,$B61),""))</f>
        <v/>
      </c>
      <c r="Q61" s="4" t="s">
        <v>219</v>
      </c>
      <c r="R61" s="4">
        <f>IF('Test Sample Data'!D60="","",IF(SUM('Test Sample Data'!D$2:D$97)&gt;10,IF(AND(ISNUMBER('Test Sample Data'!D60),'Test Sample Data'!D60&lt;$B61, 'Test Sample Data'!D60&gt;0),'Test Sample Data'!D60,$B61),""))</f>
        <v>35</v>
      </c>
      <c r="S61" s="4">
        <f>IF('Test Sample Data'!E60="","",IF(SUM('Test Sample Data'!E$2:E$97)&gt;10,IF(AND(ISNUMBER('Test Sample Data'!E60),'Test Sample Data'!E60&lt;$B61, 'Test Sample Data'!E60&gt;0),'Test Sample Data'!E60,$B61),""))</f>
        <v>35</v>
      </c>
      <c r="T61" s="4">
        <f>IF('Test Sample Data'!F60="","",IF(SUM('Test Sample Data'!F$2:F$97)&gt;10,IF(AND(ISNUMBER('Test Sample Data'!F60),'Test Sample Data'!F60&lt;$B61, 'Test Sample Data'!F60&gt;0),'Test Sample Data'!F60,$B61),""))</f>
        <v>35</v>
      </c>
      <c r="U61" s="4">
        <f>IF('Test Sample Data'!G60="","",IF(SUM('Test Sample Data'!G$2:G$97)&gt;10,IF(AND(ISNUMBER('Test Sample Data'!G60),'Test Sample Data'!G60&lt;$B61, 'Test Sample Data'!G60&gt;0),'Test Sample Data'!G60,$B61),""))</f>
        <v>35</v>
      </c>
      <c r="V61" s="4">
        <f>IF('Test Sample Data'!H60="","",IF(SUM('Test Sample Data'!H$2:H$97)&gt;10,IF(AND(ISNUMBER('Test Sample Data'!H60),'Test Sample Data'!H60&lt;$B61, 'Test Sample Data'!H60&gt;0),'Test Sample Data'!H60,$B61),""))</f>
        <v>35</v>
      </c>
      <c r="W61" s="4">
        <f>IF('Test Sample Data'!I60="","",IF(SUM('Test Sample Data'!I$2:I$97)&gt;10,IF(AND(ISNUMBER('Test Sample Data'!I60),'Test Sample Data'!I60&lt;$B61, 'Test Sample Data'!I60&gt;0),'Test Sample Data'!I60,$B61),""))</f>
        <v>35</v>
      </c>
      <c r="X61" s="4">
        <f>IF('Test Sample Data'!J60="","",IF(SUM('Test Sample Data'!J$2:J$97)&gt;10,IF(AND(ISNUMBER('Test Sample Data'!J60),'Test Sample Data'!J60&lt;$B61, 'Test Sample Data'!J60&gt;0),'Test Sample Data'!J60,$B61),""))</f>
        <v>35</v>
      </c>
      <c r="Y61" s="4">
        <f>IF('Test Sample Data'!K60="","",IF(SUM('Test Sample Data'!K$2:K$97)&gt;10,IF(AND(ISNUMBER('Test Sample Data'!K60),'Test Sample Data'!K60&lt;$B61, 'Test Sample Data'!K60&gt;0),'Test Sample Data'!K60,$B61),""))</f>
        <v>35</v>
      </c>
      <c r="Z61" s="4" t="str">
        <f>IF('Test Sample Data'!L60="","",IF(SUM('Test Sample Data'!L$2:L$97)&gt;10,IF(AND(ISNUMBER('Test Sample Data'!L60),'Test Sample Data'!L60&lt;$B61, 'Test Sample Data'!L60&gt;0),'Test Sample Data'!L60,$B61),""))</f>
        <v/>
      </c>
      <c r="AA61" s="4" t="str">
        <f>IF('Test Sample Data'!M60="","",IF(SUM('Test Sample Data'!M$2:M$97)&gt;10,IF(AND(ISNUMBER('Test Sample Data'!M60),'Test Sample Data'!M60&lt;$B61, 'Test Sample Data'!M60&gt;0),'Test Sample Data'!M60,$B61),""))</f>
        <v/>
      </c>
      <c r="AB61" s="4" t="str">
        <f>IF('Test Sample Data'!N60="","",IF(SUM('Test Sample Data'!N$2:N$97)&gt;10,IF(AND(ISNUMBER('Test Sample Data'!N60),'Test Sample Data'!N60&lt;$B61, 'Test Sample Data'!N60&gt;0),'Test Sample Data'!N60,$B61),""))</f>
        <v/>
      </c>
      <c r="AC61" s="4" t="str">
        <f>IF('Test Sample Data'!O60="","",IF(SUM('Test Sample Data'!O$2:O$97)&gt;10,IF(AND(ISNUMBER('Test Sample Data'!O60),'Test Sample Data'!O60&lt;$B61, 'Test Sample Data'!O60&gt;0),'Test Sample Data'!O60,$B61),""))</f>
        <v/>
      </c>
      <c r="AE61" s="4" t="s">
        <v>219</v>
      </c>
      <c r="AF61" s="4">
        <f>IF(ISNUMBER(D61),IF(MID('Gene Table'!$D$1,5,1)="8",D61-ED$100,D61-VLOOKUP(LEFT($A61,FIND(":",$A61,1))&amp;"copy number",$A$3:$AC$98,4,FALSE)),"")</f>
        <v>7.9499999999999993</v>
      </c>
      <c r="AG61" s="4">
        <f>IF(ISNUMBER(E61),IF(MID('Gene Table'!$D$1,5,1)="8",E61-EE$100,E61-VLOOKUP(LEFT($A61,FIND(":",$A61,1))&amp;"copy number",$A$3:$AC$98,5,FALSE)),"")</f>
        <v>7.7100000000000009</v>
      </c>
      <c r="AH61" s="4" t="str">
        <f>IF(ISNUMBER(F61),IF(MID('Gene Table'!$D$1,5,1)="8",F61-EF$100,F61-VLOOKUP(LEFT($A61,FIND(":",$A61,1))&amp;"copy number",$A$3:$AC$98,6,FALSE)),"")</f>
        <v/>
      </c>
      <c r="AI61" s="4" t="str">
        <f>IF(ISNUMBER(G61),IF(MID('Gene Table'!$D$1,5,1)="8",G61-EG$100,G61-VLOOKUP(LEFT($A61,FIND(":",$A61,1))&amp;"copy number",$A$3:$AC$98,7,FALSE)),"")</f>
        <v/>
      </c>
      <c r="AJ61" s="4" t="str">
        <f>IF(ISNUMBER(H61),IF(MID('Gene Table'!$D$1,5,1)="8",H61-EH$100,H61-VLOOKUP(LEFT($A61,FIND(":",$A61,1))&amp;"copy number",$A$3:$AC$98,8,FALSE)),"")</f>
        <v/>
      </c>
      <c r="AK61" s="4" t="str">
        <f>IF(ISNUMBER(I61),IF(MID('Gene Table'!$D$1,5,1)="8",I61-EI$100,I61-VLOOKUP(LEFT($A61,FIND(":",$A61,1))&amp;"copy number",$A$3:$AC$98,9,FALSE)),"")</f>
        <v/>
      </c>
      <c r="AL61" s="4" t="str">
        <f>IF(ISNUMBER(J61),IF(MID('Gene Table'!$D$1,5,1)="8",J61-EJ$100,J61-VLOOKUP(LEFT($A61,FIND(":",$A61,1))&amp;"copy number",$A$3:$AC$98,10,FALSE)),"")</f>
        <v/>
      </c>
      <c r="AM61" s="4" t="str">
        <f>IF(ISNUMBER(K61),IF(MID('Gene Table'!$D$1,5,1)="8",K61-EK$100,K61-VLOOKUP(LEFT($A61,FIND(":",$A61,1))&amp;"copy number",$A$3:$AC$98,11,FALSE)),"")</f>
        <v/>
      </c>
      <c r="AN61" s="4" t="str">
        <f>IF(ISNUMBER(L61),IF(MID('Gene Table'!$D$1,5,1)="8",L61-EL$100,L61-VLOOKUP(LEFT($A61,FIND(":",$A61,1))&amp;"copy number",$A$3:$AC$98,12,FALSE)),"")</f>
        <v/>
      </c>
      <c r="AO61" s="4" t="str">
        <f>IF(ISNUMBER(M61),IF(MID('Gene Table'!$D$1,5,1)="8",M61-EM$100,M61-VLOOKUP(LEFT($A61,FIND(":",$A61,1))&amp;"copy number",$A$3:$AC$98,13,FALSE)),"")</f>
        <v/>
      </c>
      <c r="AP61" s="4" t="str">
        <f>IF(ISNUMBER(N61),IF(MID('Gene Table'!$D$1,5,1)="8",N61-EN$100,N61-VLOOKUP(LEFT($A61,FIND(":",$A61,1))&amp;"copy number",$A$3:$AC$98,14,FALSE)),"")</f>
        <v/>
      </c>
      <c r="AQ61" s="4" t="str">
        <f>IF(ISNUMBER(O61),IF(MID('Gene Table'!$D$1,5,1)="8",O61-EO$100,O61-VLOOKUP(LEFT($A61,FIND(":",$A61,1))&amp;"copy number",$A$3:$AC$98,15,FALSE)),"")</f>
        <v/>
      </c>
      <c r="AR61" s="4">
        <f t="shared" si="3"/>
        <v>0.51</v>
      </c>
      <c r="AS61" s="4">
        <f t="shared" si="4"/>
        <v>7.83</v>
      </c>
      <c r="AU61" s="4" t="s">
        <v>219</v>
      </c>
      <c r="AV61" s="4">
        <f>IF(ISNUMBER(R61),IF(MID('Gene Table'!$D$1,5,1)="8",D61-ER$100,R61-VLOOKUP(LEFT($A61,FIND(":",$A61,1))&amp;"copy number",$A$3:$AC$98,18,FALSE)),"")</f>
        <v>8.68</v>
      </c>
      <c r="AW61" s="4">
        <f>IF(ISNUMBER(S61),IF(MID('Gene Table'!$D$1,5,1)="8",E61-ES$100,S61-VLOOKUP(LEFT($A61,FIND(":",$A61,1))&amp;"copy number",$A$3:$AC$98,19,FALSE)),"")</f>
        <v>8.36</v>
      </c>
      <c r="AX61" s="4">
        <f>IF(ISNUMBER(T61),IF(MID('Gene Table'!$D$1,5,1)="8",F61-ET$100,T61-VLOOKUP(LEFT($A61,FIND(":",$A61,1))&amp;"copy number",$A$3:$AC$98,20,FALSE)),"")</f>
        <v>8.66</v>
      </c>
      <c r="AY61" s="4">
        <f>IF(ISNUMBER(U61),IF(MID('Gene Table'!$D$1,5,1)="8",G61-EU$100,U61-VLOOKUP(LEFT($A61,FIND(":",$A61,1))&amp;"copy number",$A$3:$AC$98,21,FALSE)),"")</f>
        <v>9</v>
      </c>
      <c r="AZ61" s="4">
        <f>IF(ISNUMBER(V61),IF(MID('Gene Table'!$D$1,5,1)="8",H61-EV$100,V61-VLOOKUP(LEFT($A61,FIND(":",$A61,1))&amp;"copy number",$A$3:$AC$98,22,FALSE)),"")</f>
        <v>9</v>
      </c>
      <c r="BA61" s="4">
        <f>IF(ISNUMBER(W61),IF(MID('Gene Table'!$D$1,5,1)="8",I61-EW$100,W61-VLOOKUP(LEFT($A61,FIND(":",$A61,1))&amp;"copy number",$A$3:$AC$98,23,FALSE)),"")</f>
        <v>9</v>
      </c>
      <c r="BB61" s="4">
        <f>IF(ISNUMBER(X61),IF(MID('Gene Table'!$D$1,5,1)="8",J61-EX$100,X61-VLOOKUP(LEFT($A61,FIND(":",$A61,1))&amp;"copy number",$A$3:$AC$98,24,FALSE)),"")</f>
        <v>9</v>
      </c>
      <c r="BC61" s="4">
        <f>IF(ISNUMBER(Y61),IF(MID('Gene Table'!$D$1,5,1)="8",K61-EY$100,Y61-VLOOKUP(LEFT($A61,FIND(":",$A61,1))&amp;"copy number",$A$3:$AC$98,25,FALSE)),"")</f>
        <v>9</v>
      </c>
      <c r="BD61" s="4" t="str">
        <f>IF(ISNUMBER(Z61),IF(MID('Gene Table'!$D$1,5,1)="8",L61-EZ$100,Z61-VLOOKUP(LEFT($A61,FIND(":",$A61,1))&amp;"copy number",$A$3:$AC$98,26,FALSE)),"")</f>
        <v/>
      </c>
      <c r="BE61" s="4" t="str">
        <f>IF(ISNUMBER(AA61),IF(MID('Gene Table'!$D$1,5,1)="8",M61-FA$100,AA61-VLOOKUP(LEFT($A61,FIND(":",$A61,1))&amp;"copy number",$A$3:$AC$98,27,FALSE)),"")</f>
        <v/>
      </c>
      <c r="BF61" s="4" t="str">
        <f>IF(ISNUMBER(AB61),IF(MID('Gene Table'!$D$1,5,1)="8",N61-FB$100,AB61-VLOOKUP(LEFT($A61,FIND(":",$A61,1))&amp;"copy number",$A$3:$AC$98,28,FALSE)),"")</f>
        <v/>
      </c>
      <c r="BG61" s="4" t="str">
        <f>IF(ISNUMBER(AC61),IF(MID('Gene Table'!$D$1,5,1)="8",O61-FC$100,AC61-VLOOKUP(LEFT($A61,FIND(":",$A61,1))&amp;"copy number",$A$3:$AC$98,29,FALSE)),"")</f>
        <v/>
      </c>
      <c r="BI61" s="4" t="s">
        <v>219</v>
      </c>
      <c r="BJ61" s="4">
        <f t="shared" si="5"/>
        <v>8.68</v>
      </c>
      <c r="BK61" s="4">
        <f t="shared" si="6"/>
        <v>8.36</v>
      </c>
      <c r="BL61" s="4">
        <f t="shared" si="7"/>
        <v>8.66</v>
      </c>
      <c r="BM61" s="4">
        <f t="shared" si="8"/>
        <v>9</v>
      </c>
      <c r="BN61" s="4">
        <f t="shared" si="9"/>
        <v>9</v>
      </c>
      <c r="BO61" s="4">
        <f t="shared" si="10"/>
        <v>9</v>
      </c>
      <c r="BP61" s="4">
        <f t="shared" si="11"/>
        <v>9</v>
      </c>
      <c r="BQ61" s="4">
        <f t="shared" si="12"/>
        <v>9</v>
      </c>
      <c r="BR61" s="4" t="str">
        <f t="shared" si="13"/>
        <v/>
      </c>
      <c r="BS61" s="4" t="str">
        <f t="shared" si="14"/>
        <v/>
      </c>
      <c r="BT61" s="4" t="str">
        <f t="shared" si="15"/>
        <v/>
      </c>
      <c r="BU61" s="4" t="str">
        <f t="shared" si="16"/>
        <v/>
      </c>
      <c r="BV61" s="4">
        <f t="shared" si="17"/>
        <v>0.73</v>
      </c>
      <c r="BW61" s="4">
        <f t="shared" si="18"/>
        <v>8.84</v>
      </c>
      <c r="BY61" s="4" t="s">
        <v>219</v>
      </c>
      <c r="BZ61" s="4">
        <f t="shared" si="19"/>
        <v>-0.16000000000000014</v>
      </c>
      <c r="CA61" s="4">
        <f t="shared" si="20"/>
        <v>-0.48000000000000043</v>
      </c>
      <c r="CB61" s="4">
        <f t="shared" si="21"/>
        <v>-0.17999999999999972</v>
      </c>
      <c r="CC61" s="4">
        <f t="shared" si="22"/>
        <v>0.16000000000000014</v>
      </c>
      <c r="CD61" s="4">
        <f t="shared" si="23"/>
        <v>0.16000000000000014</v>
      </c>
      <c r="CE61" s="4">
        <f t="shared" si="24"/>
        <v>0.16000000000000014</v>
      </c>
      <c r="CF61" s="4">
        <f t="shared" si="25"/>
        <v>0.16000000000000014</v>
      </c>
      <c r="CG61" s="4">
        <f t="shared" si="26"/>
        <v>0.16000000000000014</v>
      </c>
      <c r="CH61" s="4" t="str">
        <f t="shared" si="27"/>
        <v/>
      </c>
      <c r="CI61" s="4" t="str">
        <f t="shared" si="28"/>
        <v/>
      </c>
      <c r="CJ61" s="4" t="str">
        <f t="shared" si="29"/>
        <v/>
      </c>
      <c r="CK61" s="4" t="str">
        <f t="shared" si="30"/>
        <v/>
      </c>
      <c r="CM61" s="4" t="s">
        <v>219</v>
      </c>
      <c r="CN61" s="4" t="str">
        <f>IF(ISNUMBER(BZ61), IF($BV61&gt;VLOOKUP('Gene Table'!$G$2,'Array Content'!$A$2:$B$3,2,FALSE),IF(BZ61&lt;-$BV61,"mutant","WT"),IF(BZ61&lt;-VLOOKUP('Gene Table'!$G$2,'Array Content'!$A$2:$B$3,2,FALSE),"Mutant","WT")),"")</f>
        <v>WT</v>
      </c>
      <c r="CO61" s="4" t="str">
        <f>IF(ISNUMBER(CA61), IF($BV61&gt;VLOOKUP('Gene Table'!$G$2,'Array Content'!$A$2:$B$3,2,FALSE),IF(CA61&lt;-$BV61,"mutant","WT"),IF(CA61&lt;-VLOOKUP('Gene Table'!$G$2,'Array Content'!$A$2:$B$3,2,FALSE),"Mutant","WT")),"")</f>
        <v>WT</v>
      </c>
      <c r="CP61" s="4" t="str">
        <f>IF(ISNUMBER(CB61), IF($BV61&gt;VLOOKUP('Gene Table'!$G$2,'Array Content'!$A$2:$B$3,2,FALSE),IF(CB61&lt;-$BV61,"mutant","WT"),IF(CB61&lt;-VLOOKUP('Gene Table'!$G$2,'Array Content'!$A$2:$B$3,2,FALSE),"Mutant","WT")),"")</f>
        <v>WT</v>
      </c>
      <c r="CQ61" s="4" t="str">
        <f>IF(ISNUMBER(CC61), IF($BV61&gt;VLOOKUP('Gene Table'!$G$2,'Array Content'!$A$2:$B$3,2,FALSE),IF(CC61&lt;-$BV61,"mutant","WT"),IF(CC61&lt;-VLOOKUP('Gene Table'!$G$2,'Array Content'!$A$2:$B$3,2,FALSE),"Mutant","WT")),"")</f>
        <v>WT</v>
      </c>
      <c r="CR61" s="4" t="str">
        <f>IF(ISNUMBER(CD61), IF($BV61&gt;VLOOKUP('Gene Table'!$G$2,'Array Content'!$A$2:$B$3,2,FALSE),IF(CD61&lt;-$BV61,"mutant","WT"),IF(CD61&lt;-VLOOKUP('Gene Table'!$G$2,'Array Content'!$A$2:$B$3,2,FALSE),"Mutant","WT")),"")</f>
        <v>WT</v>
      </c>
      <c r="CS61" s="4" t="str">
        <f>IF(ISNUMBER(CE61), IF($BV61&gt;VLOOKUP('Gene Table'!$G$2,'Array Content'!$A$2:$B$3,2,FALSE),IF(CE61&lt;-$BV61,"mutant","WT"),IF(CE61&lt;-VLOOKUP('Gene Table'!$G$2,'Array Content'!$A$2:$B$3,2,FALSE),"Mutant","WT")),"")</f>
        <v>WT</v>
      </c>
      <c r="CT61" s="4" t="str">
        <f>IF(ISNUMBER(CF61), IF($BV61&gt;VLOOKUP('Gene Table'!$G$2,'Array Content'!$A$2:$B$3,2,FALSE),IF(CF61&lt;-$BV61,"mutant","WT"),IF(CF61&lt;-VLOOKUP('Gene Table'!$G$2,'Array Content'!$A$2:$B$3,2,FALSE),"Mutant","WT")),"")</f>
        <v>WT</v>
      </c>
      <c r="CU61" s="4" t="str">
        <f>IF(ISNUMBER(CG61), IF($BV61&gt;VLOOKUP('Gene Table'!$G$2,'Array Content'!$A$2:$B$3,2,FALSE),IF(CG61&lt;-$BV61,"mutant","WT"),IF(CG61&lt;-VLOOKUP('Gene Table'!$G$2,'Array Content'!$A$2:$B$3,2,FALSE),"Mutant","WT")),"")</f>
        <v>WT</v>
      </c>
      <c r="CV61" s="4" t="str">
        <f>IF(ISNUMBER(CH61), IF($BV61&gt;VLOOKUP('Gene Table'!$G$2,'Array Content'!$A$2:$B$3,2,FALSE),IF(CH61&lt;-$BV61,"mutant","WT"),IF(CH61&lt;-VLOOKUP('Gene Table'!$G$2,'Array Content'!$A$2:$B$3,2,FALSE),"Mutant","WT")),"")</f>
        <v/>
      </c>
      <c r="CW61" s="4" t="str">
        <f>IF(ISNUMBER(CI61), IF($BV61&gt;VLOOKUP('Gene Table'!$G$2,'Array Content'!$A$2:$B$3,2,FALSE),IF(CI61&lt;-$BV61,"mutant","WT"),IF(CI61&lt;-VLOOKUP('Gene Table'!$G$2,'Array Content'!$A$2:$B$3,2,FALSE),"Mutant","WT")),"")</f>
        <v/>
      </c>
      <c r="CX61" s="4" t="str">
        <f>IF(ISNUMBER(CJ61), IF($BV61&gt;VLOOKUP('Gene Table'!$G$2,'Array Content'!$A$2:$B$3,2,FALSE),IF(CJ61&lt;-$BV61,"mutant","WT"),IF(CJ61&lt;-VLOOKUP('Gene Table'!$G$2,'Array Content'!$A$2:$B$3,2,FALSE),"Mutant","WT")),"")</f>
        <v/>
      </c>
      <c r="CY61" s="4" t="str">
        <f>IF(ISNUMBER(CK61), IF($BV61&gt;VLOOKUP('Gene Table'!$G$2,'Array Content'!$A$2:$B$3,2,FALSE),IF(CK61&lt;-$BV61,"mutant","WT"),IF(CK61&lt;-VLOOKUP('Gene Table'!$G$2,'Array Content'!$A$2:$B$3,2,FALSE),"Mutant","WT")),"")</f>
        <v/>
      </c>
      <c r="DA61" s="4" t="s">
        <v>219</v>
      </c>
      <c r="DB61" s="4">
        <f t="shared" si="31"/>
        <v>0.84999999999999964</v>
      </c>
      <c r="DC61" s="4">
        <f t="shared" si="32"/>
        <v>0.52999999999999936</v>
      </c>
      <c r="DD61" s="4">
        <f t="shared" si="33"/>
        <v>0.83000000000000007</v>
      </c>
      <c r="DE61" s="4">
        <f t="shared" si="34"/>
        <v>1.17</v>
      </c>
      <c r="DF61" s="4">
        <f t="shared" si="35"/>
        <v>1.17</v>
      </c>
      <c r="DG61" s="4">
        <f t="shared" si="36"/>
        <v>1.17</v>
      </c>
      <c r="DH61" s="4">
        <f t="shared" si="37"/>
        <v>1.17</v>
      </c>
      <c r="DI61" s="4">
        <f t="shared" si="38"/>
        <v>1.17</v>
      </c>
      <c r="DJ61" s="4" t="str">
        <f t="shared" si="39"/>
        <v/>
      </c>
      <c r="DK61" s="4" t="str">
        <f t="shared" si="40"/>
        <v/>
      </c>
      <c r="DL61" s="4" t="str">
        <f t="shared" si="41"/>
        <v/>
      </c>
      <c r="DM61" s="4" t="str">
        <f t="shared" si="42"/>
        <v/>
      </c>
      <c r="DO61" s="4" t="s">
        <v>219</v>
      </c>
      <c r="DP61" s="4" t="str">
        <f>IF(ISNUMBER(DB61), IF($AR61&gt;VLOOKUP('Gene Table'!$G$2,'Array Content'!$A$2:$B$3,2,FALSE),IF(DB61&lt;-$AR61,"mutant","WT"),IF(DB61&lt;-VLOOKUP('Gene Table'!$G$2,'Array Content'!$A$2:$B$3,2,FALSE),"Mutant","WT")),"")</f>
        <v>WT</v>
      </c>
      <c r="DQ61" s="4" t="str">
        <f>IF(ISNUMBER(DC61), IF($AR61&gt;VLOOKUP('Gene Table'!$G$2,'Array Content'!$A$2:$B$3,2,FALSE),IF(DC61&lt;-$AR61,"mutant","WT"),IF(DC61&lt;-VLOOKUP('Gene Table'!$G$2,'Array Content'!$A$2:$B$3,2,FALSE),"Mutant","WT")),"")</f>
        <v>WT</v>
      </c>
      <c r="DR61" s="4" t="str">
        <f>IF(ISNUMBER(DD61), IF($AR61&gt;VLOOKUP('Gene Table'!$G$2,'Array Content'!$A$2:$B$3,2,FALSE),IF(DD61&lt;-$AR61,"mutant","WT"),IF(DD61&lt;-VLOOKUP('Gene Table'!$G$2,'Array Content'!$A$2:$B$3,2,FALSE),"Mutant","WT")),"")</f>
        <v>WT</v>
      </c>
      <c r="DS61" s="4" t="str">
        <f>IF(ISNUMBER(DE61), IF($AR61&gt;VLOOKUP('Gene Table'!$G$2,'Array Content'!$A$2:$B$3,2,FALSE),IF(DE61&lt;-$AR61,"mutant","WT"),IF(DE61&lt;-VLOOKUP('Gene Table'!$G$2,'Array Content'!$A$2:$B$3,2,FALSE),"Mutant","WT")),"")</f>
        <v>WT</v>
      </c>
      <c r="DT61" s="4" t="str">
        <f>IF(ISNUMBER(DF61), IF($AR61&gt;VLOOKUP('Gene Table'!$G$2,'Array Content'!$A$2:$B$3,2,FALSE),IF(DF61&lt;-$AR61,"mutant","WT"),IF(DF61&lt;-VLOOKUP('Gene Table'!$G$2,'Array Content'!$A$2:$B$3,2,FALSE),"Mutant","WT")),"")</f>
        <v>WT</v>
      </c>
      <c r="DU61" s="4" t="str">
        <f>IF(ISNUMBER(DG61), IF($AR61&gt;VLOOKUP('Gene Table'!$G$2,'Array Content'!$A$2:$B$3,2,FALSE),IF(DG61&lt;-$AR61,"mutant","WT"),IF(DG61&lt;-VLOOKUP('Gene Table'!$G$2,'Array Content'!$A$2:$B$3,2,FALSE),"Mutant","WT")),"")</f>
        <v>WT</v>
      </c>
      <c r="DV61" s="4" t="str">
        <f>IF(ISNUMBER(DH61), IF($AR61&gt;VLOOKUP('Gene Table'!$G$2,'Array Content'!$A$2:$B$3,2,FALSE),IF(DH61&lt;-$AR61,"mutant","WT"),IF(DH61&lt;-VLOOKUP('Gene Table'!$G$2,'Array Content'!$A$2:$B$3,2,FALSE),"Mutant","WT")),"")</f>
        <v>WT</v>
      </c>
      <c r="DW61" s="4" t="str">
        <f>IF(ISNUMBER(DI61), IF($AR61&gt;VLOOKUP('Gene Table'!$G$2,'Array Content'!$A$2:$B$3,2,FALSE),IF(DI61&lt;-$AR61,"mutant","WT"),IF(DI61&lt;-VLOOKUP('Gene Table'!$G$2,'Array Content'!$A$2:$B$3,2,FALSE),"Mutant","WT")),"")</f>
        <v>WT</v>
      </c>
      <c r="DX61" s="4" t="str">
        <f>IF(ISNUMBER(DJ61), IF($AR61&gt;VLOOKUP('Gene Table'!$G$2,'Array Content'!$A$2:$B$3,2,FALSE),IF(DJ61&lt;-$AR61,"mutant","WT"),IF(DJ61&lt;-VLOOKUP('Gene Table'!$G$2,'Array Content'!$A$2:$B$3,2,FALSE),"Mutant","WT")),"")</f>
        <v/>
      </c>
      <c r="DY61" s="4" t="str">
        <f>IF(ISNUMBER(DK61), IF($AR61&gt;VLOOKUP('Gene Table'!$G$2,'Array Content'!$A$2:$B$3,2,FALSE),IF(DK61&lt;-$AR61,"mutant","WT"),IF(DK61&lt;-VLOOKUP('Gene Table'!$G$2,'Array Content'!$A$2:$B$3,2,FALSE),"Mutant","WT")),"")</f>
        <v/>
      </c>
      <c r="DZ61" s="4" t="str">
        <f>IF(ISNUMBER(DL61), IF($AR61&gt;VLOOKUP('Gene Table'!$G$2,'Array Content'!$A$2:$B$3,2,FALSE),IF(DL61&lt;-$AR61,"mutant","WT"),IF(DL61&lt;-VLOOKUP('Gene Table'!$G$2,'Array Content'!$A$2:$B$3,2,FALSE),"Mutant","WT")),"")</f>
        <v/>
      </c>
      <c r="EA61" s="4" t="str">
        <f>IF(ISNUMBER(DM61), IF($AR61&gt;VLOOKUP('Gene Table'!$G$2,'Array Content'!$A$2:$B$3,2,FALSE),IF(DM61&lt;-$AR61,"mutant","WT"),IF(DM61&lt;-VLOOKUP('Gene Table'!$G$2,'Array Content'!$A$2:$B$3,2,FALSE),"Mutant","WT")),"")</f>
        <v/>
      </c>
      <c r="EC61" s="4" t="s">
        <v>219</v>
      </c>
      <c r="ED61" s="4" t="str">
        <f>IF('Gene Table'!$D61="copy number",D61,"")</f>
        <v/>
      </c>
      <c r="EE61" s="4" t="str">
        <f>IF('Gene Table'!$D61="copy number",E61,"")</f>
        <v/>
      </c>
      <c r="EF61" s="4" t="str">
        <f>IF('Gene Table'!$D61="copy number",F61,"")</f>
        <v/>
      </c>
      <c r="EG61" s="4" t="str">
        <f>IF('Gene Table'!$D61="copy number",G61,"")</f>
        <v/>
      </c>
      <c r="EH61" s="4" t="str">
        <f>IF('Gene Table'!$D61="copy number",H61,"")</f>
        <v/>
      </c>
      <c r="EI61" s="4" t="str">
        <f>IF('Gene Table'!$D61="copy number",I61,"")</f>
        <v/>
      </c>
      <c r="EJ61" s="4" t="str">
        <f>IF('Gene Table'!$D61="copy number",J61,"")</f>
        <v/>
      </c>
      <c r="EK61" s="4" t="str">
        <f>IF('Gene Table'!$D61="copy number",K61,"")</f>
        <v/>
      </c>
      <c r="EL61" s="4" t="str">
        <f>IF('Gene Table'!$D61="copy number",L61,"")</f>
        <v/>
      </c>
      <c r="EM61" s="4" t="str">
        <f>IF('Gene Table'!$D61="copy number",M61,"")</f>
        <v/>
      </c>
      <c r="EN61" s="4" t="str">
        <f>IF('Gene Table'!$D61="copy number",N61,"")</f>
        <v/>
      </c>
      <c r="EO61" s="4" t="str">
        <f>IF('Gene Table'!$D61="copy number",O61,"")</f>
        <v/>
      </c>
      <c r="EQ61" s="4" t="s">
        <v>219</v>
      </c>
      <c r="ER61" s="4" t="str">
        <f>IF('Gene Table'!$D61="copy number",R61,"")</f>
        <v/>
      </c>
      <c r="ES61" s="4" t="str">
        <f>IF('Gene Table'!$D61="copy number",S61,"")</f>
        <v/>
      </c>
      <c r="ET61" s="4" t="str">
        <f>IF('Gene Table'!$D61="copy number",T61,"")</f>
        <v/>
      </c>
      <c r="EU61" s="4" t="str">
        <f>IF('Gene Table'!$D61="copy number",U61,"")</f>
        <v/>
      </c>
      <c r="EV61" s="4" t="str">
        <f>IF('Gene Table'!$D61="copy number",V61,"")</f>
        <v/>
      </c>
      <c r="EW61" s="4" t="str">
        <f>IF('Gene Table'!$D61="copy number",W61,"")</f>
        <v/>
      </c>
      <c r="EX61" s="4" t="str">
        <f>IF('Gene Table'!$D61="copy number",X61,"")</f>
        <v/>
      </c>
      <c r="EY61" s="4" t="str">
        <f>IF('Gene Table'!$D61="copy number",Y61,"")</f>
        <v/>
      </c>
      <c r="EZ61" s="4" t="str">
        <f>IF('Gene Table'!$D61="copy number",Z61,"")</f>
        <v/>
      </c>
      <c r="FA61" s="4" t="str">
        <f>IF('Gene Table'!$D61="copy number",AA61,"")</f>
        <v/>
      </c>
      <c r="FB61" s="4" t="str">
        <f>IF('Gene Table'!$D61="copy number",AB61,"")</f>
        <v/>
      </c>
      <c r="FC61" s="4" t="str">
        <f>IF('Gene Table'!$D61="copy number",AC61,"")</f>
        <v/>
      </c>
      <c r="FE61" s="4" t="s">
        <v>219</v>
      </c>
      <c r="FF61" s="4" t="str">
        <f>IF('Gene Table'!$C61="SMPC",D61,"")</f>
        <v/>
      </c>
      <c r="FG61" s="4" t="str">
        <f>IF('Gene Table'!$C61="SMPC",E61,"")</f>
        <v/>
      </c>
      <c r="FH61" s="4" t="str">
        <f>IF('Gene Table'!$C61="SMPC",F61,"")</f>
        <v/>
      </c>
      <c r="FI61" s="4" t="str">
        <f>IF('Gene Table'!$C61="SMPC",G61,"")</f>
        <v/>
      </c>
      <c r="FJ61" s="4" t="str">
        <f>IF('Gene Table'!$C61="SMPC",H61,"")</f>
        <v/>
      </c>
      <c r="FK61" s="4" t="str">
        <f>IF('Gene Table'!$C61="SMPC",I61,"")</f>
        <v/>
      </c>
      <c r="FL61" s="4" t="str">
        <f>IF('Gene Table'!$C61="SMPC",J61,"")</f>
        <v/>
      </c>
      <c r="FM61" s="4" t="str">
        <f>IF('Gene Table'!$C61="SMPC",K61,"")</f>
        <v/>
      </c>
      <c r="FN61" s="4" t="str">
        <f>IF('Gene Table'!$C61="SMPC",L61,"")</f>
        <v/>
      </c>
      <c r="FO61" s="4" t="str">
        <f>IF('Gene Table'!$C61="SMPC",M61,"")</f>
        <v/>
      </c>
      <c r="FP61" s="4" t="str">
        <f>IF('Gene Table'!$C61="SMPC",N61,"")</f>
        <v/>
      </c>
      <c r="FQ61" s="4" t="str">
        <f>IF('Gene Table'!$C61="SMPC",O61,"")</f>
        <v/>
      </c>
      <c r="FS61" s="4" t="s">
        <v>219</v>
      </c>
      <c r="FT61" s="4" t="str">
        <f>IF('Gene Table'!$C61="SMPC",R61,"")</f>
        <v/>
      </c>
      <c r="FU61" s="4" t="str">
        <f>IF('Gene Table'!$C61="SMPC",S61,"")</f>
        <v/>
      </c>
      <c r="FV61" s="4" t="str">
        <f>IF('Gene Table'!$C61="SMPC",T61,"")</f>
        <v/>
      </c>
      <c r="FW61" s="4" t="str">
        <f>IF('Gene Table'!$C61="SMPC",U61,"")</f>
        <v/>
      </c>
      <c r="FX61" s="4" t="str">
        <f>IF('Gene Table'!$C61="SMPC",V61,"")</f>
        <v/>
      </c>
      <c r="FY61" s="4" t="str">
        <f>IF('Gene Table'!$C61="SMPC",W61,"")</f>
        <v/>
      </c>
      <c r="FZ61" s="4" t="str">
        <f>IF('Gene Table'!$C61="SMPC",X61,"")</f>
        <v/>
      </c>
      <c r="GA61" s="4" t="str">
        <f>IF('Gene Table'!$C61="SMPC",Y61,"")</f>
        <v/>
      </c>
      <c r="GB61" s="4" t="str">
        <f>IF('Gene Table'!$C61="SMPC",Z61,"")</f>
        <v/>
      </c>
      <c r="GC61" s="4" t="str">
        <f>IF('Gene Table'!$C61="SMPC",AA61,"")</f>
        <v/>
      </c>
      <c r="GD61" s="4" t="str">
        <f>IF('Gene Table'!$C61="SMPC",AB61,"")</f>
        <v/>
      </c>
      <c r="GE61" s="4" t="str">
        <f>IF('Gene Table'!$C61="SMPC",AC61,"")</f>
        <v/>
      </c>
    </row>
    <row r="62" spans="1:187" ht="15" customHeight="1" x14ac:dyDescent="0.25">
      <c r="A62" s="4" t="str">
        <f>'Gene Table'!C62&amp;":"&amp;'Gene Table'!D62</f>
        <v>NRAS:c.182A&gt;T</v>
      </c>
      <c r="B62" s="4">
        <f>IF('Gene Table'!$G$5="NO",IF(ISNUMBER(MATCH('Gene Table'!E62,'Array Content'!$M$2:$M$941,0)),VLOOKUP('Gene Table'!E62,'Array Content'!$M$2:$O$941,2,FALSE),35),IF('Gene Table'!$G$5="YES",IF(ISNUMBER(MATCH('Gene Table'!E62,'Array Content'!$M$2:$M$941,0)),VLOOKUP('Gene Table'!E62,'Array Content'!$M$2:$O$941,3,FALSE),35),"OOPS"))</f>
        <v>35</v>
      </c>
      <c r="C62" s="4" t="s">
        <v>221</v>
      </c>
      <c r="D62" s="4">
        <f>IF('Control Sample Data'!D61="","",IF(SUM('Control Sample Data'!D$2:D$97)&gt;10,IF(AND(ISNUMBER('Control Sample Data'!D61),'Control Sample Data'!D61&lt;$B62, 'Control Sample Data'!D61&gt;0),'Control Sample Data'!D61,$B62),""))</f>
        <v>34.65</v>
      </c>
      <c r="E62" s="4">
        <f>IF('Control Sample Data'!E61="","",IF(SUM('Control Sample Data'!E$2:E$97)&gt;10,IF(AND(ISNUMBER('Control Sample Data'!E61),'Control Sample Data'!E61&lt;$B62, 'Control Sample Data'!E61&gt;0),'Control Sample Data'!E61,$B62),""))</f>
        <v>34.229999999999997</v>
      </c>
      <c r="F62" s="4" t="str">
        <f>IF('Control Sample Data'!F61="","",IF(SUM('Control Sample Data'!F$2:F$97)&gt;10,IF(AND(ISNUMBER('Control Sample Data'!F61),'Control Sample Data'!F61&lt;$B62, 'Control Sample Data'!F61&gt;0),'Control Sample Data'!F61,$B62),""))</f>
        <v/>
      </c>
      <c r="G62" s="4" t="str">
        <f>IF('Control Sample Data'!G61="","",IF(SUM('Control Sample Data'!G$2:G$97)&gt;10,IF(AND(ISNUMBER('Control Sample Data'!G61),'Control Sample Data'!G61&lt;$B62, 'Control Sample Data'!G61&gt;0),'Control Sample Data'!G61,$B62),""))</f>
        <v/>
      </c>
      <c r="H62" s="4" t="str">
        <f>IF('Control Sample Data'!H61="","",IF(SUM('Control Sample Data'!H$2:H$97)&gt;10,IF(AND(ISNUMBER('Control Sample Data'!H61),'Control Sample Data'!H61&lt;$B62, 'Control Sample Data'!H61&gt;0),'Control Sample Data'!H61,$B62),""))</f>
        <v/>
      </c>
      <c r="I62" s="4" t="str">
        <f>IF('Control Sample Data'!I61="","",IF(SUM('Control Sample Data'!I$2:I$97)&gt;10,IF(AND(ISNUMBER('Control Sample Data'!I61),'Control Sample Data'!I61&lt;$B62, 'Control Sample Data'!I61&gt;0),'Control Sample Data'!I61,$B62),""))</f>
        <v/>
      </c>
      <c r="J62" s="4" t="str">
        <f>IF('Control Sample Data'!J61="","",IF(SUM('Control Sample Data'!J$2:J$97)&gt;10,IF(AND(ISNUMBER('Control Sample Data'!J61),'Control Sample Data'!J61&lt;$B62, 'Control Sample Data'!J61&gt;0),'Control Sample Data'!J61,$B62),""))</f>
        <v/>
      </c>
      <c r="K62" s="4" t="str">
        <f>IF('Control Sample Data'!K61="","",IF(SUM('Control Sample Data'!K$2:K$97)&gt;10,IF(AND(ISNUMBER('Control Sample Data'!K61),'Control Sample Data'!K61&lt;$B62, 'Control Sample Data'!K61&gt;0),'Control Sample Data'!K61,$B62),""))</f>
        <v/>
      </c>
      <c r="L62" s="4" t="str">
        <f>IF('Control Sample Data'!L61="","",IF(SUM('Control Sample Data'!L$2:L$97)&gt;10,IF(AND(ISNUMBER('Control Sample Data'!L61),'Control Sample Data'!L61&lt;$B62, 'Control Sample Data'!L61&gt;0),'Control Sample Data'!L61,$B62),""))</f>
        <v/>
      </c>
      <c r="M62" s="4" t="str">
        <f>IF('Control Sample Data'!M61="","",IF(SUM('Control Sample Data'!M$2:M$97)&gt;10,IF(AND(ISNUMBER('Control Sample Data'!M61),'Control Sample Data'!M61&lt;$B62, 'Control Sample Data'!M61&gt;0),'Control Sample Data'!M61,$B62),""))</f>
        <v/>
      </c>
      <c r="N62" s="4" t="str">
        <f>IF('Control Sample Data'!N61="","",IF(SUM('Control Sample Data'!N$2:N$97)&gt;10,IF(AND(ISNUMBER('Control Sample Data'!N61),'Control Sample Data'!N61&lt;$B62, 'Control Sample Data'!N61&gt;0),'Control Sample Data'!N61,$B62),""))</f>
        <v/>
      </c>
      <c r="O62" s="4" t="str">
        <f>IF('Control Sample Data'!O61="","",IF(SUM('Control Sample Data'!O$2:O$97)&gt;10,IF(AND(ISNUMBER('Control Sample Data'!O61),'Control Sample Data'!O61&lt;$B62, 'Control Sample Data'!O61&gt;0),'Control Sample Data'!O61,$B62),""))</f>
        <v/>
      </c>
      <c r="Q62" s="4" t="s">
        <v>221</v>
      </c>
      <c r="R62" s="4">
        <f>IF('Test Sample Data'!D61="","",IF(SUM('Test Sample Data'!D$2:D$97)&gt;10,IF(AND(ISNUMBER('Test Sample Data'!D61),'Test Sample Data'!D61&lt;$B62, 'Test Sample Data'!D61&gt;0),'Test Sample Data'!D61,$B62),""))</f>
        <v>25.4</v>
      </c>
      <c r="S62" s="4">
        <f>IF('Test Sample Data'!E61="","",IF(SUM('Test Sample Data'!E$2:E$97)&gt;10,IF(AND(ISNUMBER('Test Sample Data'!E61),'Test Sample Data'!E61&lt;$B62, 'Test Sample Data'!E61&gt;0),'Test Sample Data'!E61,$B62),""))</f>
        <v>26.39</v>
      </c>
      <c r="T62" s="4">
        <f>IF('Test Sample Data'!F61="","",IF(SUM('Test Sample Data'!F$2:F$97)&gt;10,IF(AND(ISNUMBER('Test Sample Data'!F61),'Test Sample Data'!F61&lt;$B62, 'Test Sample Data'!F61&gt;0),'Test Sample Data'!F61,$B62),""))</f>
        <v>27.35</v>
      </c>
      <c r="U62" s="4">
        <f>IF('Test Sample Data'!G61="","",IF(SUM('Test Sample Data'!G$2:G$97)&gt;10,IF(AND(ISNUMBER('Test Sample Data'!G61),'Test Sample Data'!G61&lt;$B62, 'Test Sample Data'!G61&gt;0),'Test Sample Data'!G61,$B62),""))</f>
        <v>35</v>
      </c>
      <c r="V62" s="4">
        <f>IF('Test Sample Data'!H61="","",IF(SUM('Test Sample Data'!H$2:H$97)&gt;10,IF(AND(ISNUMBER('Test Sample Data'!H61),'Test Sample Data'!H61&lt;$B62, 'Test Sample Data'!H61&gt;0),'Test Sample Data'!H61,$B62),""))</f>
        <v>35</v>
      </c>
      <c r="W62" s="4">
        <f>IF('Test Sample Data'!I61="","",IF(SUM('Test Sample Data'!I$2:I$97)&gt;10,IF(AND(ISNUMBER('Test Sample Data'!I61),'Test Sample Data'!I61&lt;$B62, 'Test Sample Data'!I61&gt;0),'Test Sample Data'!I61,$B62),""))</f>
        <v>35</v>
      </c>
      <c r="X62" s="4">
        <f>IF('Test Sample Data'!J61="","",IF(SUM('Test Sample Data'!J$2:J$97)&gt;10,IF(AND(ISNUMBER('Test Sample Data'!J61),'Test Sample Data'!J61&lt;$B62, 'Test Sample Data'!J61&gt;0),'Test Sample Data'!J61,$B62),""))</f>
        <v>35</v>
      </c>
      <c r="Y62" s="4">
        <f>IF('Test Sample Data'!K61="","",IF(SUM('Test Sample Data'!K$2:K$97)&gt;10,IF(AND(ISNUMBER('Test Sample Data'!K61),'Test Sample Data'!K61&lt;$B62, 'Test Sample Data'!K61&gt;0),'Test Sample Data'!K61,$B62),""))</f>
        <v>35</v>
      </c>
      <c r="Z62" s="4" t="str">
        <f>IF('Test Sample Data'!L61="","",IF(SUM('Test Sample Data'!L$2:L$97)&gt;10,IF(AND(ISNUMBER('Test Sample Data'!L61),'Test Sample Data'!L61&lt;$B62, 'Test Sample Data'!L61&gt;0),'Test Sample Data'!L61,$B62),""))</f>
        <v/>
      </c>
      <c r="AA62" s="4" t="str">
        <f>IF('Test Sample Data'!M61="","",IF(SUM('Test Sample Data'!M$2:M$97)&gt;10,IF(AND(ISNUMBER('Test Sample Data'!M61),'Test Sample Data'!M61&lt;$B62, 'Test Sample Data'!M61&gt;0),'Test Sample Data'!M61,$B62),""))</f>
        <v/>
      </c>
      <c r="AB62" s="4" t="str">
        <f>IF('Test Sample Data'!N61="","",IF(SUM('Test Sample Data'!N$2:N$97)&gt;10,IF(AND(ISNUMBER('Test Sample Data'!N61),'Test Sample Data'!N61&lt;$B62, 'Test Sample Data'!N61&gt;0),'Test Sample Data'!N61,$B62),""))</f>
        <v/>
      </c>
      <c r="AC62" s="4" t="str">
        <f>IF('Test Sample Data'!O61="","",IF(SUM('Test Sample Data'!O$2:O$97)&gt;10,IF(AND(ISNUMBER('Test Sample Data'!O61),'Test Sample Data'!O61&lt;$B62, 'Test Sample Data'!O61&gt;0),'Test Sample Data'!O61,$B62),""))</f>
        <v/>
      </c>
      <c r="AE62" s="4" t="s">
        <v>221</v>
      </c>
      <c r="AF62" s="4">
        <f>IF(ISNUMBER(D62),IF(MID('Gene Table'!$D$1,5,1)="8",D62-ED$100,D62-VLOOKUP(LEFT($A62,FIND(":",$A62,1))&amp;"copy number",$A$3:$AC$98,4,FALSE)),"")</f>
        <v>8.2799999999999976</v>
      </c>
      <c r="AG62" s="4">
        <f>IF(ISNUMBER(E62),IF(MID('Gene Table'!$D$1,5,1)="8",E62-EE$100,E62-VLOOKUP(LEFT($A62,FIND(":",$A62,1))&amp;"copy number",$A$3:$AC$98,5,FALSE)),"")</f>
        <v>7.7999999999999972</v>
      </c>
      <c r="AH62" s="4" t="str">
        <f>IF(ISNUMBER(F62),IF(MID('Gene Table'!$D$1,5,1)="8",F62-EF$100,F62-VLOOKUP(LEFT($A62,FIND(":",$A62,1))&amp;"copy number",$A$3:$AC$98,6,FALSE)),"")</f>
        <v/>
      </c>
      <c r="AI62" s="4" t="str">
        <f>IF(ISNUMBER(G62),IF(MID('Gene Table'!$D$1,5,1)="8",G62-EG$100,G62-VLOOKUP(LEFT($A62,FIND(":",$A62,1))&amp;"copy number",$A$3:$AC$98,7,FALSE)),"")</f>
        <v/>
      </c>
      <c r="AJ62" s="4" t="str">
        <f>IF(ISNUMBER(H62),IF(MID('Gene Table'!$D$1,5,1)="8",H62-EH$100,H62-VLOOKUP(LEFT($A62,FIND(":",$A62,1))&amp;"copy number",$A$3:$AC$98,8,FALSE)),"")</f>
        <v/>
      </c>
      <c r="AK62" s="4" t="str">
        <f>IF(ISNUMBER(I62),IF(MID('Gene Table'!$D$1,5,1)="8",I62-EI$100,I62-VLOOKUP(LEFT($A62,FIND(":",$A62,1))&amp;"copy number",$A$3:$AC$98,9,FALSE)),"")</f>
        <v/>
      </c>
      <c r="AL62" s="4" t="str">
        <f>IF(ISNUMBER(J62),IF(MID('Gene Table'!$D$1,5,1)="8",J62-EJ$100,J62-VLOOKUP(LEFT($A62,FIND(":",$A62,1))&amp;"copy number",$A$3:$AC$98,10,FALSE)),"")</f>
        <v/>
      </c>
      <c r="AM62" s="4" t="str">
        <f>IF(ISNUMBER(K62),IF(MID('Gene Table'!$D$1,5,1)="8",K62-EK$100,K62-VLOOKUP(LEFT($A62,FIND(":",$A62,1))&amp;"copy number",$A$3:$AC$98,11,FALSE)),"")</f>
        <v/>
      </c>
      <c r="AN62" s="4" t="str">
        <f>IF(ISNUMBER(L62),IF(MID('Gene Table'!$D$1,5,1)="8",L62-EL$100,L62-VLOOKUP(LEFT($A62,FIND(":",$A62,1))&amp;"copy number",$A$3:$AC$98,12,FALSE)),"")</f>
        <v/>
      </c>
      <c r="AO62" s="4" t="str">
        <f>IF(ISNUMBER(M62),IF(MID('Gene Table'!$D$1,5,1)="8",M62-EM$100,M62-VLOOKUP(LEFT($A62,FIND(":",$A62,1))&amp;"copy number",$A$3:$AC$98,13,FALSE)),"")</f>
        <v/>
      </c>
      <c r="AP62" s="4" t="str">
        <f>IF(ISNUMBER(N62),IF(MID('Gene Table'!$D$1,5,1)="8",N62-EN$100,N62-VLOOKUP(LEFT($A62,FIND(":",$A62,1))&amp;"copy number",$A$3:$AC$98,14,FALSE)),"")</f>
        <v/>
      </c>
      <c r="AQ62" s="4" t="str">
        <f>IF(ISNUMBER(O62),IF(MID('Gene Table'!$D$1,5,1)="8",O62-EO$100,O62-VLOOKUP(LEFT($A62,FIND(":",$A62,1))&amp;"copy number",$A$3:$AC$98,15,FALSE)),"")</f>
        <v/>
      </c>
      <c r="AR62" s="4">
        <f t="shared" si="3"/>
        <v>1.02</v>
      </c>
      <c r="AS62" s="4">
        <f t="shared" si="4"/>
        <v>8.0399999999999991</v>
      </c>
      <c r="AU62" s="4" t="s">
        <v>221</v>
      </c>
      <c r="AV62" s="4">
        <f>IF(ISNUMBER(R62),IF(MID('Gene Table'!$D$1,5,1)="8",D62-ER$100,R62-VLOOKUP(LEFT($A62,FIND(":",$A62,1))&amp;"copy number",$A$3:$AC$98,18,FALSE)),"")</f>
        <v>-0.92000000000000171</v>
      </c>
      <c r="AW62" s="4">
        <f>IF(ISNUMBER(S62),IF(MID('Gene Table'!$D$1,5,1)="8",E62-ES$100,S62-VLOOKUP(LEFT($A62,FIND(":",$A62,1))&amp;"copy number",$A$3:$AC$98,19,FALSE)),"")</f>
        <v>-0.25</v>
      </c>
      <c r="AX62" s="4">
        <f>IF(ISNUMBER(T62),IF(MID('Gene Table'!$D$1,5,1)="8",F62-ET$100,T62-VLOOKUP(LEFT($A62,FIND(":",$A62,1))&amp;"copy number",$A$3:$AC$98,20,FALSE)),"")</f>
        <v>1.0100000000000016</v>
      </c>
      <c r="AY62" s="4">
        <f>IF(ISNUMBER(U62),IF(MID('Gene Table'!$D$1,5,1)="8",G62-EU$100,U62-VLOOKUP(LEFT($A62,FIND(":",$A62,1))&amp;"copy number",$A$3:$AC$98,21,FALSE)),"")</f>
        <v>9</v>
      </c>
      <c r="AZ62" s="4">
        <f>IF(ISNUMBER(V62),IF(MID('Gene Table'!$D$1,5,1)="8",H62-EV$100,V62-VLOOKUP(LEFT($A62,FIND(":",$A62,1))&amp;"copy number",$A$3:$AC$98,22,FALSE)),"")</f>
        <v>9</v>
      </c>
      <c r="BA62" s="4">
        <f>IF(ISNUMBER(W62),IF(MID('Gene Table'!$D$1,5,1)="8",I62-EW$100,W62-VLOOKUP(LEFT($A62,FIND(":",$A62,1))&amp;"copy number",$A$3:$AC$98,23,FALSE)),"")</f>
        <v>9</v>
      </c>
      <c r="BB62" s="4">
        <f>IF(ISNUMBER(X62),IF(MID('Gene Table'!$D$1,5,1)="8",J62-EX$100,X62-VLOOKUP(LEFT($A62,FIND(":",$A62,1))&amp;"copy number",$A$3:$AC$98,24,FALSE)),"")</f>
        <v>9</v>
      </c>
      <c r="BC62" s="4">
        <f>IF(ISNUMBER(Y62),IF(MID('Gene Table'!$D$1,5,1)="8",K62-EY$100,Y62-VLOOKUP(LEFT($A62,FIND(":",$A62,1))&amp;"copy number",$A$3:$AC$98,25,FALSE)),"")</f>
        <v>9</v>
      </c>
      <c r="BD62" s="4" t="str">
        <f>IF(ISNUMBER(Z62),IF(MID('Gene Table'!$D$1,5,1)="8",L62-EZ$100,Z62-VLOOKUP(LEFT($A62,FIND(":",$A62,1))&amp;"copy number",$A$3:$AC$98,26,FALSE)),"")</f>
        <v/>
      </c>
      <c r="BE62" s="4" t="str">
        <f>IF(ISNUMBER(AA62),IF(MID('Gene Table'!$D$1,5,1)="8",M62-FA$100,AA62-VLOOKUP(LEFT($A62,FIND(":",$A62,1))&amp;"copy number",$A$3:$AC$98,27,FALSE)),"")</f>
        <v/>
      </c>
      <c r="BF62" s="4" t="str">
        <f>IF(ISNUMBER(AB62),IF(MID('Gene Table'!$D$1,5,1)="8",N62-FB$100,AB62-VLOOKUP(LEFT($A62,FIND(":",$A62,1))&amp;"copy number",$A$3:$AC$98,28,FALSE)),"")</f>
        <v/>
      </c>
      <c r="BG62" s="4" t="str">
        <f>IF(ISNUMBER(AC62),IF(MID('Gene Table'!$D$1,5,1)="8",O62-FC$100,AC62-VLOOKUP(LEFT($A62,FIND(":",$A62,1))&amp;"copy number",$A$3:$AC$98,29,FALSE)),"")</f>
        <v/>
      </c>
      <c r="BI62" s="4" t="s">
        <v>221</v>
      </c>
      <c r="BJ62" s="4" t="str">
        <f t="shared" si="5"/>
        <v/>
      </c>
      <c r="BK62" s="4" t="str">
        <f t="shared" si="6"/>
        <v/>
      </c>
      <c r="BL62" s="4" t="str">
        <f t="shared" si="7"/>
        <v/>
      </c>
      <c r="BM62" s="4">
        <f t="shared" si="8"/>
        <v>9</v>
      </c>
      <c r="BN62" s="4">
        <f t="shared" si="9"/>
        <v>9</v>
      </c>
      <c r="BO62" s="4">
        <f t="shared" si="10"/>
        <v>9</v>
      </c>
      <c r="BP62" s="4">
        <f t="shared" si="11"/>
        <v>9</v>
      </c>
      <c r="BQ62" s="4">
        <f t="shared" si="12"/>
        <v>9</v>
      </c>
      <c r="BR62" s="4" t="str">
        <f t="shared" si="13"/>
        <v/>
      </c>
      <c r="BS62" s="4" t="str">
        <f t="shared" si="14"/>
        <v/>
      </c>
      <c r="BT62" s="4" t="str">
        <f t="shared" si="15"/>
        <v/>
      </c>
      <c r="BU62" s="4" t="str">
        <f t="shared" si="16"/>
        <v/>
      </c>
      <c r="BV62" s="4">
        <f t="shared" si="17"/>
        <v>0</v>
      </c>
      <c r="BW62" s="4">
        <f t="shared" si="18"/>
        <v>9</v>
      </c>
      <c r="BY62" s="4" t="s">
        <v>221</v>
      </c>
      <c r="BZ62" s="4">
        <f t="shared" si="19"/>
        <v>-9.9200000000000017</v>
      </c>
      <c r="CA62" s="4">
        <f t="shared" si="20"/>
        <v>-9.25</v>
      </c>
      <c r="CB62" s="4">
        <f t="shared" si="21"/>
        <v>-7.9899999999999984</v>
      </c>
      <c r="CC62" s="4">
        <f t="shared" si="22"/>
        <v>0</v>
      </c>
      <c r="CD62" s="4">
        <f t="shared" si="23"/>
        <v>0</v>
      </c>
      <c r="CE62" s="4">
        <f t="shared" si="24"/>
        <v>0</v>
      </c>
      <c r="CF62" s="4">
        <f t="shared" si="25"/>
        <v>0</v>
      </c>
      <c r="CG62" s="4">
        <f t="shared" si="26"/>
        <v>0</v>
      </c>
      <c r="CH62" s="4" t="str">
        <f t="shared" si="27"/>
        <v/>
      </c>
      <c r="CI62" s="4" t="str">
        <f t="shared" si="28"/>
        <v/>
      </c>
      <c r="CJ62" s="4" t="str">
        <f t="shared" si="29"/>
        <v/>
      </c>
      <c r="CK62" s="4" t="str">
        <f t="shared" si="30"/>
        <v/>
      </c>
      <c r="CM62" s="4" t="s">
        <v>221</v>
      </c>
      <c r="CN62" s="4" t="str">
        <f>IF(ISNUMBER(BZ62), IF($BV62&gt;VLOOKUP('Gene Table'!$G$2,'Array Content'!$A$2:$B$3,2,FALSE),IF(BZ62&lt;-$BV62,"mutant","WT"),IF(BZ62&lt;-VLOOKUP('Gene Table'!$G$2,'Array Content'!$A$2:$B$3,2,FALSE),"Mutant","WT")),"")</f>
        <v>Mutant</v>
      </c>
      <c r="CO62" s="4" t="str">
        <f>IF(ISNUMBER(CA62), IF($BV62&gt;VLOOKUP('Gene Table'!$G$2,'Array Content'!$A$2:$B$3,2,FALSE),IF(CA62&lt;-$BV62,"mutant","WT"),IF(CA62&lt;-VLOOKUP('Gene Table'!$G$2,'Array Content'!$A$2:$B$3,2,FALSE),"Mutant","WT")),"")</f>
        <v>Mutant</v>
      </c>
      <c r="CP62" s="4" t="str">
        <f>IF(ISNUMBER(CB62), IF($BV62&gt;VLOOKUP('Gene Table'!$G$2,'Array Content'!$A$2:$B$3,2,FALSE),IF(CB62&lt;-$BV62,"mutant","WT"),IF(CB62&lt;-VLOOKUP('Gene Table'!$G$2,'Array Content'!$A$2:$B$3,2,FALSE),"Mutant","WT")),"")</f>
        <v>Mutant</v>
      </c>
      <c r="CQ62" s="4" t="str">
        <f>IF(ISNUMBER(CC62), IF($BV62&gt;VLOOKUP('Gene Table'!$G$2,'Array Content'!$A$2:$B$3,2,FALSE),IF(CC62&lt;-$BV62,"mutant","WT"),IF(CC62&lt;-VLOOKUP('Gene Table'!$G$2,'Array Content'!$A$2:$B$3,2,FALSE),"Mutant","WT")),"")</f>
        <v>WT</v>
      </c>
      <c r="CR62" s="4" t="str">
        <f>IF(ISNUMBER(CD62), IF($BV62&gt;VLOOKUP('Gene Table'!$G$2,'Array Content'!$A$2:$B$3,2,FALSE),IF(CD62&lt;-$BV62,"mutant","WT"),IF(CD62&lt;-VLOOKUP('Gene Table'!$G$2,'Array Content'!$A$2:$B$3,2,FALSE),"Mutant","WT")),"")</f>
        <v>WT</v>
      </c>
      <c r="CS62" s="4" t="str">
        <f>IF(ISNUMBER(CE62), IF($BV62&gt;VLOOKUP('Gene Table'!$G$2,'Array Content'!$A$2:$B$3,2,FALSE),IF(CE62&lt;-$BV62,"mutant","WT"),IF(CE62&lt;-VLOOKUP('Gene Table'!$G$2,'Array Content'!$A$2:$B$3,2,FALSE),"Mutant","WT")),"")</f>
        <v>WT</v>
      </c>
      <c r="CT62" s="4" t="str">
        <f>IF(ISNUMBER(CF62), IF($BV62&gt;VLOOKUP('Gene Table'!$G$2,'Array Content'!$A$2:$B$3,2,FALSE),IF(CF62&lt;-$BV62,"mutant","WT"),IF(CF62&lt;-VLOOKUP('Gene Table'!$G$2,'Array Content'!$A$2:$B$3,2,FALSE),"Mutant","WT")),"")</f>
        <v>WT</v>
      </c>
      <c r="CU62" s="4" t="str">
        <f>IF(ISNUMBER(CG62), IF($BV62&gt;VLOOKUP('Gene Table'!$G$2,'Array Content'!$A$2:$B$3,2,FALSE),IF(CG62&lt;-$BV62,"mutant","WT"),IF(CG62&lt;-VLOOKUP('Gene Table'!$G$2,'Array Content'!$A$2:$B$3,2,FALSE),"Mutant","WT")),"")</f>
        <v>WT</v>
      </c>
      <c r="CV62" s="4" t="str">
        <f>IF(ISNUMBER(CH62), IF($BV62&gt;VLOOKUP('Gene Table'!$G$2,'Array Content'!$A$2:$B$3,2,FALSE),IF(CH62&lt;-$BV62,"mutant","WT"),IF(CH62&lt;-VLOOKUP('Gene Table'!$G$2,'Array Content'!$A$2:$B$3,2,FALSE),"Mutant","WT")),"")</f>
        <v/>
      </c>
      <c r="CW62" s="4" t="str">
        <f>IF(ISNUMBER(CI62), IF($BV62&gt;VLOOKUP('Gene Table'!$G$2,'Array Content'!$A$2:$B$3,2,FALSE),IF(CI62&lt;-$BV62,"mutant","WT"),IF(CI62&lt;-VLOOKUP('Gene Table'!$G$2,'Array Content'!$A$2:$B$3,2,FALSE),"Mutant","WT")),"")</f>
        <v/>
      </c>
      <c r="CX62" s="4" t="str">
        <f>IF(ISNUMBER(CJ62), IF($BV62&gt;VLOOKUP('Gene Table'!$G$2,'Array Content'!$A$2:$B$3,2,FALSE),IF(CJ62&lt;-$BV62,"mutant","WT"),IF(CJ62&lt;-VLOOKUP('Gene Table'!$G$2,'Array Content'!$A$2:$B$3,2,FALSE),"Mutant","WT")),"")</f>
        <v/>
      </c>
      <c r="CY62" s="4" t="str">
        <f>IF(ISNUMBER(CK62), IF($BV62&gt;VLOOKUP('Gene Table'!$G$2,'Array Content'!$A$2:$B$3,2,FALSE),IF(CK62&lt;-$BV62,"mutant","WT"),IF(CK62&lt;-VLOOKUP('Gene Table'!$G$2,'Array Content'!$A$2:$B$3,2,FALSE),"Mutant","WT")),"")</f>
        <v/>
      </c>
      <c r="DA62" s="4" t="s">
        <v>221</v>
      </c>
      <c r="DB62" s="4">
        <f t="shared" si="31"/>
        <v>-8.9600000000000009</v>
      </c>
      <c r="DC62" s="4">
        <f t="shared" si="32"/>
        <v>-8.2899999999999991</v>
      </c>
      <c r="DD62" s="4">
        <f t="shared" si="33"/>
        <v>-7.0299999999999976</v>
      </c>
      <c r="DE62" s="4">
        <f t="shared" si="34"/>
        <v>0.96000000000000085</v>
      </c>
      <c r="DF62" s="4">
        <f t="shared" si="35"/>
        <v>0.96000000000000085</v>
      </c>
      <c r="DG62" s="4">
        <f t="shared" si="36"/>
        <v>0.96000000000000085</v>
      </c>
      <c r="DH62" s="4">
        <f t="shared" si="37"/>
        <v>0.96000000000000085</v>
      </c>
      <c r="DI62" s="4">
        <f t="shared" si="38"/>
        <v>0.96000000000000085</v>
      </c>
      <c r="DJ62" s="4" t="str">
        <f t="shared" si="39"/>
        <v/>
      </c>
      <c r="DK62" s="4" t="str">
        <f t="shared" si="40"/>
        <v/>
      </c>
      <c r="DL62" s="4" t="str">
        <f t="shared" si="41"/>
        <v/>
      </c>
      <c r="DM62" s="4" t="str">
        <f t="shared" si="42"/>
        <v/>
      </c>
      <c r="DO62" s="4" t="s">
        <v>221</v>
      </c>
      <c r="DP62" s="4" t="str">
        <f>IF(ISNUMBER(DB62), IF($AR62&gt;VLOOKUP('Gene Table'!$G$2,'Array Content'!$A$2:$B$3,2,FALSE),IF(DB62&lt;-$AR62,"mutant","WT"),IF(DB62&lt;-VLOOKUP('Gene Table'!$G$2,'Array Content'!$A$2:$B$3,2,FALSE),"Mutant","WT")),"")</f>
        <v>Mutant</v>
      </c>
      <c r="DQ62" s="4" t="str">
        <f>IF(ISNUMBER(DC62), IF($AR62&gt;VLOOKUP('Gene Table'!$G$2,'Array Content'!$A$2:$B$3,2,FALSE),IF(DC62&lt;-$AR62,"mutant","WT"),IF(DC62&lt;-VLOOKUP('Gene Table'!$G$2,'Array Content'!$A$2:$B$3,2,FALSE),"Mutant","WT")),"")</f>
        <v>Mutant</v>
      </c>
      <c r="DR62" s="4" t="str">
        <f>IF(ISNUMBER(DD62), IF($AR62&gt;VLOOKUP('Gene Table'!$G$2,'Array Content'!$A$2:$B$3,2,FALSE),IF(DD62&lt;-$AR62,"mutant","WT"),IF(DD62&lt;-VLOOKUP('Gene Table'!$G$2,'Array Content'!$A$2:$B$3,2,FALSE),"Mutant","WT")),"")</f>
        <v>Mutant</v>
      </c>
      <c r="DS62" s="4" t="str">
        <f>IF(ISNUMBER(DE62), IF($AR62&gt;VLOOKUP('Gene Table'!$G$2,'Array Content'!$A$2:$B$3,2,FALSE),IF(DE62&lt;-$AR62,"mutant","WT"),IF(DE62&lt;-VLOOKUP('Gene Table'!$G$2,'Array Content'!$A$2:$B$3,2,FALSE),"Mutant","WT")),"")</f>
        <v>WT</v>
      </c>
      <c r="DT62" s="4" t="str">
        <f>IF(ISNUMBER(DF62), IF($AR62&gt;VLOOKUP('Gene Table'!$G$2,'Array Content'!$A$2:$B$3,2,FALSE),IF(DF62&lt;-$AR62,"mutant","WT"),IF(DF62&lt;-VLOOKUP('Gene Table'!$G$2,'Array Content'!$A$2:$B$3,2,FALSE),"Mutant","WT")),"")</f>
        <v>WT</v>
      </c>
      <c r="DU62" s="4" t="str">
        <f>IF(ISNUMBER(DG62), IF($AR62&gt;VLOOKUP('Gene Table'!$G$2,'Array Content'!$A$2:$B$3,2,FALSE),IF(DG62&lt;-$AR62,"mutant","WT"),IF(DG62&lt;-VLOOKUP('Gene Table'!$G$2,'Array Content'!$A$2:$B$3,2,FALSE),"Mutant","WT")),"")</f>
        <v>WT</v>
      </c>
      <c r="DV62" s="4" t="str">
        <f>IF(ISNUMBER(DH62), IF($AR62&gt;VLOOKUP('Gene Table'!$G$2,'Array Content'!$A$2:$B$3,2,FALSE),IF(DH62&lt;-$AR62,"mutant","WT"),IF(DH62&lt;-VLOOKUP('Gene Table'!$G$2,'Array Content'!$A$2:$B$3,2,FALSE),"Mutant","WT")),"")</f>
        <v>WT</v>
      </c>
      <c r="DW62" s="4" t="str">
        <f>IF(ISNUMBER(DI62), IF($AR62&gt;VLOOKUP('Gene Table'!$G$2,'Array Content'!$A$2:$B$3,2,FALSE),IF(DI62&lt;-$AR62,"mutant","WT"),IF(DI62&lt;-VLOOKUP('Gene Table'!$G$2,'Array Content'!$A$2:$B$3,2,FALSE),"Mutant","WT")),"")</f>
        <v>WT</v>
      </c>
      <c r="DX62" s="4" t="str">
        <f>IF(ISNUMBER(DJ62), IF($AR62&gt;VLOOKUP('Gene Table'!$G$2,'Array Content'!$A$2:$B$3,2,FALSE),IF(DJ62&lt;-$AR62,"mutant","WT"),IF(DJ62&lt;-VLOOKUP('Gene Table'!$G$2,'Array Content'!$A$2:$B$3,2,FALSE),"Mutant","WT")),"")</f>
        <v/>
      </c>
      <c r="DY62" s="4" t="str">
        <f>IF(ISNUMBER(DK62), IF($AR62&gt;VLOOKUP('Gene Table'!$G$2,'Array Content'!$A$2:$B$3,2,FALSE),IF(DK62&lt;-$AR62,"mutant","WT"),IF(DK62&lt;-VLOOKUP('Gene Table'!$G$2,'Array Content'!$A$2:$B$3,2,FALSE),"Mutant","WT")),"")</f>
        <v/>
      </c>
      <c r="DZ62" s="4" t="str">
        <f>IF(ISNUMBER(DL62), IF($AR62&gt;VLOOKUP('Gene Table'!$G$2,'Array Content'!$A$2:$B$3,2,FALSE),IF(DL62&lt;-$AR62,"mutant","WT"),IF(DL62&lt;-VLOOKUP('Gene Table'!$G$2,'Array Content'!$A$2:$B$3,2,FALSE),"Mutant","WT")),"")</f>
        <v/>
      </c>
      <c r="EA62" s="4" t="str">
        <f>IF(ISNUMBER(DM62), IF($AR62&gt;VLOOKUP('Gene Table'!$G$2,'Array Content'!$A$2:$B$3,2,FALSE),IF(DM62&lt;-$AR62,"mutant","WT"),IF(DM62&lt;-VLOOKUP('Gene Table'!$G$2,'Array Content'!$A$2:$B$3,2,FALSE),"Mutant","WT")),"")</f>
        <v/>
      </c>
      <c r="EC62" s="4" t="s">
        <v>221</v>
      </c>
      <c r="ED62" s="4" t="str">
        <f>IF('Gene Table'!$D62="copy number",D62,"")</f>
        <v/>
      </c>
      <c r="EE62" s="4" t="str">
        <f>IF('Gene Table'!$D62="copy number",E62,"")</f>
        <v/>
      </c>
      <c r="EF62" s="4" t="str">
        <f>IF('Gene Table'!$D62="copy number",F62,"")</f>
        <v/>
      </c>
      <c r="EG62" s="4" t="str">
        <f>IF('Gene Table'!$D62="copy number",G62,"")</f>
        <v/>
      </c>
      <c r="EH62" s="4" t="str">
        <f>IF('Gene Table'!$D62="copy number",H62,"")</f>
        <v/>
      </c>
      <c r="EI62" s="4" t="str">
        <f>IF('Gene Table'!$D62="copy number",I62,"")</f>
        <v/>
      </c>
      <c r="EJ62" s="4" t="str">
        <f>IF('Gene Table'!$D62="copy number",J62,"")</f>
        <v/>
      </c>
      <c r="EK62" s="4" t="str">
        <f>IF('Gene Table'!$D62="copy number",K62,"")</f>
        <v/>
      </c>
      <c r="EL62" s="4" t="str">
        <f>IF('Gene Table'!$D62="copy number",L62,"")</f>
        <v/>
      </c>
      <c r="EM62" s="4" t="str">
        <f>IF('Gene Table'!$D62="copy number",M62,"")</f>
        <v/>
      </c>
      <c r="EN62" s="4" t="str">
        <f>IF('Gene Table'!$D62="copy number",N62,"")</f>
        <v/>
      </c>
      <c r="EO62" s="4" t="str">
        <f>IF('Gene Table'!$D62="copy number",O62,"")</f>
        <v/>
      </c>
      <c r="EQ62" s="4" t="s">
        <v>221</v>
      </c>
      <c r="ER62" s="4" t="str">
        <f>IF('Gene Table'!$D62="copy number",R62,"")</f>
        <v/>
      </c>
      <c r="ES62" s="4" t="str">
        <f>IF('Gene Table'!$D62="copy number",S62,"")</f>
        <v/>
      </c>
      <c r="ET62" s="4" t="str">
        <f>IF('Gene Table'!$D62="copy number",T62,"")</f>
        <v/>
      </c>
      <c r="EU62" s="4" t="str">
        <f>IF('Gene Table'!$D62="copy number",U62,"")</f>
        <v/>
      </c>
      <c r="EV62" s="4" t="str">
        <f>IF('Gene Table'!$D62="copy number",V62,"")</f>
        <v/>
      </c>
      <c r="EW62" s="4" t="str">
        <f>IF('Gene Table'!$D62="copy number",W62,"")</f>
        <v/>
      </c>
      <c r="EX62" s="4" t="str">
        <f>IF('Gene Table'!$D62="copy number",X62,"")</f>
        <v/>
      </c>
      <c r="EY62" s="4" t="str">
        <f>IF('Gene Table'!$D62="copy number",Y62,"")</f>
        <v/>
      </c>
      <c r="EZ62" s="4" t="str">
        <f>IF('Gene Table'!$D62="copy number",Z62,"")</f>
        <v/>
      </c>
      <c r="FA62" s="4" t="str">
        <f>IF('Gene Table'!$D62="copy number",AA62,"")</f>
        <v/>
      </c>
      <c r="FB62" s="4" t="str">
        <f>IF('Gene Table'!$D62="copy number",AB62,"")</f>
        <v/>
      </c>
      <c r="FC62" s="4" t="str">
        <f>IF('Gene Table'!$D62="copy number",AC62,"")</f>
        <v/>
      </c>
      <c r="FE62" s="4" t="s">
        <v>221</v>
      </c>
      <c r="FF62" s="4" t="str">
        <f>IF('Gene Table'!$C62="SMPC",D62,"")</f>
        <v/>
      </c>
      <c r="FG62" s="4" t="str">
        <f>IF('Gene Table'!$C62="SMPC",E62,"")</f>
        <v/>
      </c>
      <c r="FH62" s="4" t="str">
        <f>IF('Gene Table'!$C62="SMPC",F62,"")</f>
        <v/>
      </c>
      <c r="FI62" s="4" t="str">
        <f>IF('Gene Table'!$C62="SMPC",G62,"")</f>
        <v/>
      </c>
      <c r="FJ62" s="4" t="str">
        <f>IF('Gene Table'!$C62="SMPC",H62,"")</f>
        <v/>
      </c>
      <c r="FK62" s="4" t="str">
        <f>IF('Gene Table'!$C62="SMPC",I62,"")</f>
        <v/>
      </c>
      <c r="FL62" s="4" t="str">
        <f>IF('Gene Table'!$C62="SMPC",J62,"")</f>
        <v/>
      </c>
      <c r="FM62" s="4" t="str">
        <f>IF('Gene Table'!$C62="SMPC",K62,"")</f>
        <v/>
      </c>
      <c r="FN62" s="4" t="str">
        <f>IF('Gene Table'!$C62="SMPC",L62,"")</f>
        <v/>
      </c>
      <c r="FO62" s="4" t="str">
        <f>IF('Gene Table'!$C62="SMPC",M62,"")</f>
        <v/>
      </c>
      <c r="FP62" s="4" t="str">
        <f>IF('Gene Table'!$C62="SMPC",N62,"")</f>
        <v/>
      </c>
      <c r="FQ62" s="4" t="str">
        <f>IF('Gene Table'!$C62="SMPC",O62,"")</f>
        <v/>
      </c>
      <c r="FS62" s="4" t="s">
        <v>221</v>
      </c>
      <c r="FT62" s="4" t="str">
        <f>IF('Gene Table'!$C62="SMPC",R62,"")</f>
        <v/>
      </c>
      <c r="FU62" s="4" t="str">
        <f>IF('Gene Table'!$C62="SMPC",S62,"")</f>
        <v/>
      </c>
      <c r="FV62" s="4" t="str">
        <f>IF('Gene Table'!$C62="SMPC",T62,"")</f>
        <v/>
      </c>
      <c r="FW62" s="4" t="str">
        <f>IF('Gene Table'!$C62="SMPC",U62,"")</f>
        <v/>
      </c>
      <c r="FX62" s="4" t="str">
        <f>IF('Gene Table'!$C62="SMPC",V62,"")</f>
        <v/>
      </c>
      <c r="FY62" s="4" t="str">
        <f>IF('Gene Table'!$C62="SMPC",W62,"")</f>
        <v/>
      </c>
      <c r="FZ62" s="4" t="str">
        <f>IF('Gene Table'!$C62="SMPC",X62,"")</f>
        <v/>
      </c>
      <c r="GA62" s="4" t="str">
        <f>IF('Gene Table'!$C62="SMPC",Y62,"")</f>
        <v/>
      </c>
      <c r="GB62" s="4" t="str">
        <f>IF('Gene Table'!$C62="SMPC",Z62,"")</f>
        <v/>
      </c>
      <c r="GC62" s="4" t="str">
        <f>IF('Gene Table'!$C62="SMPC",AA62,"")</f>
        <v/>
      </c>
      <c r="GD62" s="4" t="str">
        <f>IF('Gene Table'!$C62="SMPC",AB62,"")</f>
        <v/>
      </c>
      <c r="GE62" s="4" t="str">
        <f>IF('Gene Table'!$C62="SMPC",AC62,"")</f>
        <v/>
      </c>
    </row>
    <row r="63" spans="1:187" ht="15" customHeight="1" x14ac:dyDescent="0.25">
      <c r="A63" s="4" t="str">
        <f>'Gene Table'!C63&amp;":"&amp;'Gene Table'!D63</f>
        <v>NRAS:c.34G&gt;A</v>
      </c>
      <c r="B63" s="4">
        <f>IF('Gene Table'!$G$5="NO",IF(ISNUMBER(MATCH('Gene Table'!E63,'Array Content'!$M$2:$M$941,0)),VLOOKUP('Gene Table'!E63,'Array Content'!$M$2:$O$941,2,FALSE),35),IF('Gene Table'!$G$5="YES",IF(ISNUMBER(MATCH('Gene Table'!E63,'Array Content'!$M$2:$M$941,0)),VLOOKUP('Gene Table'!E63,'Array Content'!$M$2:$O$941,3,FALSE),35),"OOPS"))</f>
        <v>35</v>
      </c>
      <c r="C63" s="4" t="s">
        <v>223</v>
      </c>
      <c r="D63" s="4">
        <f>IF('Control Sample Data'!D62="","",IF(SUM('Control Sample Data'!D$2:D$97)&gt;10,IF(AND(ISNUMBER('Control Sample Data'!D62),'Control Sample Data'!D62&lt;$B63, 'Control Sample Data'!D62&gt;0),'Control Sample Data'!D62,$B63),""))</f>
        <v>34.5</v>
      </c>
      <c r="E63" s="4">
        <f>IF('Control Sample Data'!E62="","",IF(SUM('Control Sample Data'!E$2:E$97)&gt;10,IF(AND(ISNUMBER('Control Sample Data'!E62),'Control Sample Data'!E62&lt;$B63, 'Control Sample Data'!E62&gt;0),'Control Sample Data'!E62,$B63),""))</f>
        <v>34.11</v>
      </c>
      <c r="F63" s="4" t="str">
        <f>IF('Control Sample Data'!F62="","",IF(SUM('Control Sample Data'!F$2:F$97)&gt;10,IF(AND(ISNUMBER('Control Sample Data'!F62),'Control Sample Data'!F62&lt;$B63, 'Control Sample Data'!F62&gt;0),'Control Sample Data'!F62,$B63),""))</f>
        <v/>
      </c>
      <c r="G63" s="4" t="str">
        <f>IF('Control Sample Data'!G62="","",IF(SUM('Control Sample Data'!G$2:G$97)&gt;10,IF(AND(ISNUMBER('Control Sample Data'!G62),'Control Sample Data'!G62&lt;$B63, 'Control Sample Data'!G62&gt;0),'Control Sample Data'!G62,$B63),""))</f>
        <v/>
      </c>
      <c r="H63" s="4" t="str">
        <f>IF('Control Sample Data'!H62="","",IF(SUM('Control Sample Data'!H$2:H$97)&gt;10,IF(AND(ISNUMBER('Control Sample Data'!H62),'Control Sample Data'!H62&lt;$B63, 'Control Sample Data'!H62&gt;0),'Control Sample Data'!H62,$B63),""))</f>
        <v/>
      </c>
      <c r="I63" s="4" t="str">
        <f>IF('Control Sample Data'!I62="","",IF(SUM('Control Sample Data'!I$2:I$97)&gt;10,IF(AND(ISNUMBER('Control Sample Data'!I62),'Control Sample Data'!I62&lt;$B63, 'Control Sample Data'!I62&gt;0),'Control Sample Data'!I62,$B63),""))</f>
        <v/>
      </c>
      <c r="J63" s="4" t="str">
        <f>IF('Control Sample Data'!J62="","",IF(SUM('Control Sample Data'!J$2:J$97)&gt;10,IF(AND(ISNUMBER('Control Sample Data'!J62),'Control Sample Data'!J62&lt;$B63, 'Control Sample Data'!J62&gt;0),'Control Sample Data'!J62,$B63),""))</f>
        <v/>
      </c>
      <c r="K63" s="4" t="str">
        <f>IF('Control Sample Data'!K62="","",IF(SUM('Control Sample Data'!K$2:K$97)&gt;10,IF(AND(ISNUMBER('Control Sample Data'!K62),'Control Sample Data'!K62&lt;$B63, 'Control Sample Data'!K62&gt;0),'Control Sample Data'!K62,$B63),""))</f>
        <v/>
      </c>
      <c r="L63" s="4" t="str">
        <f>IF('Control Sample Data'!L62="","",IF(SUM('Control Sample Data'!L$2:L$97)&gt;10,IF(AND(ISNUMBER('Control Sample Data'!L62),'Control Sample Data'!L62&lt;$B63, 'Control Sample Data'!L62&gt;0),'Control Sample Data'!L62,$B63),""))</f>
        <v/>
      </c>
      <c r="M63" s="4" t="str">
        <f>IF('Control Sample Data'!M62="","",IF(SUM('Control Sample Data'!M$2:M$97)&gt;10,IF(AND(ISNUMBER('Control Sample Data'!M62),'Control Sample Data'!M62&lt;$B63, 'Control Sample Data'!M62&gt;0),'Control Sample Data'!M62,$B63),""))</f>
        <v/>
      </c>
      <c r="N63" s="4" t="str">
        <f>IF('Control Sample Data'!N62="","",IF(SUM('Control Sample Data'!N$2:N$97)&gt;10,IF(AND(ISNUMBER('Control Sample Data'!N62),'Control Sample Data'!N62&lt;$B63, 'Control Sample Data'!N62&gt;0),'Control Sample Data'!N62,$B63),""))</f>
        <v/>
      </c>
      <c r="O63" s="4" t="str">
        <f>IF('Control Sample Data'!O62="","",IF(SUM('Control Sample Data'!O$2:O$97)&gt;10,IF(AND(ISNUMBER('Control Sample Data'!O62),'Control Sample Data'!O62&lt;$B63, 'Control Sample Data'!O62&gt;0),'Control Sample Data'!O62,$B63),""))</f>
        <v/>
      </c>
      <c r="Q63" s="4" t="s">
        <v>223</v>
      </c>
      <c r="R63" s="4">
        <f>IF('Test Sample Data'!D62="","",IF(SUM('Test Sample Data'!D$2:D$97)&gt;10,IF(AND(ISNUMBER('Test Sample Data'!D62),'Test Sample Data'!D62&lt;$B63, 'Test Sample Data'!D62&gt;0),'Test Sample Data'!D62,$B63),""))</f>
        <v>35</v>
      </c>
      <c r="S63" s="4">
        <f>IF('Test Sample Data'!E62="","",IF(SUM('Test Sample Data'!E$2:E$97)&gt;10,IF(AND(ISNUMBER('Test Sample Data'!E62),'Test Sample Data'!E62&lt;$B63, 'Test Sample Data'!E62&gt;0),'Test Sample Data'!E62,$B63),""))</f>
        <v>35</v>
      </c>
      <c r="T63" s="4">
        <f>IF('Test Sample Data'!F62="","",IF(SUM('Test Sample Data'!F$2:F$97)&gt;10,IF(AND(ISNUMBER('Test Sample Data'!F62),'Test Sample Data'!F62&lt;$B63, 'Test Sample Data'!F62&gt;0),'Test Sample Data'!F62,$B63),""))</f>
        <v>35</v>
      </c>
      <c r="U63" s="4">
        <f>IF('Test Sample Data'!G62="","",IF(SUM('Test Sample Data'!G$2:G$97)&gt;10,IF(AND(ISNUMBER('Test Sample Data'!G62),'Test Sample Data'!G62&lt;$B63, 'Test Sample Data'!G62&gt;0),'Test Sample Data'!G62,$B63),""))</f>
        <v>35</v>
      </c>
      <c r="V63" s="4">
        <f>IF('Test Sample Data'!H62="","",IF(SUM('Test Sample Data'!H$2:H$97)&gt;10,IF(AND(ISNUMBER('Test Sample Data'!H62),'Test Sample Data'!H62&lt;$B63, 'Test Sample Data'!H62&gt;0),'Test Sample Data'!H62,$B63),""))</f>
        <v>35</v>
      </c>
      <c r="W63" s="4">
        <f>IF('Test Sample Data'!I62="","",IF(SUM('Test Sample Data'!I$2:I$97)&gt;10,IF(AND(ISNUMBER('Test Sample Data'!I62),'Test Sample Data'!I62&lt;$B63, 'Test Sample Data'!I62&gt;0),'Test Sample Data'!I62,$B63),""))</f>
        <v>35</v>
      </c>
      <c r="X63" s="4">
        <f>IF('Test Sample Data'!J62="","",IF(SUM('Test Sample Data'!J$2:J$97)&gt;10,IF(AND(ISNUMBER('Test Sample Data'!J62),'Test Sample Data'!J62&lt;$B63, 'Test Sample Data'!J62&gt;0),'Test Sample Data'!J62,$B63),""))</f>
        <v>35</v>
      </c>
      <c r="Y63" s="4">
        <f>IF('Test Sample Data'!K62="","",IF(SUM('Test Sample Data'!K$2:K$97)&gt;10,IF(AND(ISNUMBER('Test Sample Data'!K62),'Test Sample Data'!K62&lt;$B63, 'Test Sample Data'!K62&gt;0),'Test Sample Data'!K62,$B63),""))</f>
        <v>35</v>
      </c>
      <c r="Z63" s="4" t="str">
        <f>IF('Test Sample Data'!L62="","",IF(SUM('Test Sample Data'!L$2:L$97)&gt;10,IF(AND(ISNUMBER('Test Sample Data'!L62),'Test Sample Data'!L62&lt;$B63, 'Test Sample Data'!L62&gt;0),'Test Sample Data'!L62,$B63),""))</f>
        <v/>
      </c>
      <c r="AA63" s="4" t="str">
        <f>IF('Test Sample Data'!M62="","",IF(SUM('Test Sample Data'!M$2:M$97)&gt;10,IF(AND(ISNUMBER('Test Sample Data'!M62),'Test Sample Data'!M62&lt;$B63, 'Test Sample Data'!M62&gt;0),'Test Sample Data'!M62,$B63),""))</f>
        <v/>
      </c>
      <c r="AB63" s="4" t="str">
        <f>IF('Test Sample Data'!N62="","",IF(SUM('Test Sample Data'!N$2:N$97)&gt;10,IF(AND(ISNUMBER('Test Sample Data'!N62),'Test Sample Data'!N62&lt;$B63, 'Test Sample Data'!N62&gt;0),'Test Sample Data'!N62,$B63),""))</f>
        <v/>
      </c>
      <c r="AC63" s="4" t="str">
        <f>IF('Test Sample Data'!O62="","",IF(SUM('Test Sample Data'!O$2:O$97)&gt;10,IF(AND(ISNUMBER('Test Sample Data'!O62),'Test Sample Data'!O62&lt;$B63, 'Test Sample Data'!O62&gt;0),'Test Sample Data'!O62,$B63),""))</f>
        <v/>
      </c>
      <c r="AE63" s="4" t="s">
        <v>223</v>
      </c>
      <c r="AF63" s="4">
        <f>IF(ISNUMBER(D63),IF(MID('Gene Table'!$D$1,5,1)="8",D63-ED$100,D63-VLOOKUP(LEFT($A63,FIND(":",$A63,1))&amp;"copy number",$A$3:$AC$98,4,FALSE)),"")</f>
        <v>8.129999999999999</v>
      </c>
      <c r="AG63" s="4">
        <f>IF(ISNUMBER(E63),IF(MID('Gene Table'!$D$1,5,1)="8",E63-EE$100,E63-VLOOKUP(LEFT($A63,FIND(":",$A63,1))&amp;"copy number",$A$3:$AC$98,5,FALSE)),"")</f>
        <v>7.68</v>
      </c>
      <c r="AH63" s="4" t="str">
        <f>IF(ISNUMBER(F63),IF(MID('Gene Table'!$D$1,5,1)="8",F63-EF$100,F63-VLOOKUP(LEFT($A63,FIND(":",$A63,1))&amp;"copy number",$A$3:$AC$98,6,FALSE)),"")</f>
        <v/>
      </c>
      <c r="AI63" s="4" t="str">
        <f>IF(ISNUMBER(G63),IF(MID('Gene Table'!$D$1,5,1)="8",G63-EG$100,G63-VLOOKUP(LEFT($A63,FIND(":",$A63,1))&amp;"copy number",$A$3:$AC$98,7,FALSE)),"")</f>
        <v/>
      </c>
      <c r="AJ63" s="4" t="str">
        <f>IF(ISNUMBER(H63),IF(MID('Gene Table'!$D$1,5,1)="8",H63-EH$100,H63-VLOOKUP(LEFT($A63,FIND(":",$A63,1))&amp;"copy number",$A$3:$AC$98,8,FALSE)),"")</f>
        <v/>
      </c>
      <c r="AK63" s="4" t="str">
        <f>IF(ISNUMBER(I63),IF(MID('Gene Table'!$D$1,5,1)="8",I63-EI$100,I63-VLOOKUP(LEFT($A63,FIND(":",$A63,1))&amp;"copy number",$A$3:$AC$98,9,FALSE)),"")</f>
        <v/>
      </c>
      <c r="AL63" s="4" t="str">
        <f>IF(ISNUMBER(J63),IF(MID('Gene Table'!$D$1,5,1)="8",J63-EJ$100,J63-VLOOKUP(LEFT($A63,FIND(":",$A63,1))&amp;"copy number",$A$3:$AC$98,10,FALSE)),"")</f>
        <v/>
      </c>
      <c r="AM63" s="4" t="str">
        <f>IF(ISNUMBER(K63),IF(MID('Gene Table'!$D$1,5,1)="8",K63-EK$100,K63-VLOOKUP(LEFT($A63,FIND(":",$A63,1))&amp;"copy number",$A$3:$AC$98,11,FALSE)),"")</f>
        <v/>
      </c>
      <c r="AN63" s="4" t="str">
        <f>IF(ISNUMBER(L63),IF(MID('Gene Table'!$D$1,5,1)="8",L63-EL$100,L63-VLOOKUP(LEFT($A63,FIND(":",$A63,1))&amp;"copy number",$A$3:$AC$98,12,FALSE)),"")</f>
        <v/>
      </c>
      <c r="AO63" s="4" t="str">
        <f>IF(ISNUMBER(M63),IF(MID('Gene Table'!$D$1,5,1)="8",M63-EM$100,M63-VLOOKUP(LEFT($A63,FIND(":",$A63,1))&amp;"copy number",$A$3:$AC$98,13,FALSE)),"")</f>
        <v/>
      </c>
      <c r="AP63" s="4" t="str">
        <f>IF(ISNUMBER(N63),IF(MID('Gene Table'!$D$1,5,1)="8",N63-EN$100,N63-VLOOKUP(LEFT($A63,FIND(":",$A63,1))&amp;"copy number",$A$3:$AC$98,14,FALSE)),"")</f>
        <v/>
      </c>
      <c r="AQ63" s="4" t="str">
        <f>IF(ISNUMBER(O63),IF(MID('Gene Table'!$D$1,5,1)="8",O63-EO$100,O63-VLOOKUP(LEFT($A63,FIND(":",$A63,1))&amp;"copy number",$A$3:$AC$98,15,FALSE)),"")</f>
        <v/>
      </c>
      <c r="AR63" s="4">
        <f t="shared" si="3"/>
        <v>0.95</v>
      </c>
      <c r="AS63" s="4">
        <f t="shared" si="4"/>
        <v>7.91</v>
      </c>
      <c r="AU63" s="4" t="s">
        <v>223</v>
      </c>
      <c r="AV63" s="4">
        <f>IF(ISNUMBER(R63),IF(MID('Gene Table'!$D$1,5,1)="8",D63-ER$100,R63-VLOOKUP(LEFT($A63,FIND(":",$A63,1))&amp;"copy number",$A$3:$AC$98,18,FALSE)),"")</f>
        <v>8.68</v>
      </c>
      <c r="AW63" s="4">
        <f>IF(ISNUMBER(S63),IF(MID('Gene Table'!$D$1,5,1)="8",E63-ES$100,S63-VLOOKUP(LEFT($A63,FIND(":",$A63,1))&amp;"copy number",$A$3:$AC$98,19,FALSE)),"")</f>
        <v>8.36</v>
      </c>
      <c r="AX63" s="4">
        <f>IF(ISNUMBER(T63),IF(MID('Gene Table'!$D$1,5,1)="8",F63-ET$100,T63-VLOOKUP(LEFT($A63,FIND(":",$A63,1))&amp;"copy number",$A$3:$AC$98,20,FALSE)),"")</f>
        <v>8.66</v>
      </c>
      <c r="AY63" s="4">
        <f>IF(ISNUMBER(U63),IF(MID('Gene Table'!$D$1,5,1)="8",G63-EU$100,U63-VLOOKUP(LEFT($A63,FIND(":",$A63,1))&amp;"copy number",$A$3:$AC$98,21,FALSE)),"")</f>
        <v>9</v>
      </c>
      <c r="AZ63" s="4">
        <f>IF(ISNUMBER(V63),IF(MID('Gene Table'!$D$1,5,1)="8",H63-EV$100,V63-VLOOKUP(LEFT($A63,FIND(":",$A63,1))&amp;"copy number",$A$3:$AC$98,22,FALSE)),"")</f>
        <v>9</v>
      </c>
      <c r="BA63" s="4">
        <f>IF(ISNUMBER(W63),IF(MID('Gene Table'!$D$1,5,1)="8",I63-EW$100,W63-VLOOKUP(LEFT($A63,FIND(":",$A63,1))&amp;"copy number",$A$3:$AC$98,23,FALSE)),"")</f>
        <v>9</v>
      </c>
      <c r="BB63" s="4">
        <f>IF(ISNUMBER(X63),IF(MID('Gene Table'!$D$1,5,1)="8",J63-EX$100,X63-VLOOKUP(LEFT($A63,FIND(":",$A63,1))&amp;"copy number",$A$3:$AC$98,24,FALSE)),"")</f>
        <v>9</v>
      </c>
      <c r="BC63" s="4">
        <f>IF(ISNUMBER(Y63),IF(MID('Gene Table'!$D$1,5,1)="8",K63-EY$100,Y63-VLOOKUP(LEFT($A63,FIND(":",$A63,1))&amp;"copy number",$A$3:$AC$98,25,FALSE)),"")</f>
        <v>9</v>
      </c>
      <c r="BD63" s="4" t="str">
        <f>IF(ISNUMBER(Z63),IF(MID('Gene Table'!$D$1,5,1)="8",L63-EZ$100,Z63-VLOOKUP(LEFT($A63,FIND(":",$A63,1))&amp;"copy number",$A$3:$AC$98,26,FALSE)),"")</f>
        <v/>
      </c>
      <c r="BE63" s="4" t="str">
        <f>IF(ISNUMBER(AA63),IF(MID('Gene Table'!$D$1,5,1)="8",M63-FA$100,AA63-VLOOKUP(LEFT($A63,FIND(":",$A63,1))&amp;"copy number",$A$3:$AC$98,27,FALSE)),"")</f>
        <v/>
      </c>
      <c r="BF63" s="4" t="str">
        <f>IF(ISNUMBER(AB63),IF(MID('Gene Table'!$D$1,5,1)="8",N63-FB$100,AB63-VLOOKUP(LEFT($A63,FIND(":",$A63,1))&amp;"copy number",$A$3:$AC$98,28,FALSE)),"")</f>
        <v/>
      </c>
      <c r="BG63" s="4" t="str">
        <f>IF(ISNUMBER(AC63),IF(MID('Gene Table'!$D$1,5,1)="8",O63-FC$100,AC63-VLOOKUP(LEFT($A63,FIND(":",$A63,1))&amp;"copy number",$A$3:$AC$98,29,FALSE)),"")</f>
        <v/>
      </c>
      <c r="BI63" s="4" t="s">
        <v>223</v>
      </c>
      <c r="BJ63" s="4">
        <f t="shared" si="5"/>
        <v>8.68</v>
      </c>
      <c r="BK63" s="4">
        <f t="shared" si="6"/>
        <v>8.36</v>
      </c>
      <c r="BL63" s="4">
        <f t="shared" si="7"/>
        <v>8.66</v>
      </c>
      <c r="BM63" s="4">
        <f t="shared" si="8"/>
        <v>9</v>
      </c>
      <c r="BN63" s="4">
        <f t="shared" si="9"/>
        <v>9</v>
      </c>
      <c r="BO63" s="4">
        <f t="shared" si="10"/>
        <v>9</v>
      </c>
      <c r="BP63" s="4">
        <f t="shared" si="11"/>
        <v>9</v>
      </c>
      <c r="BQ63" s="4">
        <f t="shared" si="12"/>
        <v>9</v>
      </c>
      <c r="BR63" s="4" t="str">
        <f t="shared" si="13"/>
        <v/>
      </c>
      <c r="BS63" s="4" t="str">
        <f t="shared" si="14"/>
        <v/>
      </c>
      <c r="BT63" s="4" t="str">
        <f t="shared" si="15"/>
        <v/>
      </c>
      <c r="BU63" s="4" t="str">
        <f t="shared" si="16"/>
        <v/>
      </c>
      <c r="BV63" s="4">
        <f t="shared" si="17"/>
        <v>0.73</v>
      </c>
      <c r="BW63" s="4">
        <f t="shared" si="18"/>
        <v>8.84</v>
      </c>
      <c r="BY63" s="4" t="s">
        <v>223</v>
      </c>
      <c r="BZ63" s="4">
        <f t="shared" si="19"/>
        <v>-0.16000000000000014</v>
      </c>
      <c r="CA63" s="4">
        <f t="shared" si="20"/>
        <v>-0.48000000000000043</v>
      </c>
      <c r="CB63" s="4">
        <f t="shared" si="21"/>
        <v>-0.17999999999999972</v>
      </c>
      <c r="CC63" s="4">
        <f t="shared" si="22"/>
        <v>0.16000000000000014</v>
      </c>
      <c r="CD63" s="4">
        <f t="shared" si="23"/>
        <v>0.16000000000000014</v>
      </c>
      <c r="CE63" s="4">
        <f t="shared" si="24"/>
        <v>0.16000000000000014</v>
      </c>
      <c r="CF63" s="4">
        <f t="shared" si="25"/>
        <v>0.16000000000000014</v>
      </c>
      <c r="CG63" s="4">
        <f t="shared" si="26"/>
        <v>0.16000000000000014</v>
      </c>
      <c r="CH63" s="4" t="str">
        <f t="shared" si="27"/>
        <v/>
      </c>
      <c r="CI63" s="4" t="str">
        <f t="shared" si="28"/>
        <v/>
      </c>
      <c r="CJ63" s="4" t="str">
        <f t="shared" si="29"/>
        <v/>
      </c>
      <c r="CK63" s="4" t="str">
        <f t="shared" si="30"/>
        <v/>
      </c>
      <c r="CM63" s="4" t="s">
        <v>223</v>
      </c>
      <c r="CN63" s="4" t="str">
        <f>IF(ISNUMBER(BZ63), IF($BV63&gt;VLOOKUP('Gene Table'!$G$2,'Array Content'!$A$2:$B$3,2,FALSE),IF(BZ63&lt;-$BV63,"mutant","WT"),IF(BZ63&lt;-VLOOKUP('Gene Table'!$G$2,'Array Content'!$A$2:$B$3,2,FALSE),"Mutant","WT")),"")</f>
        <v>WT</v>
      </c>
      <c r="CO63" s="4" t="str">
        <f>IF(ISNUMBER(CA63), IF($BV63&gt;VLOOKUP('Gene Table'!$G$2,'Array Content'!$A$2:$B$3,2,FALSE),IF(CA63&lt;-$BV63,"mutant","WT"),IF(CA63&lt;-VLOOKUP('Gene Table'!$G$2,'Array Content'!$A$2:$B$3,2,FALSE),"Mutant","WT")),"")</f>
        <v>WT</v>
      </c>
      <c r="CP63" s="4" t="str">
        <f>IF(ISNUMBER(CB63), IF($BV63&gt;VLOOKUP('Gene Table'!$G$2,'Array Content'!$A$2:$B$3,2,FALSE),IF(CB63&lt;-$BV63,"mutant","WT"),IF(CB63&lt;-VLOOKUP('Gene Table'!$G$2,'Array Content'!$A$2:$B$3,2,FALSE),"Mutant","WT")),"")</f>
        <v>WT</v>
      </c>
      <c r="CQ63" s="4" t="str">
        <f>IF(ISNUMBER(CC63), IF($BV63&gt;VLOOKUP('Gene Table'!$G$2,'Array Content'!$A$2:$B$3,2,FALSE),IF(CC63&lt;-$BV63,"mutant","WT"),IF(CC63&lt;-VLOOKUP('Gene Table'!$G$2,'Array Content'!$A$2:$B$3,2,FALSE),"Mutant","WT")),"")</f>
        <v>WT</v>
      </c>
      <c r="CR63" s="4" t="str">
        <f>IF(ISNUMBER(CD63), IF($BV63&gt;VLOOKUP('Gene Table'!$G$2,'Array Content'!$A$2:$B$3,2,FALSE),IF(CD63&lt;-$BV63,"mutant","WT"),IF(CD63&lt;-VLOOKUP('Gene Table'!$G$2,'Array Content'!$A$2:$B$3,2,FALSE),"Mutant","WT")),"")</f>
        <v>WT</v>
      </c>
      <c r="CS63" s="4" t="str">
        <f>IF(ISNUMBER(CE63), IF($BV63&gt;VLOOKUP('Gene Table'!$G$2,'Array Content'!$A$2:$B$3,2,FALSE),IF(CE63&lt;-$BV63,"mutant","WT"),IF(CE63&lt;-VLOOKUP('Gene Table'!$G$2,'Array Content'!$A$2:$B$3,2,FALSE),"Mutant","WT")),"")</f>
        <v>WT</v>
      </c>
      <c r="CT63" s="4" t="str">
        <f>IF(ISNUMBER(CF63), IF($BV63&gt;VLOOKUP('Gene Table'!$G$2,'Array Content'!$A$2:$B$3,2,FALSE),IF(CF63&lt;-$BV63,"mutant","WT"),IF(CF63&lt;-VLOOKUP('Gene Table'!$G$2,'Array Content'!$A$2:$B$3,2,FALSE),"Mutant","WT")),"")</f>
        <v>WT</v>
      </c>
      <c r="CU63" s="4" t="str">
        <f>IF(ISNUMBER(CG63), IF($BV63&gt;VLOOKUP('Gene Table'!$G$2,'Array Content'!$A$2:$B$3,2,FALSE),IF(CG63&lt;-$BV63,"mutant","WT"),IF(CG63&lt;-VLOOKUP('Gene Table'!$G$2,'Array Content'!$A$2:$B$3,2,FALSE),"Mutant","WT")),"")</f>
        <v>WT</v>
      </c>
      <c r="CV63" s="4" t="str">
        <f>IF(ISNUMBER(CH63), IF($BV63&gt;VLOOKUP('Gene Table'!$G$2,'Array Content'!$A$2:$B$3,2,FALSE),IF(CH63&lt;-$BV63,"mutant","WT"),IF(CH63&lt;-VLOOKUP('Gene Table'!$G$2,'Array Content'!$A$2:$B$3,2,FALSE),"Mutant","WT")),"")</f>
        <v/>
      </c>
      <c r="CW63" s="4" t="str">
        <f>IF(ISNUMBER(CI63), IF($BV63&gt;VLOOKUP('Gene Table'!$G$2,'Array Content'!$A$2:$B$3,2,FALSE),IF(CI63&lt;-$BV63,"mutant","WT"),IF(CI63&lt;-VLOOKUP('Gene Table'!$G$2,'Array Content'!$A$2:$B$3,2,FALSE),"Mutant","WT")),"")</f>
        <v/>
      </c>
      <c r="CX63" s="4" t="str">
        <f>IF(ISNUMBER(CJ63), IF($BV63&gt;VLOOKUP('Gene Table'!$G$2,'Array Content'!$A$2:$B$3,2,FALSE),IF(CJ63&lt;-$BV63,"mutant","WT"),IF(CJ63&lt;-VLOOKUP('Gene Table'!$G$2,'Array Content'!$A$2:$B$3,2,FALSE),"Mutant","WT")),"")</f>
        <v/>
      </c>
      <c r="CY63" s="4" t="str">
        <f>IF(ISNUMBER(CK63), IF($BV63&gt;VLOOKUP('Gene Table'!$G$2,'Array Content'!$A$2:$B$3,2,FALSE),IF(CK63&lt;-$BV63,"mutant","WT"),IF(CK63&lt;-VLOOKUP('Gene Table'!$G$2,'Array Content'!$A$2:$B$3,2,FALSE),"Mutant","WT")),"")</f>
        <v/>
      </c>
      <c r="DA63" s="4" t="s">
        <v>223</v>
      </c>
      <c r="DB63" s="4">
        <f t="shared" si="31"/>
        <v>0.76999999999999957</v>
      </c>
      <c r="DC63" s="4">
        <f t="shared" si="32"/>
        <v>0.44999999999999929</v>
      </c>
      <c r="DD63" s="4">
        <f t="shared" si="33"/>
        <v>0.75</v>
      </c>
      <c r="DE63" s="4">
        <f t="shared" si="34"/>
        <v>1.0899999999999999</v>
      </c>
      <c r="DF63" s="4">
        <f t="shared" si="35"/>
        <v>1.0899999999999999</v>
      </c>
      <c r="DG63" s="4">
        <f t="shared" si="36"/>
        <v>1.0899999999999999</v>
      </c>
      <c r="DH63" s="4">
        <f t="shared" si="37"/>
        <v>1.0899999999999999</v>
      </c>
      <c r="DI63" s="4">
        <f t="shared" si="38"/>
        <v>1.0899999999999999</v>
      </c>
      <c r="DJ63" s="4" t="str">
        <f t="shared" si="39"/>
        <v/>
      </c>
      <c r="DK63" s="4" t="str">
        <f t="shared" si="40"/>
        <v/>
      </c>
      <c r="DL63" s="4" t="str">
        <f t="shared" si="41"/>
        <v/>
      </c>
      <c r="DM63" s="4" t="str">
        <f t="shared" si="42"/>
        <v/>
      </c>
      <c r="DO63" s="4" t="s">
        <v>223</v>
      </c>
      <c r="DP63" s="4" t="str">
        <f>IF(ISNUMBER(DB63), IF($AR63&gt;VLOOKUP('Gene Table'!$G$2,'Array Content'!$A$2:$B$3,2,FALSE),IF(DB63&lt;-$AR63,"mutant","WT"),IF(DB63&lt;-VLOOKUP('Gene Table'!$G$2,'Array Content'!$A$2:$B$3,2,FALSE),"Mutant","WT")),"")</f>
        <v>WT</v>
      </c>
      <c r="DQ63" s="4" t="str">
        <f>IF(ISNUMBER(DC63), IF($AR63&gt;VLOOKUP('Gene Table'!$G$2,'Array Content'!$A$2:$B$3,2,FALSE),IF(DC63&lt;-$AR63,"mutant","WT"),IF(DC63&lt;-VLOOKUP('Gene Table'!$G$2,'Array Content'!$A$2:$B$3,2,FALSE),"Mutant","WT")),"")</f>
        <v>WT</v>
      </c>
      <c r="DR63" s="4" t="str">
        <f>IF(ISNUMBER(DD63), IF($AR63&gt;VLOOKUP('Gene Table'!$G$2,'Array Content'!$A$2:$B$3,2,FALSE),IF(DD63&lt;-$AR63,"mutant","WT"),IF(DD63&lt;-VLOOKUP('Gene Table'!$G$2,'Array Content'!$A$2:$B$3,2,FALSE),"Mutant","WT")),"")</f>
        <v>WT</v>
      </c>
      <c r="DS63" s="4" t="str">
        <f>IF(ISNUMBER(DE63), IF($AR63&gt;VLOOKUP('Gene Table'!$G$2,'Array Content'!$A$2:$B$3,2,FALSE),IF(DE63&lt;-$AR63,"mutant","WT"),IF(DE63&lt;-VLOOKUP('Gene Table'!$G$2,'Array Content'!$A$2:$B$3,2,FALSE),"Mutant","WT")),"")</f>
        <v>WT</v>
      </c>
      <c r="DT63" s="4" t="str">
        <f>IF(ISNUMBER(DF63), IF($AR63&gt;VLOOKUP('Gene Table'!$G$2,'Array Content'!$A$2:$B$3,2,FALSE),IF(DF63&lt;-$AR63,"mutant","WT"),IF(DF63&lt;-VLOOKUP('Gene Table'!$G$2,'Array Content'!$A$2:$B$3,2,FALSE),"Mutant","WT")),"")</f>
        <v>WT</v>
      </c>
      <c r="DU63" s="4" t="str">
        <f>IF(ISNUMBER(DG63), IF($AR63&gt;VLOOKUP('Gene Table'!$G$2,'Array Content'!$A$2:$B$3,2,FALSE),IF(DG63&lt;-$AR63,"mutant","WT"),IF(DG63&lt;-VLOOKUP('Gene Table'!$G$2,'Array Content'!$A$2:$B$3,2,FALSE),"Mutant","WT")),"")</f>
        <v>WT</v>
      </c>
      <c r="DV63" s="4" t="str">
        <f>IF(ISNUMBER(DH63), IF($AR63&gt;VLOOKUP('Gene Table'!$G$2,'Array Content'!$A$2:$B$3,2,FALSE),IF(DH63&lt;-$AR63,"mutant","WT"),IF(DH63&lt;-VLOOKUP('Gene Table'!$G$2,'Array Content'!$A$2:$B$3,2,FALSE),"Mutant","WT")),"")</f>
        <v>WT</v>
      </c>
      <c r="DW63" s="4" t="str">
        <f>IF(ISNUMBER(DI63), IF($AR63&gt;VLOOKUP('Gene Table'!$G$2,'Array Content'!$A$2:$B$3,2,FALSE),IF(DI63&lt;-$AR63,"mutant","WT"),IF(DI63&lt;-VLOOKUP('Gene Table'!$G$2,'Array Content'!$A$2:$B$3,2,FALSE),"Mutant","WT")),"")</f>
        <v>WT</v>
      </c>
      <c r="DX63" s="4" t="str">
        <f>IF(ISNUMBER(DJ63), IF($AR63&gt;VLOOKUP('Gene Table'!$G$2,'Array Content'!$A$2:$B$3,2,FALSE),IF(DJ63&lt;-$AR63,"mutant","WT"),IF(DJ63&lt;-VLOOKUP('Gene Table'!$G$2,'Array Content'!$A$2:$B$3,2,FALSE),"Mutant","WT")),"")</f>
        <v/>
      </c>
      <c r="DY63" s="4" t="str">
        <f>IF(ISNUMBER(DK63), IF($AR63&gt;VLOOKUP('Gene Table'!$G$2,'Array Content'!$A$2:$B$3,2,FALSE),IF(DK63&lt;-$AR63,"mutant","WT"),IF(DK63&lt;-VLOOKUP('Gene Table'!$G$2,'Array Content'!$A$2:$B$3,2,FALSE),"Mutant","WT")),"")</f>
        <v/>
      </c>
      <c r="DZ63" s="4" t="str">
        <f>IF(ISNUMBER(DL63), IF($AR63&gt;VLOOKUP('Gene Table'!$G$2,'Array Content'!$A$2:$B$3,2,FALSE),IF(DL63&lt;-$AR63,"mutant","WT"),IF(DL63&lt;-VLOOKUP('Gene Table'!$G$2,'Array Content'!$A$2:$B$3,2,FALSE),"Mutant","WT")),"")</f>
        <v/>
      </c>
      <c r="EA63" s="4" t="str">
        <f>IF(ISNUMBER(DM63), IF($AR63&gt;VLOOKUP('Gene Table'!$G$2,'Array Content'!$A$2:$B$3,2,FALSE),IF(DM63&lt;-$AR63,"mutant","WT"),IF(DM63&lt;-VLOOKUP('Gene Table'!$G$2,'Array Content'!$A$2:$B$3,2,FALSE),"Mutant","WT")),"")</f>
        <v/>
      </c>
      <c r="EC63" s="4" t="s">
        <v>223</v>
      </c>
      <c r="ED63" s="4" t="str">
        <f>IF('Gene Table'!$D63="copy number",D63,"")</f>
        <v/>
      </c>
      <c r="EE63" s="4" t="str">
        <f>IF('Gene Table'!$D63="copy number",E63,"")</f>
        <v/>
      </c>
      <c r="EF63" s="4" t="str">
        <f>IF('Gene Table'!$D63="copy number",F63,"")</f>
        <v/>
      </c>
      <c r="EG63" s="4" t="str">
        <f>IF('Gene Table'!$D63="copy number",G63,"")</f>
        <v/>
      </c>
      <c r="EH63" s="4" t="str">
        <f>IF('Gene Table'!$D63="copy number",H63,"")</f>
        <v/>
      </c>
      <c r="EI63" s="4" t="str">
        <f>IF('Gene Table'!$D63="copy number",I63,"")</f>
        <v/>
      </c>
      <c r="EJ63" s="4" t="str">
        <f>IF('Gene Table'!$D63="copy number",J63,"")</f>
        <v/>
      </c>
      <c r="EK63" s="4" t="str">
        <f>IF('Gene Table'!$D63="copy number",K63,"")</f>
        <v/>
      </c>
      <c r="EL63" s="4" t="str">
        <f>IF('Gene Table'!$D63="copy number",L63,"")</f>
        <v/>
      </c>
      <c r="EM63" s="4" t="str">
        <f>IF('Gene Table'!$D63="copy number",M63,"")</f>
        <v/>
      </c>
      <c r="EN63" s="4" t="str">
        <f>IF('Gene Table'!$D63="copy number",N63,"")</f>
        <v/>
      </c>
      <c r="EO63" s="4" t="str">
        <f>IF('Gene Table'!$D63="copy number",O63,"")</f>
        <v/>
      </c>
      <c r="EQ63" s="4" t="s">
        <v>223</v>
      </c>
      <c r="ER63" s="4" t="str">
        <f>IF('Gene Table'!$D63="copy number",R63,"")</f>
        <v/>
      </c>
      <c r="ES63" s="4" t="str">
        <f>IF('Gene Table'!$D63="copy number",S63,"")</f>
        <v/>
      </c>
      <c r="ET63" s="4" t="str">
        <f>IF('Gene Table'!$D63="copy number",T63,"")</f>
        <v/>
      </c>
      <c r="EU63" s="4" t="str">
        <f>IF('Gene Table'!$D63="copy number",U63,"")</f>
        <v/>
      </c>
      <c r="EV63" s="4" t="str">
        <f>IF('Gene Table'!$D63="copy number",V63,"")</f>
        <v/>
      </c>
      <c r="EW63" s="4" t="str">
        <f>IF('Gene Table'!$D63="copy number",W63,"")</f>
        <v/>
      </c>
      <c r="EX63" s="4" t="str">
        <f>IF('Gene Table'!$D63="copy number",X63,"")</f>
        <v/>
      </c>
      <c r="EY63" s="4" t="str">
        <f>IF('Gene Table'!$D63="copy number",Y63,"")</f>
        <v/>
      </c>
      <c r="EZ63" s="4" t="str">
        <f>IF('Gene Table'!$D63="copy number",Z63,"")</f>
        <v/>
      </c>
      <c r="FA63" s="4" t="str">
        <f>IF('Gene Table'!$D63="copy number",AA63,"")</f>
        <v/>
      </c>
      <c r="FB63" s="4" t="str">
        <f>IF('Gene Table'!$D63="copy number",AB63,"")</f>
        <v/>
      </c>
      <c r="FC63" s="4" t="str">
        <f>IF('Gene Table'!$D63="copy number",AC63,"")</f>
        <v/>
      </c>
      <c r="FE63" s="4" t="s">
        <v>223</v>
      </c>
      <c r="FF63" s="4" t="str">
        <f>IF('Gene Table'!$C63="SMPC",D63,"")</f>
        <v/>
      </c>
      <c r="FG63" s="4" t="str">
        <f>IF('Gene Table'!$C63="SMPC",E63,"")</f>
        <v/>
      </c>
      <c r="FH63" s="4" t="str">
        <f>IF('Gene Table'!$C63="SMPC",F63,"")</f>
        <v/>
      </c>
      <c r="FI63" s="4" t="str">
        <f>IF('Gene Table'!$C63="SMPC",G63,"")</f>
        <v/>
      </c>
      <c r="FJ63" s="4" t="str">
        <f>IF('Gene Table'!$C63="SMPC",H63,"")</f>
        <v/>
      </c>
      <c r="FK63" s="4" t="str">
        <f>IF('Gene Table'!$C63="SMPC",I63,"")</f>
        <v/>
      </c>
      <c r="FL63" s="4" t="str">
        <f>IF('Gene Table'!$C63="SMPC",J63,"")</f>
        <v/>
      </c>
      <c r="FM63" s="4" t="str">
        <f>IF('Gene Table'!$C63="SMPC",K63,"")</f>
        <v/>
      </c>
      <c r="FN63" s="4" t="str">
        <f>IF('Gene Table'!$C63="SMPC",L63,"")</f>
        <v/>
      </c>
      <c r="FO63" s="4" t="str">
        <f>IF('Gene Table'!$C63="SMPC",M63,"")</f>
        <v/>
      </c>
      <c r="FP63" s="4" t="str">
        <f>IF('Gene Table'!$C63="SMPC",N63,"")</f>
        <v/>
      </c>
      <c r="FQ63" s="4" t="str">
        <f>IF('Gene Table'!$C63="SMPC",O63,"")</f>
        <v/>
      </c>
      <c r="FS63" s="4" t="s">
        <v>223</v>
      </c>
      <c r="FT63" s="4" t="str">
        <f>IF('Gene Table'!$C63="SMPC",R63,"")</f>
        <v/>
      </c>
      <c r="FU63" s="4" t="str">
        <f>IF('Gene Table'!$C63="SMPC",S63,"")</f>
        <v/>
      </c>
      <c r="FV63" s="4" t="str">
        <f>IF('Gene Table'!$C63="SMPC",T63,"")</f>
        <v/>
      </c>
      <c r="FW63" s="4" t="str">
        <f>IF('Gene Table'!$C63="SMPC",U63,"")</f>
        <v/>
      </c>
      <c r="FX63" s="4" t="str">
        <f>IF('Gene Table'!$C63="SMPC",V63,"")</f>
        <v/>
      </c>
      <c r="FY63" s="4" t="str">
        <f>IF('Gene Table'!$C63="SMPC",W63,"")</f>
        <v/>
      </c>
      <c r="FZ63" s="4" t="str">
        <f>IF('Gene Table'!$C63="SMPC",X63,"")</f>
        <v/>
      </c>
      <c r="GA63" s="4" t="str">
        <f>IF('Gene Table'!$C63="SMPC",Y63,"")</f>
        <v/>
      </c>
      <c r="GB63" s="4" t="str">
        <f>IF('Gene Table'!$C63="SMPC",Z63,"")</f>
        <v/>
      </c>
      <c r="GC63" s="4" t="str">
        <f>IF('Gene Table'!$C63="SMPC",AA63,"")</f>
        <v/>
      </c>
      <c r="GD63" s="4" t="str">
        <f>IF('Gene Table'!$C63="SMPC",AB63,"")</f>
        <v/>
      </c>
      <c r="GE63" s="4" t="str">
        <f>IF('Gene Table'!$C63="SMPC",AC63,"")</f>
        <v/>
      </c>
    </row>
    <row r="64" spans="1:187" ht="15" customHeight="1" x14ac:dyDescent="0.25">
      <c r="A64" s="4" t="str">
        <f>'Gene Table'!C64&amp;":"&amp;'Gene Table'!D64</f>
        <v>NRAS:c.35G&gt;A</v>
      </c>
      <c r="B64" s="4">
        <f>IF('Gene Table'!$G$5="NO",IF(ISNUMBER(MATCH('Gene Table'!E64,'Array Content'!$M$2:$M$941,0)),VLOOKUP('Gene Table'!E64,'Array Content'!$M$2:$O$941,2,FALSE),35),IF('Gene Table'!$G$5="YES",IF(ISNUMBER(MATCH('Gene Table'!E64,'Array Content'!$M$2:$M$941,0)),VLOOKUP('Gene Table'!E64,'Array Content'!$M$2:$O$941,3,FALSE),35),"OOPS"))</f>
        <v>35</v>
      </c>
      <c r="C64" s="4" t="s">
        <v>225</v>
      </c>
      <c r="D64" s="4">
        <f>IF('Control Sample Data'!D63="","",IF(SUM('Control Sample Data'!D$2:D$97)&gt;10,IF(AND(ISNUMBER('Control Sample Data'!D63),'Control Sample Data'!D63&lt;$B64, 'Control Sample Data'!D63&gt;0),'Control Sample Data'!D63,$B64),""))</f>
        <v>34.1</v>
      </c>
      <c r="E64" s="4">
        <f>IF('Control Sample Data'!E63="","",IF(SUM('Control Sample Data'!E$2:E$97)&gt;10,IF(AND(ISNUMBER('Control Sample Data'!E63),'Control Sample Data'!E63&lt;$B64, 'Control Sample Data'!E63&gt;0),'Control Sample Data'!E63,$B64),""))</f>
        <v>34.67</v>
      </c>
      <c r="F64" s="4" t="str">
        <f>IF('Control Sample Data'!F63="","",IF(SUM('Control Sample Data'!F$2:F$97)&gt;10,IF(AND(ISNUMBER('Control Sample Data'!F63),'Control Sample Data'!F63&lt;$B64, 'Control Sample Data'!F63&gt;0),'Control Sample Data'!F63,$B64),""))</f>
        <v/>
      </c>
      <c r="G64" s="4" t="str">
        <f>IF('Control Sample Data'!G63="","",IF(SUM('Control Sample Data'!G$2:G$97)&gt;10,IF(AND(ISNUMBER('Control Sample Data'!G63),'Control Sample Data'!G63&lt;$B64, 'Control Sample Data'!G63&gt;0),'Control Sample Data'!G63,$B64),""))</f>
        <v/>
      </c>
      <c r="H64" s="4" t="str">
        <f>IF('Control Sample Data'!H63="","",IF(SUM('Control Sample Data'!H$2:H$97)&gt;10,IF(AND(ISNUMBER('Control Sample Data'!H63),'Control Sample Data'!H63&lt;$B64, 'Control Sample Data'!H63&gt;0),'Control Sample Data'!H63,$B64),""))</f>
        <v/>
      </c>
      <c r="I64" s="4" t="str">
        <f>IF('Control Sample Data'!I63="","",IF(SUM('Control Sample Data'!I$2:I$97)&gt;10,IF(AND(ISNUMBER('Control Sample Data'!I63),'Control Sample Data'!I63&lt;$B64, 'Control Sample Data'!I63&gt;0),'Control Sample Data'!I63,$B64),""))</f>
        <v/>
      </c>
      <c r="J64" s="4" t="str">
        <f>IF('Control Sample Data'!J63="","",IF(SUM('Control Sample Data'!J$2:J$97)&gt;10,IF(AND(ISNUMBER('Control Sample Data'!J63),'Control Sample Data'!J63&lt;$B64, 'Control Sample Data'!J63&gt;0),'Control Sample Data'!J63,$B64),""))</f>
        <v/>
      </c>
      <c r="K64" s="4" t="str">
        <f>IF('Control Sample Data'!K63="","",IF(SUM('Control Sample Data'!K$2:K$97)&gt;10,IF(AND(ISNUMBER('Control Sample Data'!K63),'Control Sample Data'!K63&lt;$B64, 'Control Sample Data'!K63&gt;0),'Control Sample Data'!K63,$B64),""))</f>
        <v/>
      </c>
      <c r="L64" s="4" t="str">
        <f>IF('Control Sample Data'!L63="","",IF(SUM('Control Sample Data'!L$2:L$97)&gt;10,IF(AND(ISNUMBER('Control Sample Data'!L63),'Control Sample Data'!L63&lt;$B64, 'Control Sample Data'!L63&gt;0),'Control Sample Data'!L63,$B64),""))</f>
        <v/>
      </c>
      <c r="M64" s="4" t="str">
        <f>IF('Control Sample Data'!M63="","",IF(SUM('Control Sample Data'!M$2:M$97)&gt;10,IF(AND(ISNUMBER('Control Sample Data'!M63),'Control Sample Data'!M63&lt;$B64, 'Control Sample Data'!M63&gt;0),'Control Sample Data'!M63,$B64),""))</f>
        <v/>
      </c>
      <c r="N64" s="4" t="str">
        <f>IF('Control Sample Data'!N63="","",IF(SUM('Control Sample Data'!N$2:N$97)&gt;10,IF(AND(ISNUMBER('Control Sample Data'!N63),'Control Sample Data'!N63&lt;$B64, 'Control Sample Data'!N63&gt;0),'Control Sample Data'!N63,$B64),""))</f>
        <v/>
      </c>
      <c r="O64" s="4" t="str">
        <f>IF('Control Sample Data'!O63="","",IF(SUM('Control Sample Data'!O$2:O$97)&gt;10,IF(AND(ISNUMBER('Control Sample Data'!O63),'Control Sample Data'!O63&lt;$B64, 'Control Sample Data'!O63&gt;0),'Control Sample Data'!O63,$B64),""))</f>
        <v/>
      </c>
      <c r="Q64" s="4" t="s">
        <v>225</v>
      </c>
      <c r="R64" s="4">
        <f>IF('Test Sample Data'!D63="","",IF(SUM('Test Sample Data'!D$2:D$97)&gt;10,IF(AND(ISNUMBER('Test Sample Data'!D63),'Test Sample Data'!D63&lt;$B64, 'Test Sample Data'!D63&gt;0),'Test Sample Data'!D63,$B64),""))</f>
        <v>35</v>
      </c>
      <c r="S64" s="4">
        <f>IF('Test Sample Data'!E63="","",IF(SUM('Test Sample Data'!E$2:E$97)&gt;10,IF(AND(ISNUMBER('Test Sample Data'!E63),'Test Sample Data'!E63&lt;$B64, 'Test Sample Data'!E63&gt;0),'Test Sample Data'!E63,$B64),""))</f>
        <v>35</v>
      </c>
      <c r="T64" s="4">
        <f>IF('Test Sample Data'!F63="","",IF(SUM('Test Sample Data'!F$2:F$97)&gt;10,IF(AND(ISNUMBER('Test Sample Data'!F63),'Test Sample Data'!F63&lt;$B64, 'Test Sample Data'!F63&gt;0),'Test Sample Data'!F63,$B64),""))</f>
        <v>34.549999999999997</v>
      </c>
      <c r="U64" s="4">
        <f>IF('Test Sample Data'!G63="","",IF(SUM('Test Sample Data'!G$2:G$97)&gt;10,IF(AND(ISNUMBER('Test Sample Data'!G63),'Test Sample Data'!G63&lt;$B64, 'Test Sample Data'!G63&gt;0),'Test Sample Data'!G63,$B64),""))</f>
        <v>35</v>
      </c>
      <c r="V64" s="4">
        <f>IF('Test Sample Data'!H63="","",IF(SUM('Test Sample Data'!H$2:H$97)&gt;10,IF(AND(ISNUMBER('Test Sample Data'!H63),'Test Sample Data'!H63&lt;$B64, 'Test Sample Data'!H63&gt;0),'Test Sample Data'!H63,$B64),""))</f>
        <v>35</v>
      </c>
      <c r="W64" s="4">
        <f>IF('Test Sample Data'!I63="","",IF(SUM('Test Sample Data'!I$2:I$97)&gt;10,IF(AND(ISNUMBER('Test Sample Data'!I63),'Test Sample Data'!I63&lt;$B64, 'Test Sample Data'!I63&gt;0),'Test Sample Data'!I63,$B64),""))</f>
        <v>35</v>
      </c>
      <c r="X64" s="4">
        <f>IF('Test Sample Data'!J63="","",IF(SUM('Test Sample Data'!J$2:J$97)&gt;10,IF(AND(ISNUMBER('Test Sample Data'!J63),'Test Sample Data'!J63&lt;$B64, 'Test Sample Data'!J63&gt;0),'Test Sample Data'!J63,$B64),""))</f>
        <v>35</v>
      </c>
      <c r="Y64" s="4">
        <f>IF('Test Sample Data'!K63="","",IF(SUM('Test Sample Data'!K$2:K$97)&gt;10,IF(AND(ISNUMBER('Test Sample Data'!K63),'Test Sample Data'!K63&lt;$B64, 'Test Sample Data'!K63&gt;0),'Test Sample Data'!K63,$B64),""))</f>
        <v>35</v>
      </c>
      <c r="Z64" s="4" t="str">
        <f>IF('Test Sample Data'!L63="","",IF(SUM('Test Sample Data'!L$2:L$97)&gt;10,IF(AND(ISNUMBER('Test Sample Data'!L63),'Test Sample Data'!L63&lt;$B64, 'Test Sample Data'!L63&gt;0),'Test Sample Data'!L63,$B64),""))</f>
        <v/>
      </c>
      <c r="AA64" s="4" t="str">
        <f>IF('Test Sample Data'!M63="","",IF(SUM('Test Sample Data'!M$2:M$97)&gt;10,IF(AND(ISNUMBER('Test Sample Data'!M63),'Test Sample Data'!M63&lt;$B64, 'Test Sample Data'!M63&gt;0),'Test Sample Data'!M63,$B64),""))</f>
        <v/>
      </c>
      <c r="AB64" s="4" t="str">
        <f>IF('Test Sample Data'!N63="","",IF(SUM('Test Sample Data'!N$2:N$97)&gt;10,IF(AND(ISNUMBER('Test Sample Data'!N63),'Test Sample Data'!N63&lt;$B64, 'Test Sample Data'!N63&gt;0),'Test Sample Data'!N63,$B64),""))</f>
        <v/>
      </c>
      <c r="AC64" s="4" t="str">
        <f>IF('Test Sample Data'!O63="","",IF(SUM('Test Sample Data'!O$2:O$97)&gt;10,IF(AND(ISNUMBER('Test Sample Data'!O63),'Test Sample Data'!O63&lt;$B64, 'Test Sample Data'!O63&gt;0),'Test Sample Data'!O63,$B64),""))</f>
        <v/>
      </c>
      <c r="AE64" s="4" t="s">
        <v>225</v>
      </c>
      <c r="AF64" s="4">
        <f>IF(ISNUMBER(D64),IF(MID('Gene Table'!$D$1,5,1)="8",D64-ED$100,D64-VLOOKUP(LEFT($A64,FIND(":",$A64,1))&amp;"copy number",$A$3:$AC$98,4,FALSE)),"")</f>
        <v>7.73</v>
      </c>
      <c r="AG64" s="4">
        <f>IF(ISNUMBER(E64),IF(MID('Gene Table'!$D$1,5,1)="8",E64-EE$100,E64-VLOOKUP(LEFT($A64,FIND(":",$A64,1))&amp;"copy number",$A$3:$AC$98,5,FALSE)),"")</f>
        <v>8.240000000000002</v>
      </c>
      <c r="AH64" s="4" t="str">
        <f>IF(ISNUMBER(F64),IF(MID('Gene Table'!$D$1,5,1)="8",F64-EF$100,F64-VLOOKUP(LEFT($A64,FIND(":",$A64,1))&amp;"copy number",$A$3:$AC$98,6,FALSE)),"")</f>
        <v/>
      </c>
      <c r="AI64" s="4" t="str">
        <f>IF(ISNUMBER(G64),IF(MID('Gene Table'!$D$1,5,1)="8",G64-EG$100,G64-VLOOKUP(LEFT($A64,FIND(":",$A64,1))&amp;"copy number",$A$3:$AC$98,7,FALSE)),"")</f>
        <v/>
      </c>
      <c r="AJ64" s="4" t="str">
        <f>IF(ISNUMBER(H64),IF(MID('Gene Table'!$D$1,5,1)="8",H64-EH$100,H64-VLOOKUP(LEFT($A64,FIND(":",$A64,1))&amp;"copy number",$A$3:$AC$98,8,FALSE)),"")</f>
        <v/>
      </c>
      <c r="AK64" s="4" t="str">
        <f>IF(ISNUMBER(I64),IF(MID('Gene Table'!$D$1,5,1)="8",I64-EI$100,I64-VLOOKUP(LEFT($A64,FIND(":",$A64,1))&amp;"copy number",$A$3:$AC$98,9,FALSE)),"")</f>
        <v/>
      </c>
      <c r="AL64" s="4" t="str">
        <f>IF(ISNUMBER(J64),IF(MID('Gene Table'!$D$1,5,1)="8",J64-EJ$100,J64-VLOOKUP(LEFT($A64,FIND(":",$A64,1))&amp;"copy number",$A$3:$AC$98,10,FALSE)),"")</f>
        <v/>
      </c>
      <c r="AM64" s="4" t="str">
        <f>IF(ISNUMBER(K64),IF(MID('Gene Table'!$D$1,5,1)="8",K64-EK$100,K64-VLOOKUP(LEFT($A64,FIND(":",$A64,1))&amp;"copy number",$A$3:$AC$98,11,FALSE)),"")</f>
        <v/>
      </c>
      <c r="AN64" s="4" t="str">
        <f>IF(ISNUMBER(L64),IF(MID('Gene Table'!$D$1,5,1)="8",L64-EL$100,L64-VLOOKUP(LEFT($A64,FIND(":",$A64,1))&amp;"copy number",$A$3:$AC$98,12,FALSE)),"")</f>
        <v/>
      </c>
      <c r="AO64" s="4" t="str">
        <f>IF(ISNUMBER(M64),IF(MID('Gene Table'!$D$1,5,1)="8",M64-EM$100,M64-VLOOKUP(LEFT($A64,FIND(":",$A64,1))&amp;"copy number",$A$3:$AC$98,13,FALSE)),"")</f>
        <v/>
      </c>
      <c r="AP64" s="4" t="str">
        <f>IF(ISNUMBER(N64),IF(MID('Gene Table'!$D$1,5,1)="8",N64-EN$100,N64-VLOOKUP(LEFT($A64,FIND(":",$A64,1))&amp;"copy number",$A$3:$AC$98,14,FALSE)),"")</f>
        <v/>
      </c>
      <c r="AQ64" s="4" t="str">
        <f>IF(ISNUMBER(O64),IF(MID('Gene Table'!$D$1,5,1)="8",O64-EO$100,O64-VLOOKUP(LEFT($A64,FIND(":",$A64,1))&amp;"copy number",$A$3:$AC$98,15,FALSE)),"")</f>
        <v/>
      </c>
      <c r="AR64" s="4">
        <f t="shared" si="3"/>
        <v>1.08</v>
      </c>
      <c r="AS64" s="4">
        <f t="shared" si="4"/>
        <v>7.99</v>
      </c>
      <c r="AU64" s="4" t="s">
        <v>225</v>
      </c>
      <c r="AV64" s="4">
        <f>IF(ISNUMBER(R64),IF(MID('Gene Table'!$D$1,5,1)="8",D64-ER$100,R64-VLOOKUP(LEFT($A64,FIND(":",$A64,1))&amp;"copy number",$A$3:$AC$98,18,FALSE)),"")</f>
        <v>8.68</v>
      </c>
      <c r="AW64" s="4">
        <f>IF(ISNUMBER(S64),IF(MID('Gene Table'!$D$1,5,1)="8",E64-ES$100,S64-VLOOKUP(LEFT($A64,FIND(":",$A64,1))&amp;"copy number",$A$3:$AC$98,19,FALSE)),"")</f>
        <v>8.36</v>
      </c>
      <c r="AX64" s="4">
        <f>IF(ISNUMBER(T64),IF(MID('Gene Table'!$D$1,5,1)="8",F64-ET$100,T64-VLOOKUP(LEFT($A64,FIND(":",$A64,1))&amp;"copy number",$A$3:$AC$98,20,FALSE)),"")</f>
        <v>8.2099999999999973</v>
      </c>
      <c r="AY64" s="4">
        <f>IF(ISNUMBER(U64),IF(MID('Gene Table'!$D$1,5,1)="8",G64-EU$100,U64-VLOOKUP(LEFT($A64,FIND(":",$A64,1))&amp;"copy number",$A$3:$AC$98,21,FALSE)),"")</f>
        <v>9</v>
      </c>
      <c r="AZ64" s="4">
        <f>IF(ISNUMBER(V64),IF(MID('Gene Table'!$D$1,5,1)="8",H64-EV$100,V64-VLOOKUP(LEFT($A64,FIND(":",$A64,1))&amp;"copy number",$A$3:$AC$98,22,FALSE)),"")</f>
        <v>9</v>
      </c>
      <c r="BA64" s="4">
        <f>IF(ISNUMBER(W64),IF(MID('Gene Table'!$D$1,5,1)="8",I64-EW$100,W64-VLOOKUP(LEFT($A64,FIND(":",$A64,1))&amp;"copy number",$A$3:$AC$98,23,FALSE)),"")</f>
        <v>9</v>
      </c>
      <c r="BB64" s="4">
        <f>IF(ISNUMBER(X64),IF(MID('Gene Table'!$D$1,5,1)="8",J64-EX$100,X64-VLOOKUP(LEFT($A64,FIND(":",$A64,1))&amp;"copy number",$A$3:$AC$98,24,FALSE)),"")</f>
        <v>9</v>
      </c>
      <c r="BC64" s="4">
        <f>IF(ISNUMBER(Y64),IF(MID('Gene Table'!$D$1,5,1)="8",K64-EY$100,Y64-VLOOKUP(LEFT($A64,FIND(":",$A64,1))&amp;"copy number",$A$3:$AC$98,25,FALSE)),"")</f>
        <v>9</v>
      </c>
      <c r="BD64" s="4" t="str">
        <f>IF(ISNUMBER(Z64),IF(MID('Gene Table'!$D$1,5,1)="8",L64-EZ$100,Z64-VLOOKUP(LEFT($A64,FIND(":",$A64,1))&amp;"copy number",$A$3:$AC$98,26,FALSE)),"")</f>
        <v/>
      </c>
      <c r="BE64" s="4" t="str">
        <f>IF(ISNUMBER(AA64),IF(MID('Gene Table'!$D$1,5,1)="8",M64-FA$100,AA64-VLOOKUP(LEFT($A64,FIND(":",$A64,1))&amp;"copy number",$A$3:$AC$98,27,FALSE)),"")</f>
        <v/>
      </c>
      <c r="BF64" s="4" t="str">
        <f>IF(ISNUMBER(AB64),IF(MID('Gene Table'!$D$1,5,1)="8",N64-FB$100,AB64-VLOOKUP(LEFT($A64,FIND(":",$A64,1))&amp;"copy number",$A$3:$AC$98,28,FALSE)),"")</f>
        <v/>
      </c>
      <c r="BG64" s="4" t="str">
        <f>IF(ISNUMBER(AC64),IF(MID('Gene Table'!$D$1,5,1)="8",O64-FC$100,AC64-VLOOKUP(LEFT($A64,FIND(":",$A64,1))&amp;"copy number",$A$3:$AC$98,29,FALSE)),"")</f>
        <v/>
      </c>
      <c r="BI64" s="4" t="s">
        <v>225</v>
      </c>
      <c r="BJ64" s="4">
        <f t="shared" si="5"/>
        <v>8.68</v>
      </c>
      <c r="BK64" s="4">
        <f t="shared" si="6"/>
        <v>8.36</v>
      </c>
      <c r="BL64" s="4" t="str">
        <f t="shared" si="7"/>
        <v/>
      </c>
      <c r="BM64" s="4">
        <f t="shared" si="8"/>
        <v>9</v>
      </c>
      <c r="BN64" s="4">
        <f t="shared" si="9"/>
        <v>9</v>
      </c>
      <c r="BO64" s="4">
        <f t="shared" si="10"/>
        <v>9</v>
      </c>
      <c r="BP64" s="4">
        <f t="shared" si="11"/>
        <v>9</v>
      </c>
      <c r="BQ64" s="4">
        <f t="shared" si="12"/>
        <v>9</v>
      </c>
      <c r="BR64" s="4" t="str">
        <f t="shared" si="13"/>
        <v/>
      </c>
      <c r="BS64" s="4" t="str">
        <f t="shared" si="14"/>
        <v/>
      </c>
      <c r="BT64" s="4" t="str">
        <f t="shared" si="15"/>
        <v/>
      </c>
      <c r="BU64" s="4" t="str">
        <f t="shared" si="16"/>
        <v/>
      </c>
      <c r="BV64" s="4">
        <f t="shared" si="17"/>
        <v>0.76</v>
      </c>
      <c r="BW64" s="4">
        <f t="shared" si="18"/>
        <v>8.86</v>
      </c>
      <c r="BY64" s="4" t="s">
        <v>225</v>
      </c>
      <c r="BZ64" s="4">
        <f t="shared" si="19"/>
        <v>-0.17999999999999972</v>
      </c>
      <c r="CA64" s="4">
        <f t="shared" si="20"/>
        <v>-0.5</v>
      </c>
      <c r="CB64" s="4">
        <f t="shared" si="21"/>
        <v>-0.65000000000000213</v>
      </c>
      <c r="CC64" s="4">
        <f t="shared" si="22"/>
        <v>0.14000000000000057</v>
      </c>
      <c r="CD64" s="4">
        <f t="shared" si="23"/>
        <v>0.14000000000000057</v>
      </c>
      <c r="CE64" s="4">
        <f t="shared" si="24"/>
        <v>0.14000000000000057</v>
      </c>
      <c r="CF64" s="4">
        <f t="shared" si="25"/>
        <v>0.14000000000000057</v>
      </c>
      <c r="CG64" s="4">
        <f t="shared" si="26"/>
        <v>0.14000000000000057</v>
      </c>
      <c r="CH64" s="4" t="str">
        <f t="shared" si="27"/>
        <v/>
      </c>
      <c r="CI64" s="4" t="str">
        <f t="shared" si="28"/>
        <v/>
      </c>
      <c r="CJ64" s="4" t="str">
        <f t="shared" si="29"/>
        <v/>
      </c>
      <c r="CK64" s="4" t="str">
        <f t="shared" si="30"/>
        <v/>
      </c>
      <c r="CM64" s="4" t="s">
        <v>225</v>
      </c>
      <c r="CN64" s="4" t="str">
        <f>IF(ISNUMBER(BZ64), IF($BV64&gt;VLOOKUP('Gene Table'!$G$2,'Array Content'!$A$2:$B$3,2,FALSE),IF(BZ64&lt;-$BV64,"mutant","WT"),IF(BZ64&lt;-VLOOKUP('Gene Table'!$G$2,'Array Content'!$A$2:$B$3,2,FALSE),"Mutant","WT")),"")</f>
        <v>WT</v>
      </c>
      <c r="CO64" s="4" t="str">
        <f>IF(ISNUMBER(CA64), IF($BV64&gt;VLOOKUP('Gene Table'!$G$2,'Array Content'!$A$2:$B$3,2,FALSE),IF(CA64&lt;-$BV64,"mutant","WT"),IF(CA64&lt;-VLOOKUP('Gene Table'!$G$2,'Array Content'!$A$2:$B$3,2,FALSE),"Mutant","WT")),"")</f>
        <v>WT</v>
      </c>
      <c r="CP64" s="4" t="str">
        <f>IF(ISNUMBER(CB64), IF($BV64&gt;VLOOKUP('Gene Table'!$G$2,'Array Content'!$A$2:$B$3,2,FALSE),IF(CB64&lt;-$BV64,"mutant","WT"),IF(CB64&lt;-VLOOKUP('Gene Table'!$G$2,'Array Content'!$A$2:$B$3,2,FALSE),"Mutant","WT")),"")</f>
        <v>WT</v>
      </c>
      <c r="CQ64" s="4" t="str">
        <f>IF(ISNUMBER(CC64), IF($BV64&gt;VLOOKUP('Gene Table'!$G$2,'Array Content'!$A$2:$B$3,2,FALSE),IF(CC64&lt;-$BV64,"mutant","WT"),IF(CC64&lt;-VLOOKUP('Gene Table'!$G$2,'Array Content'!$A$2:$B$3,2,FALSE),"Mutant","WT")),"")</f>
        <v>WT</v>
      </c>
      <c r="CR64" s="4" t="str">
        <f>IF(ISNUMBER(CD64), IF($BV64&gt;VLOOKUP('Gene Table'!$G$2,'Array Content'!$A$2:$B$3,2,FALSE),IF(CD64&lt;-$BV64,"mutant","WT"),IF(CD64&lt;-VLOOKUP('Gene Table'!$G$2,'Array Content'!$A$2:$B$3,2,FALSE),"Mutant","WT")),"")</f>
        <v>WT</v>
      </c>
      <c r="CS64" s="4" t="str">
        <f>IF(ISNUMBER(CE64), IF($BV64&gt;VLOOKUP('Gene Table'!$G$2,'Array Content'!$A$2:$B$3,2,FALSE),IF(CE64&lt;-$BV64,"mutant","WT"),IF(CE64&lt;-VLOOKUP('Gene Table'!$G$2,'Array Content'!$A$2:$B$3,2,FALSE),"Mutant","WT")),"")</f>
        <v>WT</v>
      </c>
      <c r="CT64" s="4" t="str">
        <f>IF(ISNUMBER(CF64), IF($BV64&gt;VLOOKUP('Gene Table'!$G$2,'Array Content'!$A$2:$B$3,2,FALSE),IF(CF64&lt;-$BV64,"mutant","WT"),IF(CF64&lt;-VLOOKUP('Gene Table'!$G$2,'Array Content'!$A$2:$B$3,2,FALSE),"Mutant","WT")),"")</f>
        <v>WT</v>
      </c>
      <c r="CU64" s="4" t="str">
        <f>IF(ISNUMBER(CG64), IF($BV64&gt;VLOOKUP('Gene Table'!$G$2,'Array Content'!$A$2:$B$3,2,FALSE),IF(CG64&lt;-$BV64,"mutant","WT"),IF(CG64&lt;-VLOOKUP('Gene Table'!$G$2,'Array Content'!$A$2:$B$3,2,FALSE),"Mutant","WT")),"")</f>
        <v>WT</v>
      </c>
      <c r="CV64" s="4" t="str">
        <f>IF(ISNUMBER(CH64), IF($BV64&gt;VLOOKUP('Gene Table'!$G$2,'Array Content'!$A$2:$B$3,2,FALSE),IF(CH64&lt;-$BV64,"mutant","WT"),IF(CH64&lt;-VLOOKUP('Gene Table'!$G$2,'Array Content'!$A$2:$B$3,2,FALSE),"Mutant","WT")),"")</f>
        <v/>
      </c>
      <c r="CW64" s="4" t="str">
        <f>IF(ISNUMBER(CI64), IF($BV64&gt;VLOOKUP('Gene Table'!$G$2,'Array Content'!$A$2:$B$3,2,FALSE),IF(CI64&lt;-$BV64,"mutant","WT"),IF(CI64&lt;-VLOOKUP('Gene Table'!$G$2,'Array Content'!$A$2:$B$3,2,FALSE),"Mutant","WT")),"")</f>
        <v/>
      </c>
      <c r="CX64" s="4" t="str">
        <f>IF(ISNUMBER(CJ64), IF($BV64&gt;VLOOKUP('Gene Table'!$G$2,'Array Content'!$A$2:$B$3,2,FALSE),IF(CJ64&lt;-$BV64,"mutant","WT"),IF(CJ64&lt;-VLOOKUP('Gene Table'!$G$2,'Array Content'!$A$2:$B$3,2,FALSE),"Mutant","WT")),"")</f>
        <v/>
      </c>
      <c r="CY64" s="4" t="str">
        <f>IF(ISNUMBER(CK64), IF($BV64&gt;VLOOKUP('Gene Table'!$G$2,'Array Content'!$A$2:$B$3,2,FALSE),IF(CK64&lt;-$BV64,"mutant","WT"),IF(CK64&lt;-VLOOKUP('Gene Table'!$G$2,'Array Content'!$A$2:$B$3,2,FALSE),"Mutant","WT")),"")</f>
        <v/>
      </c>
      <c r="DA64" s="4" t="s">
        <v>225</v>
      </c>
      <c r="DB64" s="4">
        <f t="shared" si="31"/>
        <v>0.6899999999999995</v>
      </c>
      <c r="DC64" s="4">
        <f t="shared" si="32"/>
        <v>0.36999999999999922</v>
      </c>
      <c r="DD64" s="4">
        <f t="shared" si="33"/>
        <v>0.21999999999999709</v>
      </c>
      <c r="DE64" s="4">
        <f t="shared" si="34"/>
        <v>1.0099999999999998</v>
      </c>
      <c r="DF64" s="4">
        <f t="shared" si="35"/>
        <v>1.0099999999999998</v>
      </c>
      <c r="DG64" s="4">
        <f t="shared" si="36"/>
        <v>1.0099999999999998</v>
      </c>
      <c r="DH64" s="4">
        <f t="shared" si="37"/>
        <v>1.0099999999999998</v>
      </c>
      <c r="DI64" s="4">
        <f t="shared" si="38"/>
        <v>1.0099999999999998</v>
      </c>
      <c r="DJ64" s="4" t="str">
        <f t="shared" si="39"/>
        <v/>
      </c>
      <c r="DK64" s="4" t="str">
        <f t="shared" si="40"/>
        <v/>
      </c>
      <c r="DL64" s="4" t="str">
        <f t="shared" si="41"/>
        <v/>
      </c>
      <c r="DM64" s="4" t="str">
        <f t="shared" si="42"/>
        <v/>
      </c>
      <c r="DO64" s="4" t="s">
        <v>225</v>
      </c>
      <c r="DP64" s="4" t="str">
        <f>IF(ISNUMBER(DB64), IF($AR64&gt;VLOOKUP('Gene Table'!$G$2,'Array Content'!$A$2:$B$3,2,FALSE),IF(DB64&lt;-$AR64,"mutant","WT"),IF(DB64&lt;-VLOOKUP('Gene Table'!$G$2,'Array Content'!$A$2:$B$3,2,FALSE),"Mutant","WT")),"")</f>
        <v>WT</v>
      </c>
      <c r="DQ64" s="4" t="str">
        <f>IF(ISNUMBER(DC64), IF($AR64&gt;VLOOKUP('Gene Table'!$G$2,'Array Content'!$A$2:$B$3,2,FALSE),IF(DC64&lt;-$AR64,"mutant","WT"),IF(DC64&lt;-VLOOKUP('Gene Table'!$G$2,'Array Content'!$A$2:$B$3,2,FALSE),"Mutant","WT")),"")</f>
        <v>WT</v>
      </c>
      <c r="DR64" s="4" t="str">
        <f>IF(ISNUMBER(DD64), IF($AR64&gt;VLOOKUP('Gene Table'!$G$2,'Array Content'!$A$2:$B$3,2,FALSE),IF(DD64&lt;-$AR64,"mutant","WT"),IF(DD64&lt;-VLOOKUP('Gene Table'!$G$2,'Array Content'!$A$2:$B$3,2,FALSE),"Mutant","WT")),"")</f>
        <v>WT</v>
      </c>
      <c r="DS64" s="4" t="str">
        <f>IF(ISNUMBER(DE64), IF($AR64&gt;VLOOKUP('Gene Table'!$G$2,'Array Content'!$A$2:$B$3,2,FALSE),IF(DE64&lt;-$AR64,"mutant","WT"),IF(DE64&lt;-VLOOKUP('Gene Table'!$G$2,'Array Content'!$A$2:$B$3,2,FALSE),"Mutant","WT")),"")</f>
        <v>WT</v>
      </c>
      <c r="DT64" s="4" t="str">
        <f>IF(ISNUMBER(DF64), IF($AR64&gt;VLOOKUP('Gene Table'!$G$2,'Array Content'!$A$2:$B$3,2,FALSE),IF(DF64&lt;-$AR64,"mutant","WT"),IF(DF64&lt;-VLOOKUP('Gene Table'!$G$2,'Array Content'!$A$2:$B$3,2,FALSE),"Mutant","WT")),"")</f>
        <v>WT</v>
      </c>
      <c r="DU64" s="4" t="str">
        <f>IF(ISNUMBER(DG64), IF($AR64&gt;VLOOKUP('Gene Table'!$G$2,'Array Content'!$A$2:$B$3,2,FALSE),IF(DG64&lt;-$AR64,"mutant","WT"),IF(DG64&lt;-VLOOKUP('Gene Table'!$G$2,'Array Content'!$A$2:$B$3,2,FALSE),"Mutant","WT")),"")</f>
        <v>WT</v>
      </c>
      <c r="DV64" s="4" t="str">
        <f>IF(ISNUMBER(DH64), IF($AR64&gt;VLOOKUP('Gene Table'!$G$2,'Array Content'!$A$2:$B$3,2,FALSE),IF(DH64&lt;-$AR64,"mutant","WT"),IF(DH64&lt;-VLOOKUP('Gene Table'!$G$2,'Array Content'!$A$2:$B$3,2,FALSE),"Mutant","WT")),"")</f>
        <v>WT</v>
      </c>
      <c r="DW64" s="4" t="str">
        <f>IF(ISNUMBER(DI64), IF($AR64&gt;VLOOKUP('Gene Table'!$G$2,'Array Content'!$A$2:$B$3,2,FALSE),IF(DI64&lt;-$AR64,"mutant","WT"),IF(DI64&lt;-VLOOKUP('Gene Table'!$G$2,'Array Content'!$A$2:$B$3,2,FALSE),"Mutant","WT")),"")</f>
        <v>WT</v>
      </c>
      <c r="DX64" s="4" t="str">
        <f>IF(ISNUMBER(DJ64), IF($AR64&gt;VLOOKUP('Gene Table'!$G$2,'Array Content'!$A$2:$B$3,2,FALSE),IF(DJ64&lt;-$AR64,"mutant","WT"),IF(DJ64&lt;-VLOOKUP('Gene Table'!$G$2,'Array Content'!$A$2:$B$3,2,FALSE),"Mutant","WT")),"")</f>
        <v/>
      </c>
      <c r="DY64" s="4" t="str">
        <f>IF(ISNUMBER(DK64), IF($AR64&gt;VLOOKUP('Gene Table'!$G$2,'Array Content'!$A$2:$B$3,2,FALSE),IF(DK64&lt;-$AR64,"mutant","WT"),IF(DK64&lt;-VLOOKUP('Gene Table'!$G$2,'Array Content'!$A$2:$B$3,2,FALSE),"Mutant","WT")),"")</f>
        <v/>
      </c>
      <c r="DZ64" s="4" t="str">
        <f>IF(ISNUMBER(DL64), IF($AR64&gt;VLOOKUP('Gene Table'!$G$2,'Array Content'!$A$2:$B$3,2,FALSE),IF(DL64&lt;-$AR64,"mutant","WT"),IF(DL64&lt;-VLOOKUP('Gene Table'!$G$2,'Array Content'!$A$2:$B$3,2,FALSE),"Mutant","WT")),"")</f>
        <v/>
      </c>
      <c r="EA64" s="4" t="str">
        <f>IF(ISNUMBER(DM64), IF($AR64&gt;VLOOKUP('Gene Table'!$G$2,'Array Content'!$A$2:$B$3,2,FALSE),IF(DM64&lt;-$AR64,"mutant","WT"),IF(DM64&lt;-VLOOKUP('Gene Table'!$G$2,'Array Content'!$A$2:$B$3,2,FALSE),"Mutant","WT")),"")</f>
        <v/>
      </c>
      <c r="EC64" s="4" t="s">
        <v>225</v>
      </c>
      <c r="ED64" s="4" t="str">
        <f>IF('Gene Table'!$D64="copy number",D64,"")</f>
        <v/>
      </c>
      <c r="EE64" s="4" t="str">
        <f>IF('Gene Table'!$D64="copy number",E64,"")</f>
        <v/>
      </c>
      <c r="EF64" s="4" t="str">
        <f>IF('Gene Table'!$D64="copy number",F64,"")</f>
        <v/>
      </c>
      <c r="EG64" s="4" t="str">
        <f>IF('Gene Table'!$D64="copy number",G64,"")</f>
        <v/>
      </c>
      <c r="EH64" s="4" t="str">
        <f>IF('Gene Table'!$D64="copy number",H64,"")</f>
        <v/>
      </c>
      <c r="EI64" s="4" t="str">
        <f>IF('Gene Table'!$D64="copy number",I64,"")</f>
        <v/>
      </c>
      <c r="EJ64" s="4" t="str">
        <f>IF('Gene Table'!$D64="copy number",J64,"")</f>
        <v/>
      </c>
      <c r="EK64" s="4" t="str">
        <f>IF('Gene Table'!$D64="copy number",K64,"")</f>
        <v/>
      </c>
      <c r="EL64" s="4" t="str">
        <f>IF('Gene Table'!$D64="copy number",L64,"")</f>
        <v/>
      </c>
      <c r="EM64" s="4" t="str">
        <f>IF('Gene Table'!$D64="copy number",M64,"")</f>
        <v/>
      </c>
      <c r="EN64" s="4" t="str">
        <f>IF('Gene Table'!$D64="copy number",N64,"")</f>
        <v/>
      </c>
      <c r="EO64" s="4" t="str">
        <f>IF('Gene Table'!$D64="copy number",O64,"")</f>
        <v/>
      </c>
      <c r="EQ64" s="4" t="s">
        <v>225</v>
      </c>
      <c r="ER64" s="4" t="str">
        <f>IF('Gene Table'!$D64="copy number",R64,"")</f>
        <v/>
      </c>
      <c r="ES64" s="4" t="str">
        <f>IF('Gene Table'!$D64="copy number",S64,"")</f>
        <v/>
      </c>
      <c r="ET64" s="4" t="str">
        <f>IF('Gene Table'!$D64="copy number",T64,"")</f>
        <v/>
      </c>
      <c r="EU64" s="4" t="str">
        <f>IF('Gene Table'!$D64="copy number",U64,"")</f>
        <v/>
      </c>
      <c r="EV64" s="4" t="str">
        <f>IF('Gene Table'!$D64="copy number",V64,"")</f>
        <v/>
      </c>
      <c r="EW64" s="4" t="str">
        <f>IF('Gene Table'!$D64="copy number",W64,"")</f>
        <v/>
      </c>
      <c r="EX64" s="4" t="str">
        <f>IF('Gene Table'!$D64="copy number",X64,"")</f>
        <v/>
      </c>
      <c r="EY64" s="4" t="str">
        <f>IF('Gene Table'!$D64="copy number",Y64,"")</f>
        <v/>
      </c>
      <c r="EZ64" s="4" t="str">
        <f>IF('Gene Table'!$D64="copy number",Z64,"")</f>
        <v/>
      </c>
      <c r="FA64" s="4" t="str">
        <f>IF('Gene Table'!$D64="copy number",AA64,"")</f>
        <v/>
      </c>
      <c r="FB64" s="4" t="str">
        <f>IF('Gene Table'!$D64="copy number",AB64,"")</f>
        <v/>
      </c>
      <c r="FC64" s="4" t="str">
        <f>IF('Gene Table'!$D64="copy number",AC64,"")</f>
        <v/>
      </c>
      <c r="FE64" s="4" t="s">
        <v>225</v>
      </c>
      <c r="FF64" s="4" t="str">
        <f>IF('Gene Table'!$C64="SMPC",D64,"")</f>
        <v/>
      </c>
      <c r="FG64" s="4" t="str">
        <f>IF('Gene Table'!$C64="SMPC",E64,"")</f>
        <v/>
      </c>
      <c r="FH64" s="4" t="str">
        <f>IF('Gene Table'!$C64="SMPC",F64,"")</f>
        <v/>
      </c>
      <c r="FI64" s="4" t="str">
        <f>IF('Gene Table'!$C64="SMPC",G64,"")</f>
        <v/>
      </c>
      <c r="FJ64" s="4" t="str">
        <f>IF('Gene Table'!$C64="SMPC",H64,"")</f>
        <v/>
      </c>
      <c r="FK64" s="4" t="str">
        <f>IF('Gene Table'!$C64="SMPC",I64,"")</f>
        <v/>
      </c>
      <c r="FL64" s="4" t="str">
        <f>IF('Gene Table'!$C64="SMPC",J64,"")</f>
        <v/>
      </c>
      <c r="FM64" s="4" t="str">
        <f>IF('Gene Table'!$C64="SMPC",K64,"")</f>
        <v/>
      </c>
      <c r="FN64" s="4" t="str">
        <f>IF('Gene Table'!$C64="SMPC",L64,"")</f>
        <v/>
      </c>
      <c r="FO64" s="4" t="str">
        <f>IF('Gene Table'!$C64="SMPC",M64,"")</f>
        <v/>
      </c>
      <c r="FP64" s="4" t="str">
        <f>IF('Gene Table'!$C64="SMPC",N64,"")</f>
        <v/>
      </c>
      <c r="FQ64" s="4" t="str">
        <f>IF('Gene Table'!$C64="SMPC",O64,"")</f>
        <v/>
      </c>
      <c r="FS64" s="4" t="s">
        <v>225</v>
      </c>
      <c r="FT64" s="4" t="str">
        <f>IF('Gene Table'!$C64="SMPC",R64,"")</f>
        <v/>
      </c>
      <c r="FU64" s="4" t="str">
        <f>IF('Gene Table'!$C64="SMPC",S64,"")</f>
        <v/>
      </c>
      <c r="FV64" s="4" t="str">
        <f>IF('Gene Table'!$C64="SMPC",T64,"")</f>
        <v/>
      </c>
      <c r="FW64" s="4" t="str">
        <f>IF('Gene Table'!$C64="SMPC",U64,"")</f>
        <v/>
      </c>
      <c r="FX64" s="4" t="str">
        <f>IF('Gene Table'!$C64="SMPC",V64,"")</f>
        <v/>
      </c>
      <c r="FY64" s="4" t="str">
        <f>IF('Gene Table'!$C64="SMPC",W64,"")</f>
        <v/>
      </c>
      <c r="FZ64" s="4" t="str">
        <f>IF('Gene Table'!$C64="SMPC",X64,"")</f>
        <v/>
      </c>
      <c r="GA64" s="4" t="str">
        <f>IF('Gene Table'!$C64="SMPC",Y64,"")</f>
        <v/>
      </c>
      <c r="GB64" s="4" t="str">
        <f>IF('Gene Table'!$C64="SMPC",Z64,"")</f>
        <v/>
      </c>
      <c r="GC64" s="4" t="str">
        <f>IF('Gene Table'!$C64="SMPC",AA64,"")</f>
        <v/>
      </c>
      <c r="GD64" s="4" t="str">
        <f>IF('Gene Table'!$C64="SMPC",AB64,"")</f>
        <v/>
      </c>
      <c r="GE64" s="4" t="str">
        <f>IF('Gene Table'!$C64="SMPC",AC64,"")</f>
        <v/>
      </c>
    </row>
    <row r="65" spans="1:187" ht="15" customHeight="1" x14ac:dyDescent="0.25">
      <c r="A65" s="4" t="str">
        <f>'Gene Table'!C65&amp;":"&amp;'Gene Table'!D65</f>
        <v>NRAS:c.35G&gt;C</v>
      </c>
      <c r="B65" s="4">
        <f>IF('Gene Table'!$G$5="NO",IF(ISNUMBER(MATCH('Gene Table'!E65,'Array Content'!$M$2:$M$941,0)),VLOOKUP('Gene Table'!E65,'Array Content'!$M$2:$O$941,2,FALSE),35),IF('Gene Table'!$G$5="YES",IF(ISNUMBER(MATCH('Gene Table'!E65,'Array Content'!$M$2:$M$941,0)),VLOOKUP('Gene Table'!E65,'Array Content'!$M$2:$O$941,3,FALSE),35),"OOPS"))</f>
        <v>35</v>
      </c>
      <c r="C65" s="4" t="s">
        <v>227</v>
      </c>
      <c r="D65" s="4">
        <f>IF('Control Sample Data'!D64="","",IF(SUM('Control Sample Data'!D$2:D$97)&gt;10,IF(AND(ISNUMBER('Control Sample Data'!D64),'Control Sample Data'!D64&lt;$B65, 'Control Sample Data'!D64&gt;0),'Control Sample Data'!D64,$B65),""))</f>
        <v>34.69</v>
      </c>
      <c r="E65" s="4">
        <f>IF('Control Sample Data'!E64="","",IF(SUM('Control Sample Data'!E$2:E$97)&gt;10,IF(AND(ISNUMBER('Control Sample Data'!E64),'Control Sample Data'!E64&lt;$B65, 'Control Sample Data'!E64&gt;0),'Control Sample Data'!E64,$B65),""))</f>
        <v>34.44</v>
      </c>
      <c r="F65" s="4" t="str">
        <f>IF('Control Sample Data'!F64="","",IF(SUM('Control Sample Data'!F$2:F$97)&gt;10,IF(AND(ISNUMBER('Control Sample Data'!F64),'Control Sample Data'!F64&lt;$B65, 'Control Sample Data'!F64&gt;0),'Control Sample Data'!F64,$B65),""))</f>
        <v/>
      </c>
      <c r="G65" s="4" t="str">
        <f>IF('Control Sample Data'!G64="","",IF(SUM('Control Sample Data'!G$2:G$97)&gt;10,IF(AND(ISNUMBER('Control Sample Data'!G64),'Control Sample Data'!G64&lt;$B65, 'Control Sample Data'!G64&gt;0),'Control Sample Data'!G64,$B65),""))</f>
        <v/>
      </c>
      <c r="H65" s="4" t="str">
        <f>IF('Control Sample Data'!H64="","",IF(SUM('Control Sample Data'!H$2:H$97)&gt;10,IF(AND(ISNUMBER('Control Sample Data'!H64),'Control Sample Data'!H64&lt;$B65, 'Control Sample Data'!H64&gt;0),'Control Sample Data'!H64,$B65),""))</f>
        <v/>
      </c>
      <c r="I65" s="4" t="str">
        <f>IF('Control Sample Data'!I64="","",IF(SUM('Control Sample Data'!I$2:I$97)&gt;10,IF(AND(ISNUMBER('Control Sample Data'!I64),'Control Sample Data'!I64&lt;$B65, 'Control Sample Data'!I64&gt;0),'Control Sample Data'!I64,$B65),""))</f>
        <v/>
      </c>
      <c r="J65" s="4" t="str">
        <f>IF('Control Sample Data'!J64="","",IF(SUM('Control Sample Data'!J$2:J$97)&gt;10,IF(AND(ISNUMBER('Control Sample Data'!J64),'Control Sample Data'!J64&lt;$B65, 'Control Sample Data'!J64&gt;0),'Control Sample Data'!J64,$B65),""))</f>
        <v/>
      </c>
      <c r="K65" s="4" t="str">
        <f>IF('Control Sample Data'!K64="","",IF(SUM('Control Sample Data'!K$2:K$97)&gt;10,IF(AND(ISNUMBER('Control Sample Data'!K64),'Control Sample Data'!K64&lt;$B65, 'Control Sample Data'!K64&gt;0),'Control Sample Data'!K64,$B65),""))</f>
        <v/>
      </c>
      <c r="L65" s="4" t="str">
        <f>IF('Control Sample Data'!L64="","",IF(SUM('Control Sample Data'!L$2:L$97)&gt;10,IF(AND(ISNUMBER('Control Sample Data'!L64),'Control Sample Data'!L64&lt;$B65, 'Control Sample Data'!L64&gt;0),'Control Sample Data'!L64,$B65),""))</f>
        <v/>
      </c>
      <c r="M65" s="4" t="str">
        <f>IF('Control Sample Data'!M64="","",IF(SUM('Control Sample Data'!M$2:M$97)&gt;10,IF(AND(ISNUMBER('Control Sample Data'!M64),'Control Sample Data'!M64&lt;$B65, 'Control Sample Data'!M64&gt;0),'Control Sample Data'!M64,$B65),""))</f>
        <v/>
      </c>
      <c r="N65" s="4" t="str">
        <f>IF('Control Sample Data'!N64="","",IF(SUM('Control Sample Data'!N$2:N$97)&gt;10,IF(AND(ISNUMBER('Control Sample Data'!N64),'Control Sample Data'!N64&lt;$B65, 'Control Sample Data'!N64&gt;0),'Control Sample Data'!N64,$B65),""))</f>
        <v/>
      </c>
      <c r="O65" s="4" t="str">
        <f>IF('Control Sample Data'!O64="","",IF(SUM('Control Sample Data'!O$2:O$97)&gt;10,IF(AND(ISNUMBER('Control Sample Data'!O64),'Control Sample Data'!O64&lt;$B65, 'Control Sample Data'!O64&gt;0),'Control Sample Data'!O64,$B65),""))</f>
        <v/>
      </c>
      <c r="Q65" s="4" t="s">
        <v>227</v>
      </c>
      <c r="R65" s="4">
        <f>IF('Test Sample Data'!D64="","",IF(SUM('Test Sample Data'!D$2:D$97)&gt;10,IF(AND(ISNUMBER('Test Sample Data'!D64),'Test Sample Data'!D64&lt;$B65, 'Test Sample Data'!D64&gt;0),'Test Sample Data'!D64,$B65),""))</f>
        <v>35</v>
      </c>
      <c r="S65" s="4">
        <f>IF('Test Sample Data'!E64="","",IF(SUM('Test Sample Data'!E$2:E$97)&gt;10,IF(AND(ISNUMBER('Test Sample Data'!E64),'Test Sample Data'!E64&lt;$B65, 'Test Sample Data'!E64&gt;0),'Test Sample Data'!E64,$B65),""))</f>
        <v>35</v>
      </c>
      <c r="T65" s="4">
        <f>IF('Test Sample Data'!F64="","",IF(SUM('Test Sample Data'!F$2:F$97)&gt;10,IF(AND(ISNUMBER('Test Sample Data'!F64),'Test Sample Data'!F64&lt;$B65, 'Test Sample Data'!F64&gt;0),'Test Sample Data'!F64,$B65),""))</f>
        <v>35</v>
      </c>
      <c r="U65" s="4">
        <f>IF('Test Sample Data'!G64="","",IF(SUM('Test Sample Data'!G$2:G$97)&gt;10,IF(AND(ISNUMBER('Test Sample Data'!G64),'Test Sample Data'!G64&lt;$B65, 'Test Sample Data'!G64&gt;0),'Test Sample Data'!G64,$B65),""))</f>
        <v>35</v>
      </c>
      <c r="V65" s="4">
        <f>IF('Test Sample Data'!H64="","",IF(SUM('Test Sample Data'!H$2:H$97)&gt;10,IF(AND(ISNUMBER('Test Sample Data'!H64),'Test Sample Data'!H64&lt;$B65, 'Test Sample Data'!H64&gt;0),'Test Sample Data'!H64,$B65),""))</f>
        <v>35</v>
      </c>
      <c r="W65" s="4">
        <f>IF('Test Sample Data'!I64="","",IF(SUM('Test Sample Data'!I$2:I$97)&gt;10,IF(AND(ISNUMBER('Test Sample Data'!I64),'Test Sample Data'!I64&lt;$B65, 'Test Sample Data'!I64&gt;0),'Test Sample Data'!I64,$B65),""))</f>
        <v>35</v>
      </c>
      <c r="X65" s="4">
        <f>IF('Test Sample Data'!J64="","",IF(SUM('Test Sample Data'!J$2:J$97)&gt;10,IF(AND(ISNUMBER('Test Sample Data'!J64),'Test Sample Data'!J64&lt;$B65, 'Test Sample Data'!J64&gt;0),'Test Sample Data'!J64,$B65),""))</f>
        <v>35</v>
      </c>
      <c r="Y65" s="4">
        <f>IF('Test Sample Data'!K64="","",IF(SUM('Test Sample Data'!K$2:K$97)&gt;10,IF(AND(ISNUMBER('Test Sample Data'!K64),'Test Sample Data'!K64&lt;$B65, 'Test Sample Data'!K64&gt;0),'Test Sample Data'!K64,$B65),""))</f>
        <v>35</v>
      </c>
      <c r="Z65" s="4" t="str">
        <f>IF('Test Sample Data'!L64="","",IF(SUM('Test Sample Data'!L$2:L$97)&gt;10,IF(AND(ISNUMBER('Test Sample Data'!L64),'Test Sample Data'!L64&lt;$B65, 'Test Sample Data'!L64&gt;0),'Test Sample Data'!L64,$B65),""))</f>
        <v/>
      </c>
      <c r="AA65" s="4" t="str">
        <f>IF('Test Sample Data'!M64="","",IF(SUM('Test Sample Data'!M$2:M$97)&gt;10,IF(AND(ISNUMBER('Test Sample Data'!M64),'Test Sample Data'!M64&lt;$B65, 'Test Sample Data'!M64&gt;0),'Test Sample Data'!M64,$B65),""))</f>
        <v/>
      </c>
      <c r="AB65" s="4" t="str">
        <f>IF('Test Sample Data'!N64="","",IF(SUM('Test Sample Data'!N$2:N$97)&gt;10,IF(AND(ISNUMBER('Test Sample Data'!N64),'Test Sample Data'!N64&lt;$B65, 'Test Sample Data'!N64&gt;0),'Test Sample Data'!N64,$B65),""))</f>
        <v/>
      </c>
      <c r="AC65" s="4" t="str">
        <f>IF('Test Sample Data'!O64="","",IF(SUM('Test Sample Data'!O$2:O$97)&gt;10,IF(AND(ISNUMBER('Test Sample Data'!O64),'Test Sample Data'!O64&lt;$B65, 'Test Sample Data'!O64&gt;0),'Test Sample Data'!O64,$B65),""))</f>
        <v/>
      </c>
      <c r="AE65" s="4" t="s">
        <v>227</v>
      </c>
      <c r="AF65" s="4">
        <f>IF(ISNUMBER(D65),IF(MID('Gene Table'!$D$1,5,1)="8",D65-ED$100,D65-VLOOKUP(LEFT($A65,FIND(":",$A65,1))&amp;"copy number",$A$3:$AC$98,4,FALSE)),"")</f>
        <v>8.3199999999999967</v>
      </c>
      <c r="AG65" s="4">
        <f>IF(ISNUMBER(E65),IF(MID('Gene Table'!$D$1,5,1)="8",E65-EE$100,E65-VLOOKUP(LEFT($A65,FIND(":",$A65,1))&amp;"copy number",$A$3:$AC$98,5,FALSE)),"")</f>
        <v>8.009999999999998</v>
      </c>
      <c r="AH65" s="4" t="str">
        <f>IF(ISNUMBER(F65),IF(MID('Gene Table'!$D$1,5,1)="8",F65-EF$100,F65-VLOOKUP(LEFT($A65,FIND(":",$A65,1))&amp;"copy number",$A$3:$AC$98,6,FALSE)),"")</f>
        <v/>
      </c>
      <c r="AI65" s="4" t="str">
        <f>IF(ISNUMBER(G65),IF(MID('Gene Table'!$D$1,5,1)="8",G65-EG$100,G65-VLOOKUP(LEFT($A65,FIND(":",$A65,1))&amp;"copy number",$A$3:$AC$98,7,FALSE)),"")</f>
        <v/>
      </c>
      <c r="AJ65" s="4" t="str">
        <f>IF(ISNUMBER(H65),IF(MID('Gene Table'!$D$1,5,1)="8",H65-EH$100,H65-VLOOKUP(LEFT($A65,FIND(":",$A65,1))&amp;"copy number",$A$3:$AC$98,8,FALSE)),"")</f>
        <v/>
      </c>
      <c r="AK65" s="4" t="str">
        <f>IF(ISNUMBER(I65),IF(MID('Gene Table'!$D$1,5,1)="8",I65-EI$100,I65-VLOOKUP(LEFT($A65,FIND(":",$A65,1))&amp;"copy number",$A$3:$AC$98,9,FALSE)),"")</f>
        <v/>
      </c>
      <c r="AL65" s="4" t="str">
        <f>IF(ISNUMBER(J65),IF(MID('Gene Table'!$D$1,5,1)="8",J65-EJ$100,J65-VLOOKUP(LEFT($A65,FIND(":",$A65,1))&amp;"copy number",$A$3:$AC$98,10,FALSE)),"")</f>
        <v/>
      </c>
      <c r="AM65" s="4" t="str">
        <f>IF(ISNUMBER(K65),IF(MID('Gene Table'!$D$1,5,1)="8",K65-EK$100,K65-VLOOKUP(LEFT($A65,FIND(":",$A65,1))&amp;"copy number",$A$3:$AC$98,11,FALSE)),"")</f>
        <v/>
      </c>
      <c r="AN65" s="4" t="str">
        <f>IF(ISNUMBER(L65),IF(MID('Gene Table'!$D$1,5,1)="8",L65-EL$100,L65-VLOOKUP(LEFT($A65,FIND(":",$A65,1))&amp;"copy number",$A$3:$AC$98,12,FALSE)),"")</f>
        <v/>
      </c>
      <c r="AO65" s="4" t="str">
        <f>IF(ISNUMBER(M65),IF(MID('Gene Table'!$D$1,5,1)="8",M65-EM$100,M65-VLOOKUP(LEFT($A65,FIND(":",$A65,1))&amp;"copy number",$A$3:$AC$98,13,FALSE)),"")</f>
        <v/>
      </c>
      <c r="AP65" s="4" t="str">
        <f>IF(ISNUMBER(N65),IF(MID('Gene Table'!$D$1,5,1)="8",N65-EN$100,N65-VLOOKUP(LEFT($A65,FIND(":",$A65,1))&amp;"copy number",$A$3:$AC$98,14,FALSE)),"")</f>
        <v/>
      </c>
      <c r="AQ65" s="4" t="str">
        <f>IF(ISNUMBER(O65),IF(MID('Gene Table'!$D$1,5,1)="8",O65-EO$100,O65-VLOOKUP(LEFT($A65,FIND(":",$A65,1))&amp;"copy number",$A$3:$AC$98,15,FALSE)),"")</f>
        <v/>
      </c>
      <c r="AR65" s="4">
        <f t="shared" si="3"/>
        <v>0.66</v>
      </c>
      <c r="AS65" s="4">
        <f t="shared" si="4"/>
        <v>8.17</v>
      </c>
      <c r="AU65" s="4" t="s">
        <v>227</v>
      </c>
      <c r="AV65" s="4">
        <f>IF(ISNUMBER(R65),IF(MID('Gene Table'!$D$1,5,1)="8",D65-ER$100,R65-VLOOKUP(LEFT($A65,FIND(":",$A65,1))&amp;"copy number",$A$3:$AC$98,18,FALSE)),"")</f>
        <v>8.68</v>
      </c>
      <c r="AW65" s="4">
        <f>IF(ISNUMBER(S65),IF(MID('Gene Table'!$D$1,5,1)="8",E65-ES$100,S65-VLOOKUP(LEFT($A65,FIND(":",$A65,1))&amp;"copy number",$A$3:$AC$98,19,FALSE)),"")</f>
        <v>8.36</v>
      </c>
      <c r="AX65" s="4">
        <f>IF(ISNUMBER(T65),IF(MID('Gene Table'!$D$1,5,1)="8",F65-ET$100,T65-VLOOKUP(LEFT($A65,FIND(":",$A65,1))&amp;"copy number",$A$3:$AC$98,20,FALSE)),"")</f>
        <v>8.66</v>
      </c>
      <c r="AY65" s="4">
        <f>IF(ISNUMBER(U65),IF(MID('Gene Table'!$D$1,5,1)="8",G65-EU$100,U65-VLOOKUP(LEFT($A65,FIND(":",$A65,1))&amp;"copy number",$A$3:$AC$98,21,FALSE)),"")</f>
        <v>9</v>
      </c>
      <c r="AZ65" s="4">
        <f>IF(ISNUMBER(V65),IF(MID('Gene Table'!$D$1,5,1)="8",H65-EV$100,V65-VLOOKUP(LEFT($A65,FIND(":",$A65,1))&amp;"copy number",$A$3:$AC$98,22,FALSE)),"")</f>
        <v>9</v>
      </c>
      <c r="BA65" s="4">
        <f>IF(ISNUMBER(W65),IF(MID('Gene Table'!$D$1,5,1)="8",I65-EW$100,W65-VLOOKUP(LEFT($A65,FIND(":",$A65,1))&amp;"copy number",$A$3:$AC$98,23,FALSE)),"")</f>
        <v>9</v>
      </c>
      <c r="BB65" s="4">
        <f>IF(ISNUMBER(X65),IF(MID('Gene Table'!$D$1,5,1)="8",J65-EX$100,X65-VLOOKUP(LEFT($A65,FIND(":",$A65,1))&amp;"copy number",$A$3:$AC$98,24,FALSE)),"")</f>
        <v>9</v>
      </c>
      <c r="BC65" s="4">
        <f>IF(ISNUMBER(Y65),IF(MID('Gene Table'!$D$1,5,1)="8",K65-EY$100,Y65-VLOOKUP(LEFT($A65,FIND(":",$A65,1))&amp;"copy number",$A$3:$AC$98,25,FALSE)),"")</f>
        <v>9</v>
      </c>
      <c r="BD65" s="4" t="str">
        <f>IF(ISNUMBER(Z65),IF(MID('Gene Table'!$D$1,5,1)="8",L65-EZ$100,Z65-VLOOKUP(LEFT($A65,FIND(":",$A65,1))&amp;"copy number",$A$3:$AC$98,26,FALSE)),"")</f>
        <v/>
      </c>
      <c r="BE65" s="4" t="str">
        <f>IF(ISNUMBER(AA65),IF(MID('Gene Table'!$D$1,5,1)="8",M65-FA$100,AA65-VLOOKUP(LEFT($A65,FIND(":",$A65,1))&amp;"copy number",$A$3:$AC$98,27,FALSE)),"")</f>
        <v/>
      </c>
      <c r="BF65" s="4" t="str">
        <f>IF(ISNUMBER(AB65),IF(MID('Gene Table'!$D$1,5,1)="8",N65-FB$100,AB65-VLOOKUP(LEFT($A65,FIND(":",$A65,1))&amp;"copy number",$A$3:$AC$98,28,FALSE)),"")</f>
        <v/>
      </c>
      <c r="BG65" s="4" t="str">
        <f>IF(ISNUMBER(AC65),IF(MID('Gene Table'!$D$1,5,1)="8",O65-FC$100,AC65-VLOOKUP(LEFT($A65,FIND(":",$A65,1))&amp;"copy number",$A$3:$AC$98,29,FALSE)),"")</f>
        <v/>
      </c>
      <c r="BI65" s="4" t="s">
        <v>227</v>
      </c>
      <c r="BJ65" s="4">
        <f t="shared" si="5"/>
        <v>8.68</v>
      </c>
      <c r="BK65" s="4">
        <f t="shared" si="6"/>
        <v>8.36</v>
      </c>
      <c r="BL65" s="4">
        <f t="shared" si="7"/>
        <v>8.66</v>
      </c>
      <c r="BM65" s="4">
        <f t="shared" si="8"/>
        <v>9</v>
      </c>
      <c r="BN65" s="4">
        <f t="shared" si="9"/>
        <v>9</v>
      </c>
      <c r="BO65" s="4">
        <f t="shared" si="10"/>
        <v>9</v>
      </c>
      <c r="BP65" s="4">
        <f t="shared" si="11"/>
        <v>9</v>
      </c>
      <c r="BQ65" s="4">
        <f t="shared" si="12"/>
        <v>9</v>
      </c>
      <c r="BR65" s="4" t="str">
        <f t="shared" si="13"/>
        <v/>
      </c>
      <c r="BS65" s="4" t="str">
        <f t="shared" si="14"/>
        <v/>
      </c>
      <c r="BT65" s="4" t="str">
        <f t="shared" si="15"/>
        <v/>
      </c>
      <c r="BU65" s="4" t="str">
        <f t="shared" si="16"/>
        <v/>
      </c>
      <c r="BV65" s="4">
        <f t="shared" si="17"/>
        <v>0.73</v>
      </c>
      <c r="BW65" s="4">
        <f t="shared" si="18"/>
        <v>8.84</v>
      </c>
      <c r="BY65" s="4" t="s">
        <v>227</v>
      </c>
      <c r="BZ65" s="4">
        <f t="shared" si="19"/>
        <v>-0.16000000000000014</v>
      </c>
      <c r="CA65" s="4">
        <f t="shared" si="20"/>
        <v>-0.48000000000000043</v>
      </c>
      <c r="CB65" s="4">
        <f t="shared" si="21"/>
        <v>-0.17999999999999972</v>
      </c>
      <c r="CC65" s="4">
        <f t="shared" si="22"/>
        <v>0.16000000000000014</v>
      </c>
      <c r="CD65" s="4">
        <f t="shared" si="23"/>
        <v>0.16000000000000014</v>
      </c>
      <c r="CE65" s="4">
        <f t="shared" si="24"/>
        <v>0.16000000000000014</v>
      </c>
      <c r="CF65" s="4">
        <f t="shared" si="25"/>
        <v>0.16000000000000014</v>
      </c>
      <c r="CG65" s="4">
        <f t="shared" si="26"/>
        <v>0.16000000000000014</v>
      </c>
      <c r="CH65" s="4" t="str">
        <f t="shared" si="27"/>
        <v/>
      </c>
      <c r="CI65" s="4" t="str">
        <f t="shared" si="28"/>
        <v/>
      </c>
      <c r="CJ65" s="4" t="str">
        <f t="shared" si="29"/>
        <v/>
      </c>
      <c r="CK65" s="4" t="str">
        <f t="shared" si="30"/>
        <v/>
      </c>
      <c r="CM65" s="4" t="s">
        <v>227</v>
      </c>
      <c r="CN65" s="4" t="str">
        <f>IF(ISNUMBER(BZ65), IF($BV65&gt;VLOOKUP('Gene Table'!$G$2,'Array Content'!$A$2:$B$3,2,FALSE),IF(BZ65&lt;-$BV65,"mutant","WT"),IF(BZ65&lt;-VLOOKUP('Gene Table'!$G$2,'Array Content'!$A$2:$B$3,2,FALSE),"Mutant","WT")),"")</f>
        <v>WT</v>
      </c>
      <c r="CO65" s="4" t="str">
        <f>IF(ISNUMBER(CA65), IF($BV65&gt;VLOOKUP('Gene Table'!$G$2,'Array Content'!$A$2:$B$3,2,FALSE),IF(CA65&lt;-$BV65,"mutant","WT"),IF(CA65&lt;-VLOOKUP('Gene Table'!$G$2,'Array Content'!$A$2:$B$3,2,FALSE),"Mutant","WT")),"")</f>
        <v>WT</v>
      </c>
      <c r="CP65" s="4" t="str">
        <f>IF(ISNUMBER(CB65), IF($BV65&gt;VLOOKUP('Gene Table'!$G$2,'Array Content'!$A$2:$B$3,2,FALSE),IF(CB65&lt;-$BV65,"mutant","WT"),IF(CB65&lt;-VLOOKUP('Gene Table'!$G$2,'Array Content'!$A$2:$B$3,2,FALSE),"Mutant","WT")),"")</f>
        <v>WT</v>
      </c>
      <c r="CQ65" s="4" t="str">
        <f>IF(ISNUMBER(CC65), IF($BV65&gt;VLOOKUP('Gene Table'!$G$2,'Array Content'!$A$2:$B$3,2,FALSE),IF(CC65&lt;-$BV65,"mutant","WT"),IF(CC65&lt;-VLOOKUP('Gene Table'!$G$2,'Array Content'!$A$2:$B$3,2,FALSE),"Mutant","WT")),"")</f>
        <v>WT</v>
      </c>
      <c r="CR65" s="4" t="str">
        <f>IF(ISNUMBER(CD65), IF($BV65&gt;VLOOKUP('Gene Table'!$G$2,'Array Content'!$A$2:$B$3,2,FALSE),IF(CD65&lt;-$BV65,"mutant","WT"),IF(CD65&lt;-VLOOKUP('Gene Table'!$G$2,'Array Content'!$A$2:$B$3,2,FALSE),"Mutant","WT")),"")</f>
        <v>WT</v>
      </c>
      <c r="CS65" s="4" t="str">
        <f>IF(ISNUMBER(CE65), IF($BV65&gt;VLOOKUP('Gene Table'!$G$2,'Array Content'!$A$2:$B$3,2,FALSE),IF(CE65&lt;-$BV65,"mutant","WT"),IF(CE65&lt;-VLOOKUP('Gene Table'!$G$2,'Array Content'!$A$2:$B$3,2,FALSE),"Mutant","WT")),"")</f>
        <v>WT</v>
      </c>
      <c r="CT65" s="4" t="str">
        <f>IF(ISNUMBER(CF65), IF($BV65&gt;VLOOKUP('Gene Table'!$G$2,'Array Content'!$A$2:$B$3,2,FALSE),IF(CF65&lt;-$BV65,"mutant","WT"),IF(CF65&lt;-VLOOKUP('Gene Table'!$G$2,'Array Content'!$A$2:$B$3,2,FALSE),"Mutant","WT")),"")</f>
        <v>WT</v>
      </c>
      <c r="CU65" s="4" t="str">
        <f>IF(ISNUMBER(CG65), IF($BV65&gt;VLOOKUP('Gene Table'!$G$2,'Array Content'!$A$2:$B$3,2,FALSE),IF(CG65&lt;-$BV65,"mutant","WT"),IF(CG65&lt;-VLOOKUP('Gene Table'!$G$2,'Array Content'!$A$2:$B$3,2,FALSE),"Mutant","WT")),"")</f>
        <v>WT</v>
      </c>
      <c r="CV65" s="4" t="str">
        <f>IF(ISNUMBER(CH65), IF($BV65&gt;VLOOKUP('Gene Table'!$G$2,'Array Content'!$A$2:$B$3,2,FALSE),IF(CH65&lt;-$BV65,"mutant","WT"),IF(CH65&lt;-VLOOKUP('Gene Table'!$G$2,'Array Content'!$A$2:$B$3,2,FALSE),"Mutant","WT")),"")</f>
        <v/>
      </c>
      <c r="CW65" s="4" t="str">
        <f>IF(ISNUMBER(CI65), IF($BV65&gt;VLOOKUP('Gene Table'!$G$2,'Array Content'!$A$2:$B$3,2,FALSE),IF(CI65&lt;-$BV65,"mutant","WT"),IF(CI65&lt;-VLOOKUP('Gene Table'!$G$2,'Array Content'!$A$2:$B$3,2,FALSE),"Mutant","WT")),"")</f>
        <v/>
      </c>
      <c r="CX65" s="4" t="str">
        <f>IF(ISNUMBER(CJ65), IF($BV65&gt;VLOOKUP('Gene Table'!$G$2,'Array Content'!$A$2:$B$3,2,FALSE),IF(CJ65&lt;-$BV65,"mutant","WT"),IF(CJ65&lt;-VLOOKUP('Gene Table'!$G$2,'Array Content'!$A$2:$B$3,2,FALSE),"Mutant","WT")),"")</f>
        <v/>
      </c>
      <c r="CY65" s="4" t="str">
        <f>IF(ISNUMBER(CK65), IF($BV65&gt;VLOOKUP('Gene Table'!$G$2,'Array Content'!$A$2:$B$3,2,FALSE),IF(CK65&lt;-$BV65,"mutant","WT"),IF(CK65&lt;-VLOOKUP('Gene Table'!$G$2,'Array Content'!$A$2:$B$3,2,FALSE),"Mutant","WT")),"")</f>
        <v/>
      </c>
      <c r="DA65" s="4" t="s">
        <v>227</v>
      </c>
      <c r="DB65" s="4">
        <f t="shared" si="31"/>
        <v>0.50999999999999979</v>
      </c>
      <c r="DC65" s="4">
        <f t="shared" si="32"/>
        <v>0.1899999999999995</v>
      </c>
      <c r="DD65" s="4">
        <f t="shared" si="33"/>
        <v>0.49000000000000021</v>
      </c>
      <c r="DE65" s="4">
        <f t="shared" si="34"/>
        <v>0.83000000000000007</v>
      </c>
      <c r="DF65" s="4">
        <f t="shared" si="35"/>
        <v>0.83000000000000007</v>
      </c>
      <c r="DG65" s="4">
        <f t="shared" si="36"/>
        <v>0.83000000000000007</v>
      </c>
      <c r="DH65" s="4">
        <f t="shared" si="37"/>
        <v>0.83000000000000007</v>
      </c>
      <c r="DI65" s="4">
        <f t="shared" si="38"/>
        <v>0.83000000000000007</v>
      </c>
      <c r="DJ65" s="4" t="str">
        <f t="shared" si="39"/>
        <v/>
      </c>
      <c r="DK65" s="4" t="str">
        <f t="shared" si="40"/>
        <v/>
      </c>
      <c r="DL65" s="4" t="str">
        <f t="shared" si="41"/>
        <v/>
      </c>
      <c r="DM65" s="4" t="str">
        <f t="shared" si="42"/>
        <v/>
      </c>
      <c r="DO65" s="4" t="s">
        <v>227</v>
      </c>
      <c r="DP65" s="4" t="str">
        <f>IF(ISNUMBER(DB65), IF($AR65&gt;VLOOKUP('Gene Table'!$G$2,'Array Content'!$A$2:$B$3,2,FALSE),IF(DB65&lt;-$AR65,"mutant","WT"),IF(DB65&lt;-VLOOKUP('Gene Table'!$G$2,'Array Content'!$A$2:$B$3,2,FALSE),"Mutant","WT")),"")</f>
        <v>WT</v>
      </c>
      <c r="DQ65" s="4" t="str">
        <f>IF(ISNUMBER(DC65), IF($AR65&gt;VLOOKUP('Gene Table'!$G$2,'Array Content'!$A$2:$B$3,2,FALSE),IF(DC65&lt;-$AR65,"mutant","WT"),IF(DC65&lt;-VLOOKUP('Gene Table'!$G$2,'Array Content'!$A$2:$B$3,2,FALSE),"Mutant","WT")),"")</f>
        <v>WT</v>
      </c>
      <c r="DR65" s="4" t="str">
        <f>IF(ISNUMBER(DD65), IF($AR65&gt;VLOOKUP('Gene Table'!$G$2,'Array Content'!$A$2:$B$3,2,FALSE),IF(DD65&lt;-$AR65,"mutant","WT"),IF(DD65&lt;-VLOOKUP('Gene Table'!$G$2,'Array Content'!$A$2:$B$3,2,FALSE),"Mutant","WT")),"")</f>
        <v>WT</v>
      </c>
      <c r="DS65" s="4" t="str">
        <f>IF(ISNUMBER(DE65), IF($AR65&gt;VLOOKUP('Gene Table'!$G$2,'Array Content'!$A$2:$B$3,2,FALSE),IF(DE65&lt;-$AR65,"mutant","WT"),IF(DE65&lt;-VLOOKUP('Gene Table'!$G$2,'Array Content'!$A$2:$B$3,2,FALSE),"Mutant","WT")),"")</f>
        <v>WT</v>
      </c>
      <c r="DT65" s="4" t="str">
        <f>IF(ISNUMBER(DF65), IF($AR65&gt;VLOOKUP('Gene Table'!$G$2,'Array Content'!$A$2:$B$3,2,FALSE),IF(DF65&lt;-$AR65,"mutant","WT"),IF(DF65&lt;-VLOOKUP('Gene Table'!$G$2,'Array Content'!$A$2:$B$3,2,FALSE),"Mutant","WT")),"")</f>
        <v>WT</v>
      </c>
      <c r="DU65" s="4" t="str">
        <f>IF(ISNUMBER(DG65), IF($AR65&gt;VLOOKUP('Gene Table'!$G$2,'Array Content'!$A$2:$B$3,2,FALSE),IF(DG65&lt;-$AR65,"mutant","WT"),IF(DG65&lt;-VLOOKUP('Gene Table'!$G$2,'Array Content'!$A$2:$B$3,2,FALSE),"Mutant","WT")),"")</f>
        <v>WT</v>
      </c>
      <c r="DV65" s="4" t="str">
        <f>IF(ISNUMBER(DH65), IF($AR65&gt;VLOOKUP('Gene Table'!$G$2,'Array Content'!$A$2:$B$3,2,FALSE),IF(DH65&lt;-$AR65,"mutant","WT"),IF(DH65&lt;-VLOOKUP('Gene Table'!$G$2,'Array Content'!$A$2:$B$3,2,FALSE),"Mutant","WT")),"")</f>
        <v>WT</v>
      </c>
      <c r="DW65" s="4" t="str">
        <f>IF(ISNUMBER(DI65), IF($AR65&gt;VLOOKUP('Gene Table'!$G$2,'Array Content'!$A$2:$B$3,2,FALSE),IF(DI65&lt;-$AR65,"mutant","WT"),IF(DI65&lt;-VLOOKUP('Gene Table'!$G$2,'Array Content'!$A$2:$B$3,2,FALSE),"Mutant","WT")),"")</f>
        <v>WT</v>
      </c>
      <c r="DX65" s="4" t="str">
        <f>IF(ISNUMBER(DJ65), IF($AR65&gt;VLOOKUP('Gene Table'!$G$2,'Array Content'!$A$2:$B$3,2,FALSE),IF(DJ65&lt;-$AR65,"mutant","WT"),IF(DJ65&lt;-VLOOKUP('Gene Table'!$G$2,'Array Content'!$A$2:$B$3,2,FALSE),"Mutant","WT")),"")</f>
        <v/>
      </c>
      <c r="DY65" s="4" t="str">
        <f>IF(ISNUMBER(DK65), IF($AR65&gt;VLOOKUP('Gene Table'!$G$2,'Array Content'!$A$2:$B$3,2,FALSE),IF(DK65&lt;-$AR65,"mutant","WT"),IF(DK65&lt;-VLOOKUP('Gene Table'!$G$2,'Array Content'!$A$2:$B$3,2,FALSE),"Mutant","WT")),"")</f>
        <v/>
      </c>
      <c r="DZ65" s="4" t="str">
        <f>IF(ISNUMBER(DL65), IF($AR65&gt;VLOOKUP('Gene Table'!$G$2,'Array Content'!$A$2:$B$3,2,FALSE),IF(DL65&lt;-$AR65,"mutant","WT"),IF(DL65&lt;-VLOOKUP('Gene Table'!$G$2,'Array Content'!$A$2:$B$3,2,FALSE),"Mutant","WT")),"")</f>
        <v/>
      </c>
      <c r="EA65" s="4" t="str">
        <f>IF(ISNUMBER(DM65), IF($AR65&gt;VLOOKUP('Gene Table'!$G$2,'Array Content'!$A$2:$B$3,2,FALSE),IF(DM65&lt;-$AR65,"mutant","WT"),IF(DM65&lt;-VLOOKUP('Gene Table'!$G$2,'Array Content'!$A$2:$B$3,2,FALSE),"Mutant","WT")),"")</f>
        <v/>
      </c>
      <c r="EC65" s="4" t="s">
        <v>227</v>
      </c>
      <c r="ED65" s="4" t="str">
        <f>IF('Gene Table'!$D65="copy number",D65,"")</f>
        <v/>
      </c>
      <c r="EE65" s="4" t="str">
        <f>IF('Gene Table'!$D65="copy number",E65,"")</f>
        <v/>
      </c>
      <c r="EF65" s="4" t="str">
        <f>IF('Gene Table'!$D65="copy number",F65,"")</f>
        <v/>
      </c>
      <c r="EG65" s="4" t="str">
        <f>IF('Gene Table'!$D65="copy number",G65,"")</f>
        <v/>
      </c>
      <c r="EH65" s="4" t="str">
        <f>IF('Gene Table'!$D65="copy number",H65,"")</f>
        <v/>
      </c>
      <c r="EI65" s="4" t="str">
        <f>IF('Gene Table'!$D65="copy number",I65,"")</f>
        <v/>
      </c>
      <c r="EJ65" s="4" t="str">
        <f>IF('Gene Table'!$D65="copy number",J65,"")</f>
        <v/>
      </c>
      <c r="EK65" s="4" t="str">
        <f>IF('Gene Table'!$D65="copy number",K65,"")</f>
        <v/>
      </c>
      <c r="EL65" s="4" t="str">
        <f>IF('Gene Table'!$D65="copy number",L65,"")</f>
        <v/>
      </c>
      <c r="EM65" s="4" t="str">
        <f>IF('Gene Table'!$D65="copy number",M65,"")</f>
        <v/>
      </c>
      <c r="EN65" s="4" t="str">
        <f>IF('Gene Table'!$D65="copy number",N65,"")</f>
        <v/>
      </c>
      <c r="EO65" s="4" t="str">
        <f>IF('Gene Table'!$D65="copy number",O65,"")</f>
        <v/>
      </c>
      <c r="EQ65" s="4" t="s">
        <v>227</v>
      </c>
      <c r="ER65" s="4" t="str">
        <f>IF('Gene Table'!$D65="copy number",R65,"")</f>
        <v/>
      </c>
      <c r="ES65" s="4" t="str">
        <f>IF('Gene Table'!$D65="copy number",S65,"")</f>
        <v/>
      </c>
      <c r="ET65" s="4" t="str">
        <f>IF('Gene Table'!$D65="copy number",T65,"")</f>
        <v/>
      </c>
      <c r="EU65" s="4" t="str">
        <f>IF('Gene Table'!$D65="copy number",U65,"")</f>
        <v/>
      </c>
      <c r="EV65" s="4" t="str">
        <f>IF('Gene Table'!$D65="copy number",V65,"")</f>
        <v/>
      </c>
      <c r="EW65" s="4" t="str">
        <f>IF('Gene Table'!$D65="copy number",W65,"")</f>
        <v/>
      </c>
      <c r="EX65" s="4" t="str">
        <f>IF('Gene Table'!$D65="copy number",X65,"")</f>
        <v/>
      </c>
      <c r="EY65" s="4" t="str">
        <f>IF('Gene Table'!$D65="copy number",Y65,"")</f>
        <v/>
      </c>
      <c r="EZ65" s="4" t="str">
        <f>IF('Gene Table'!$D65="copy number",Z65,"")</f>
        <v/>
      </c>
      <c r="FA65" s="4" t="str">
        <f>IF('Gene Table'!$D65="copy number",AA65,"")</f>
        <v/>
      </c>
      <c r="FB65" s="4" t="str">
        <f>IF('Gene Table'!$D65="copy number",AB65,"")</f>
        <v/>
      </c>
      <c r="FC65" s="4" t="str">
        <f>IF('Gene Table'!$D65="copy number",AC65,"")</f>
        <v/>
      </c>
      <c r="FE65" s="4" t="s">
        <v>227</v>
      </c>
      <c r="FF65" s="4" t="str">
        <f>IF('Gene Table'!$C65="SMPC",D65,"")</f>
        <v/>
      </c>
      <c r="FG65" s="4" t="str">
        <f>IF('Gene Table'!$C65="SMPC",E65,"")</f>
        <v/>
      </c>
      <c r="FH65" s="4" t="str">
        <f>IF('Gene Table'!$C65="SMPC",F65,"")</f>
        <v/>
      </c>
      <c r="FI65" s="4" t="str">
        <f>IF('Gene Table'!$C65="SMPC",G65,"")</f>
        <v/>
      </c>
      <c r="FJ65" s="4" t="str">
        <f>IF('Gene Table'!$C65="SMPC",H65,"")</f>
        <v/>
      </c>
      <c r="FK65" s="4" t="str">
        <f>IF('Gene Table'!$C65="SMPC",I65,"")</f>
        <v/>
      </c>
      <c r="FL65" s="4" t="str">
        <f>IF('Gene Table'!$C65="SMPC",J65,"")</f>
        <v/>
      </c>
      <c r="FM65" s="4" t="str">
        <f>IF('Gene Table'!$C65="SMPC",K65,"")</f>
        <v/>
      </c>
      <c r="FN65" s="4" t="str">
        <f>IF('Gene Table'!$C65="SMPC",L65,"")</f>
        <v/>
      </c>
      <c r="FO65" s="4" t="str">
        <f>IF('Gene Table'!$C65="SMPC",M65,"")</f>
        <v/>
      </c>
      <c r="FP65" s="4" t="str">
        <f>IF('Gene Table'!$C65="SMPC",N65,"")</f>
        <v/>
      </c>
      <c r="FQ65" s="4" t="str">
        <f>IF('Gene Table'!$C65="SMPC",O65,"")</f>
        <v/>
      </c>
      <c r="FS65" s="4" t="s">
        <v>227</v>
      </c>
      <c r="FT65" s="4" t="str">
        <f>IF('Gene Table'!$C65="SMPC",R65,"")</f>
        <v/>
      </c>
      <c r="FU65" s="4" t="str">
        <f>IF('Gene Table'!$C65="SMPC",S65,"")</f>
        <v/>
      </c>
      <c r="FV65" s="4" t="str">
        <f>IF('Gene Table'!$C65="SMPC",T65,"")</f>
        <v/>
      </c>
      <c r="FW65" s="4" t="str">
        <f>IF('Gene Table'!$C65="SMPC",U65,"")</f>
        <v/>
      </c>
      <c r="FX65" s="4" t="str">
        <f>IF('Gene Table'!$C65="SMPC",V65,"")</f>
        <v/>
      </c>
      <c r="FY65" s="4" t="str">
        <f>IF('Gene Table'!$C65="SMPC",W65,"")</f>
        <v/>
      </c>
      <c r="FZ65" s="4" t="str">
        <f>IF('Gene Table'!$C65="SMPC",X65,"")</f>
        <v/>
      </c>
      <c r="GA65" s="4" t="str">
        <f>IF('Gene Table'!$C65="SMPC",Y65,"")</f>
        <v/>
      </c>
      <c r="GB65" s="4" t="str">
        <f>IF('Gene Table'!$C65="SMPC",Z65,"")</f>
        <v/>
      </c>
      <c r="GC65" s="4" t="str">
        <f>IF('Gene Table'!$C65="SMPC",AA65,"")</f>
        <v/>
      </c>
      <c r="GD65" s="4" t="str">
        <f>IF('Gene Table'!$C65="SMPC",AB65,"")</f>
        <v/>
      </c>
      <c r="GE65" s="4" t="str">
        <f>IF('Gene Table'!$C65="SMPC",AC65,"")</f>
        <v/>
      </c>
    </row>
    <row r="66" spans="1:187" ht="15" customHeight="1" x14ac:dyDescent="0.25">
      <c r="A66" s="4" t="str">
        <f>'Gene Table'!C66&amp;":"&amp;'Gene Table'!D66</f>
        <v>NRAS:c.37G&gt;C</v>
      </c>
      <c r="B66" s="4">
        <f>IF('Gene Table'!$G$5="NO",IF(ISNUMBER(MATCH('Gene Table'!E66,'Array Content'!$M$2:$M$941,0)),VLOOKUP('Gene Table'!E66,'Array Content'!$M$2:$O$941,2,FALSE),35),IF('Gene Table'!$G$5="YES",IF(ISNUMBER(MATCH('Gene Table'!E66,'Array Content'!$M$2:$M$941,0)),VLOOKUP('Gene Table'!E66,'Array Content'!$M$2:$O$941,3,FALSE),35),"OOPS"))</f>
        <v>35</v>
      </c>
      <c r="C66" s="4" t="s">
        <v>229</v>
      </c>
      <c r="D66" s="4">
        <f>IF('Control Sample Data'!D65="","",IF(SUM('Control Sample Data'!D$2:D$97)&gt;10,IF(AND(ISNUMBER('Control Sample Data'!D65),'Control Sample Data'!D65&lt;$B66, 'Control Sample Data'!D65&gt;0),'Control Sample Data'!D65,$B66),""))</f>
        <v>34.729999999999997</v>
      </c>
      <c r="E66" s="4">
        <f>IF('Control Sample Data'!E65="","",IF(SUM('Control Sample Data'!E$2:E$97)&gt;10,IF(AND(ISNUMBER('Control Sample Data'!E65),'Control Sample Data'!E65&lt;$B66, 'Control Sample Data'!E65&gt;0),'Control Sample Data'!E65,$B66),""))</f>
        <v>34.35</v>
      </c>
      <c r="F66" s="4" t="str">
        <f>IF('Control Sample Data'!F65="","",IF(SUM('Control Sample Data'!F$2:F$97)&gt;10,IF(AND(ISNUMBER('Control Sample Data'!F65),'Control Sample Data'!F65&lt;$B66, 'Control Sample Data'!F65&gt;0),'Control Sample Data'!F65,$B66),""))</f>
        <v/>
      </c>
      <c r="G66" s="4" t="str">
        <f>IF('Control Sample Data'!G65="","",IF(SUM('Control Sample Data'!G$2:G$97)&gt;10,IF(AND(ISNUMBER('Control Sample Data'!G65),'Control Sample Data'!G65&lt;$B66, 'Control Sample Data'!G65&gt;0),'Control Sample Data'!G65,$B66),""))</f>
        <v/>
      </c>
      <c r="H66" s="4" t="str">
        <f>IF('Control Sample Data'!H65="","",IF(SUM('Control Sample Data'!H$2:H$97)&gt;10,IF(AND(ISNUMBER('Control Sample Data'!H65),'Control Sample Data'!H65&lt;$B66, 'Control Sample Data'!H65&gt;0),'Control Sample Data'!H65,$B66),""))</f>
        <v/>
      </c>
      <c r="I66" s="4" t="str">
        <f>IF('Control Sample Data'!I65="","",IF(SUM('Control Sample Data'!I$2:I$97)&gt;10,IF(AND(ISNUMBER('Control Sample Data'!I65),'Control Sample Data'!I65&lt;$B66, 'Control Sample Data'!I65&gt;0),'Control Sample Data'!I65,$B66),""))</f>
        <v/>
      </c>
      <c r="J66" s="4" t="str">
        <f>IF('Control Sample Data'!J65="","",IF(SUM('Control Sample Data'!J$2:J$97)&gt;10,IF(AND(ISNUMBER('Control Sample Data'!J65),'Control Sample Data'!J65&lt;$B66, 'Control Sample Data'!J65&gt;0),'Control Sample Data'!J65,$B66),""))</f>
        <v/>
      </c>
      <c r="K66" s="4" t="str">
        <f>IF('Control Sample Data'!K65="","",IF(SUM('Control Sample Data'!K$2:K$97)&gt;10,IF(AND(ISNUMBER('Control Sample Data'!K65),'Control Sample Data'!K65&lt;$B66, 'Control Sample Data'!K65&gt;0),'Control Sample Data'!K65,$B66),""))</f>
        <v/>
      </c>
      <c r="L66" s="4" t="str">
        <f>IF('Control Sample Data'!L65="","",IF(SUM('Control Sample Data'!L$2:L$97)&gt;10,IF(AND(ISNUMBER('Control Sample Data'!L65),'Control Sample Data'!L65&lt;$B66, 'Control Sample Data'!L65&gt;0),'Control Sample Data'!L65,$B66),""))</f>
        <v/>
      </c>
      <c r="M66" s="4" t="str">
        <f>IF('Control Sample Data'!M65="","",IF(SUM('Control Sample Data'!M$2:M$97)&gt;10,IF(AND(ISNUMBER('Control Sample Data'!M65),'Control Sample Data'!M65&lt;$B66, 'Control Sample Data'!M65&gt;0),'Control Sample Data'!M65,$B66),""))</f>
        <v/>
      </c>
      <c r="N66" s="4" t="str">
        <f>IF('Control Sample Data'!N65="","",IF(SUM('Control Sample Data'!N$2:N$97)&gt;10,IF(AND(ISNUMBER('Control Sample Data'!N65),'Control Sample Data'!N65&lt;$B66, 'Control Sample Data'!N65&gt;0),'Control Sample Data'!N65,$B66),""))</f>
        <v/>
      </c>
      <c r="O66" s="4" t="str">
        <f>IF('Control Sample Data'!O65="","",IF(SUM('Control Sample Data'!O$2:O$97)&gt;10,IF(AND(ISNUMBER('Control Sample Data'!O65),'Control Sample Data'!O65&lt;$B66, 'Control Sample Data'!O65&gt;0),'Control Sample Data'!O65,$B66),""))</f>
        <v/>
      </c>
      <c r="Q66" s="4" t="s">
        <v>229</v>
      </c>
      <c r="R66" s="4">
        <f>IF('Test Sample Data'!D65="","",IF(SUM('Test Sample Data'!D$2:D$97)&gt;10,IF(AND(ISNUMBER('Test Sample Data'!D65),'Test Sample Data'!D65&lt;$B66, 'Test Sample Data'!D65&gt;0),'Test Sample Data'!D65,$B66),""))</f>
        <v>35</v>
      </c>
      <c r="S66" s="4">
        <f>IF('Test Sample Data'!E65="","",IF(SUM('Test Sample Data'!E$2:E$97)&gt;10,IF(AND(ISNUMBER('Test Sample Data'!E65),'Test Sample Data'!E65&lt;$B66, 'Test Sample Data'!E65&gt;0),'Test Sample Data'!E65,$B66),""))</f>
        <v>35</v>
      </c>
      <c r="T66" s="4">
        <f>IF('Test Sample Data'!F65="","",IF(SUM('Test Sample Data'!F$2:F$97)&gt;10,IF(AND(ISNUMBER('Test Sample Data'!F65),'Test Sample Data'!F65&lt;$B66, 'Test Sample Data'!F65&gt;0),'Test Sample Data'!F65,$B66),""))</f>
        <v>35</v>
      </c>
      <c r="U66" s="4">
        <f>IF('Test Sample Data'!G65="","",IF(SUM('Test Sample Data'!G$2:G$97)&gt;10,IF(AND(ISNUMBER('Test Sample Data'!G65),'Test Sample Data'!G65&lt;$B66, 'Test Sample Data'!G65&gt;0),'Test Sample Data'!G65,$B66),""))</f>
        <v>35</v>
      </c>
      <c r="V66" s="4">
        <f>IF('Test Sample Data'!H65="","",IF(SUM('Test Sample Data'!H$2:H$97)&gt;10,IF(AND(ISNUMBER('Test Sample Data'!H65),'Test Sample Data'!H65&lt;$B66, 'Test Sample Data'!H65&gt;0),'Test Sample Data'!H65,$B66),""))</f>
        <v>35</v>
      </c>
      <c r="W66" s="4">
        <f>IF('Test Sample Data'!I65="","",IF(SUM('Test Sample Data'!I$2:I$97)&gt;10,IF(AND(ISNUMBER('Test Sample Data'!I65),'Test Sample Data'!I65&lt;$B66, 'Test Sample Data'!I65&gt;0),'Test Sample Data'!I65,$B66),""))</f>
        <v>35</v>
      </c>
      <c r="X66" s="4">
        <f>IF('Test Sample Data'!J65="","",IF(SUM('Test Sample Data'!J$2:J$97)&gt;10,IF(AND(ISNUMBER('Test Sample Data'!J65),'Test Sample Data'!J65&lt;$B66, 'Test Sample Data'!J65&gt;0),'Test Sample Data'!J65,$B66),""))</f>
        <v>35</v>
      </c>
      <c r="Y66" s="4">
        <f>IF('Test Sample Data'!K65="","",IF(SUM('Test Sample Data'!K$2:K$97)&gt;10,IF(AND(ISNUMBER('Test Sample Data'!K65),'Test Sample Data'!K65&lt;$B66, 'Test Sample Data'!K65&gt;0),'Test Sample Data'!K65,$B66),""))</f>
        <v>35</v>
      </c>
      <c r="Z66" s="4" t="str">
        <f>IF('Test Sample Data'!L65="","",IF(SUM('Test Sample Data'!L$2:L$97)&gt;10,IF(AND(ISNUMBER('Test Sample Data'!L65),'Test Sample Data'!L65&lt;$B66, 'Test Sample Data'!L65&gt;0),'Test Sample Data'!L65,$B66),""))</f>
        <v/>
      </c>
      <c r="AA66" s="4" t="str">
        <f>IF('Test Sample Data'!M65="","",IF(SUM('Test Sample Data'!M$2:M$97)&gt;10,IF(AND(ISNUMBER('Test Sample Data'!M65),'Test Sample Data'!M65&lt;$B66, 'Test Sample Data'!M65&gt;0),'Test Sample Data'!M65,$B66),""))</f>
        <v/>
      </c>
      <c r="AB66" s="4" t="str">
        <f>IF('Test Sample Data'!N65="","",IF(SUM('Test Sample Data'!N$2:N$97)&gt;10,IF(AND(ISNUMBER('Test Sample Data'!N65),'Test Sample Data'!N65&lt;$B66, 'Test Sample Data'!N65&gt;0),'Test Sample Data'!N65,$B66),""))</f>
        <v/>
      </c>
      <c r="AC66" s="4" t="str">
        <f>IF('Test Sample Data'!O65="","",IF(SUM('Test Sample Data'!O$2:O$97)&gt;10,IF(AND(ISNUMBER('Test Sample Data'!O65),'Test Sample Data'!O65&lt;$B66, 'Test Sample Data'!O65&gt;0),'Test Sample Data'!O65,$B66),""))</f>
        <v/>
      </c>
      <c r="AE66" s="4" t="s">
        <v>229</v>
      </c>
      <c r="AF66" s="4">
        <f>IF(ISNUMBER(D66),IF(MID('Gene Table'!$D$1,5,1)="8",D66-ED$100,D66-VLOOKUP(LEFT($A66,FIND(":",$A66,1))&amp;"copy number",$A$3:$AC$98,4,FALSE)),"")</f>
        <v>8.3599999999999959</v>
      </c>
      <c r="AG66" s="4">
        <f>IF(ISNUMBER(E66),IF(MID('Gene Table'!$D$1,5,1)="8",E66-EE$100,E66-VLOOKUP(LEFT($A66,FIND(":",$A66,1))&amp;"copy number",$A$3:$AC$98,5,FALSE)),"")</f>
        <v>7.9200000000000017</v>
      </c>
      <c r="AH66" s="4" t="str">
        <f>IF(ISNUMBER(F66),IF(MID('Gene Table'!$D$1,5,1)="8",F66-EF$100,F66-VLOOKUP(LEFT($A66,FIND(":",$A66,1))&amp;"copy number",$A$3:$AC$98,6,FALSE)),"")</f>
        <v/>
      </c>
      <c r="AI66" s="4" t="str">
        <f>IF(ISNUMBER(G66),IF(MID('Gene Table'!$D$1,5,1)="8",G66-EG$100,G66-VLOOKUP(LEFT($A66,FIND(":",$A66,1))&amp;"copy number",$A$3:$AC$98,7,FALSE)),"")</f>
        <v/>
      </c>
      <c r="AJ66" s="4" t="str">
        <f>IF(ISNUMBER(H66),IF(MID('Gene Table'!$D$1,5,1)="8",H66-EH$100,H66-VLOOKUP(LEFT($A66,FIND(":",$A66,1))&amp;"copy number",$A$3:$AC$98,8,FALSE)),"")</f>
        <v/>
      </c>
      <c r="AK66" s="4" t="str">
        <f>IF(ISNUMBER(I66),IF(MID('Gene Table'!$D$1,5,1)="8",I66-EI$100,I66-VLOOKUP(LEFT($A66,FIND(":",$A66,1))&amp;"copy number",$A$3:$AC$98,9,FALSE)),"")</f>
        <v/>
      </c>
      <c r="AL66" s="4" t="str">
        <f>IF(ISNUMBER(J66),IF(MID('Gene Table'!$D$1,5,1)="8",J66-EJ$100,J66-VLOOKUP(LEFT($A66,FIND(":",$A66,1))&amp;"copy number",$A$3:$AC$98,10,FALSE)),"")</f>
        <v/>
      </c>
      <c r="AM66" s="4" t="str">
        <f>IF(ISNUMBER(K66),IF(MID('Gene Table'!$D$1,5,1)="8",K66-EK$100,K66-VLOOKUP(LEFT($A66,FIND(":",$A66,1))&amp;"copy number",$A$3:$AC$98,11,FALSE)),"")</f>
        <v/>
      </c>
      <c r="AN66" s="4" t="str">
        <f>IF(ISNUMBER(L66),IF(MID('Gene Table'!$D$1,5,1)="8",L66-EL$100,L66-VLOOKUP(LEFT($A66,FIND(":",$A66,1))&amp;"copy number",$A$3:$AC$98,12,FALSE)),"")</f>
        <v/>
      </c>
      <c r="AO66" s="4" t="str">
        <f>IF(ISNUMBER(M66),IF(MID('Gene Table'!$D$1,5,1)="8",M66-EM$100,M66-VLOOKUP(LEFT($A66,FIND(":",$A66,1))&amp;"copy number",$A$3:$AC$98,13,FALSE)),"")</f>
        <v/>
      </c>
      <c r="AP66" s="4" t="str">
        <f>IF(ISNUMBER(N66),IF(MID('Gene Table'!$D$1,5,1)="8",N66-EN$100,N66-VLOOKUP(LEFT($A66,FIND(":",$A66,1))&amp;"copy number",$A$3:$AC$98,14,FALSE)),"")</f>
        <v/>
      </c>
      <c r="AQ66" s="4" t="str">
        <f>IF(ISNUMBER(O66),IF(MID('Gene Table'!$D$1,5,1)="8",O66-EO$100,O66-VLOOKUP(LEFT($A66,FIND(":",$A66,1))&amp;"copy number",$A$3:$AC$98,15,FALSE)),"")</f>
        <v/>
      </c>
      <c r="AR66" s="4">
        <f t="shared" si="3"/>
        <v>0.93</v>
      </c>
      <c r="AS66" s="4">
        <f t="shared" si="4"/>
        <v>8.14</v>
      </c>
      <c r="AU66" s="4" t="s">
        <v>229</v>
      </c>
      <c r="AV66" s="4">
        <f>IF(ISNUMBER(R66),IF(MID('Gene Table'!$D$1,5,1)="8",D66-ER$100,R66-VLOOKUP(LEFT($A66,FIND(":",$A66,1))&amp;"copy number",$A$3:$AC$98,18,FALSE)),"")</f>
        <v>8.68</v>
      </c>
      <c r="AW66" s="4">
        <f>IF(ISNUMBER(S66),IF(MID('Gene Table'!$D$1,5,1)="8",E66-ES$100,S66-VLOOKUP(LEFT($A66,FIND(":",$A66,1))&amp;"copy number",$A$3:$AC$98,19,FALSE)),"")</f>
        <v>8.36</v>
      </c>
      <c r="AX66" s="4">
        <f>IF(ISNUMBER(T66),IF(MID('Gene Table'!$D$1,5,1)="8",F66-ET$100,T66-VLOOKUP(LEFT($A66,FIND(":",$A66,1))&amp;"copy number",$A$3:$AC$98,20,FALSE)),"")</f>
        <v>8.66</v>
      </c>
      <c r="AY66" s="4">
        <f>IF(ISNUMBER(U66),IF(MID('Gene Table'!$D$1,5,1)="8",G66-EU$100,U66-VLOOKUP(LEFT($A66,FIND(":",$A66,1))&amp;"copy number",$A$3:$AC$98,21,FALSE)),"")</f>
        <v>9</v>
      </c>
      <c r="AZ66" s="4">
        <f>IF(ISNUMBER(V66),IF(MID('Gene Table'!$D$1,5,1)="8",H66-EV$100,V66-VLOOKUP(LEFT($A66,FIND(":",$A66,1))&amp;"copy number",$A$3:$AC$98,22,FALSE)),"")</f>
        <v>9</v>
      </c>
      <c r="BA66" s="4">
        <f>IF(ISNUMBER(W66),IF(MID('Gene Table'!$D$1,5,1)="8",I66-EW$100,W66-VLOOKUP(LEFT($A66,FIND(":",$A66,1))&amp;"copy number",$A$3:$AC$98,23,FALSE)),"")</f>
        <v>9</v>
      </c>
      <c r="BB66" s="4">
        <f>IF(ISNUMBER(X66),IF(MID('Gene Table'!$D$1,5,1)="8",J66-EX$100,X66-VLOOKUP(LEFT($A66,FIND(":",$A66,1))&amp;"copy number",$A$3:$AC$98,24,FALSE)),"")</f>
        <v>9</v>
      </c>
      <c r="BC66" s="4">
        <f>IF(ISNUMBER(Y66),IF(MID('Gene Table'!$D$1,5,1)="8",K66-EY$100,Y66-VLOOKUP(LEFT($A66,FIND(":",$A66,1))&amp;"copy number",$A$3:$AC$98,25,FALSE)),"")</f>
        <v>9</v>
      </c>
      <c r="BD66" s="4" t="str">
        <f>IF(ISNUMBER(Z66),IF(MID('Gene Table'!$D$1,5,1)="8",L66-EZ$100,Z66-VLOOKUP(LEFT($A66,FIND(":",$A66,1))&amp;"copy number",$A$3:$AC$98,26,FALSE)),"")</f>
        <v/>
      </c>
      <c r="BE66" s="4" t="str">
        <f>IF(ISNUMBER(AA66),IF(MID('Gene Table'!$D$1,5,1)="8",M66-FA$100,AA66-VLOOKUP(LEFT($A66,FIND(":",$A66,1))&amp;"copy number",$A$3:$AC$98,27,FALSE)),"")</f>
        <v/>
      </c>
      <c r="BF66" s="4" t="str">
        <f>IF(ISNUMBER(AB66),IF(MID('Gene Table'!$D$1,5,1)="8",N66-FB$100,AB66-VLOOKUP(LEFT($A66,FIND(":",$A66,1))&amp;"copy number",$A$3:$AC$98,28,FALSE)),"")</f>
        <v/>
      </c>
      <c r="BG66" s="4" t="str">
        <f>IF(ISNUMBER(AC66),IF(MID('Gene Table'!$D$1,5,1)="8",O66-FC$100,AC66-VLOOKUP(LEFT($A66,FIND(":",$A66,1))&amp;"copy number",$A$3:$AC$98,29,FALSE)),"")</f>
        <v/>
      </c>
      <c r="BI66" s="4" t="s">
        <v>229</v>
      </c>
      <c r="BJ66" s="4">
        <f t="shared" si="5"/>
        <v>8.68</v>
      </c>
      <c r="BK66" s="4">
        <f t="shared" si="6"/>
        <v>8.36</v>
      </c>
      <c r="BL66" s="4">
        <f t="shared" si="7"/>
        <v>8.66</v>
      </c>
      <c r="BM66" s="4">
        <f t="shared" si="8"/>
        <v>9</v>
      </c>
      <c r="BN66" s="4">
        <f t="shared" si="9"/>
        <v>9</v>
      </c>
      <c r="BO66" s="4">
        <f t="shared" si="10"/>
        <v>9</v>
      </c>
      <c r="BP66" s="4">
        <f t="shared" si="11"/>
        <v>9</v>
      </c>
      <c r="BQ66" s="4">
        <f t="shared" si="12"/>
        <v>9</v>
      </c>
      <c r="BR66" s="4" t="str">
        <f t="shared" si="13"/>
        <v/>
      </c>
      <c r="BS66" s="4" t="str">
        <f t="shared" si="14"/>
        <v/>
      </c>
      <c r="BT66" s="4" t="str">
        <f t="shared" si="15"/>
        <v/>
      </c>
      <c r="BU66" s="4" t="str">
        <f t="shared" si="16"/>
        <v/>
      </c>
      <c r="BV66" s="4">
        <f t="shared" si="17"/>
        <v>0.73</v>
      </c>
      <c r="BW66" s="4">
        <f t="shared" si="18"/>
        <v>8.84</v>
      </c>
      <c r="BY66" s="4" t="s">
        <v>229</v>
      </c>
      <c r="BZ66" s="4">
        <f t="shared" si="19"/>
        <v>-0.16000000000000014</v>
      </c>
      <c r="CA66" s="4">
        <f t="shared" si="20"/>
        <v>-0.48000000000000043</v>
      </c>
      <c r="CB66" s="4">
        <f t="shared" si="21"/>
        <v>-0.17999999999999972</v>
      </c>
      <c r="CC66" s="4">
        <f t="shared" si="22"/>
        <v>0.16000000000000014</v>
      </c>
      <c r="CD66" s="4">
        <f t="shared" si="23"/>
        <v>0.16000000000000014</v>
      </c>
      <c r="CE66" s="4">
        <f t="shared" si="24"/>
        <v>0.16000000000000014</v>
      </c>
      <c r="CF66" s="4">
        <f t="shared" si="25"/>
        <v>0.16000000000000014</v>
      </c>
      <c r="CG66" s="4">
        <f t="shared" si="26"/>
        <v>0.16000000000000014</v>
      </c>
      <c r="CH66" s="4" t="str">
        <f t="shared" si="27"/>
        <v/>
      </c>
      <c r="CI66" s="4" t="str">
        <f t="shared" si="28"/>
        <v/>
      </c>
      <c r="CJ66" s="4" t="str">
        <f t="shared" si="29"/>
        <v/>
      </c>
      <c r="CK66" s="4" t="str">
        <f t="shared" si="30"/>
        <v/>
      </c>
      <c r="CM66" s="4" t="s">
        <v>229</v>
      </c>
      <c r="CN66" s="4" t="str">
        <f>IF(ISNUMBER(BZ66), IF($BV66&gt;VLOOKUP('Gene Table'!$G$2,'Array Content'!$A$2:$B$3,2,FALSE),IF(BZ66&lt;-$BV66,"mutant","WT"),IF(BZ66&lt;-VLOOKUP('Gene Table'!$G$2,'Array Content'!$A$2:$B$3,2,FALSE),"Mutant","WT")),"")</f>
        <v>WT</v>
      </c>
      <c r="CO66" s="4" t="str">
        <f>IF(ISNUMBER(CA66), IF($BV66&gt;VLOOKUP('Gene Table'!$G$2,'Array Content'!$A$2:$B$3,2,FALSE),IF(CA66&lt;-$BV66,"mutant","WT"),IF(CA66&lt;-VLOOKUP('Gene Table'!$G$2,'Array Content'!$A$2:$B$3,2,FALSE),"Mutant","WT")),"")</f>
        <v>WT</v>
      </c>
      <c r="CP66" s="4" t="str">
        <f>IF(ISNUMBER(CB66), IF($BV66&gt;VLOOKUP('Gene Table'!$G$2,'Array Content'!$A$2:$B$3,2,FALSE),IF(CB66&lt;-$BV66,"mutant","WT"),IF(CB66&lt;-VLOOKUP('Gene Table'!$G$2,'Array Content'!$A$2:$B$3,2,FALSE),"Mutant","WT")),"")</f>
        <v>WT</v>
      </c>
      <c r="CQ66" s="4" t="str">
        <f>IF(ISNUMBER(CC66), IF($BV66&gt;VLOOKUP('Gene Table'!$G$2,'Array Content'!$A$2:$B$3,2,FALSE),IF(CC66&lt;-$BV66,"mutant","WT"),IF(CC66&lt;-VLOOKUP('Gene Table'!$G$2,'Array Content'!$A$2:$B$3,2,FALSE),"Mutant","WT")),"")</f>
        <v>WT</v>
      </c>
      <c r="CR66" s="4" t="str">
        <f>IF(ISNUMBER(CD66), IF($BV66&gt;VLOOKUP('Gene Table'!$G$2,'Array Content'!$A$2:$B$3,2,FALSE),IF(CD66&lt;-$BV66,"mutant","WT"),IF(CD66&lt;-VLOOKUP('Gene Table'!$G$2,'Array Content'!$A$2:$B$3,2,FALSE),"Mutant","WT")),"")</f>
        <v>WT</v>
      </c>
      <c r="CS66" s="4" t="str">
        <f>IF(ISNUMBER(CE66), IF($BV66&gt;VLOOKUP('Gene Table'!$G$2,'Array Content'!$A$2:$B$3,2,FALSE),IF(CE66&lt;-$BV66,"mutant","WT"),IF(CE66&lt;-VLOOKUP('Gene Table'!$G$2,'Array Content'!$A$2:$B$3,2,FALSE),"Mutant","WT")),"")</f>
        <v>WT</v>
      </c>
      <c r="CT66" s="4" t="str">
        <f>IF(ISNUMBER(CF66), IF($BV66&gt;VLOOKUP('Gene Table'!$G$2,'Array Content'!$A$2:$B$3,2,FALSE),IF(CF66&lt;-$BV66,"mutant","WT"),IF(CF66&lt;-VLOOKUP('Gene Table'!$G$2,'Array Content'!$A$2:$B$3,2,FALSE),"Mutant","WT")),"")</f>
        <v>WT</v>
      </c>
      <c r="CU66" s="4" t="str">
        <f>IF(ISNUMBER(CG66), IF($BV66&gt;VLOOKUP('Gene Table'!$G$2,'Array Content'!$A$2:$B$3,2,FALSE),IF(CG66&lt;-$BV66,"mutant","WT"),IF(CG66&lt;-VLOOKUP('Gene Table'!$G$2,'Array Content'!$A$2:$B$3,2,FALSE),"Mutant","WT")),"")</f>
        <v>WT</v>
      </c>
      <c r="CV66" s="4" t="str">
        <f>IF(ISNUMBER(CH66), IF($BV66&gt;VLOOKUP('Gene Table'!$G$2,'Array Content'!$A$2:$B$3,2,FALSE),IF(CH66&lt;-$BV66,"mutant","WT"),IF(CH66&lt;-VLOOKUP('Gene Table'!$G$2,'Array Content'!$A$2:$B$3,2,FALSE),"Mutant","WT")),"")</f>
        <v/>
      </c>
      <c r="CW66" s="4" t="str">
        <f>IF(ISNUMBER(CI66), IF($BV66&gt;VLOOKUP('Gene Table'!$G$2,'Array Content'!$A$2:$B$3,2,FALSE),IF(CI66&lt;-$BV66,"mutant","WT"),IF(CI66&lt;-VLOOKUP('Gene Table'!$G$2,'Array Content'!$A$2:$B$3,2,FALSE),"Mutant","WT")),"")</f>
        <v/>
      </c>
      <c r="CX66" s="4" t="str">
        <f>IF(ISNUMBER(CJ66), IF($BV66&gt;VLOOKUP('Gene Table'!$G$2,'Array Content'!$A$2:$B$3,2,FALSE),IF(CJ66&lt;-$BV66,"mutant","WT"),IF(CJ66&lt;-VLOOKUP('Gene Table'!$G$2,'Array Content'!$A$2:$B$3,2,FALSE),"Mutant","WT")),"")</f>
        <v/>
      </c>
      <c r="CY66" s="4" t="str">
        <f>IF(ISNUMBER(CK66), IF($BV66&gt;VLOOKUP('Gene Table'!$G$2,'Array Content'!$A$2:$B$3,2,FALSE),IF(CK66&lt;-$BV66,"mutant","WT"),IF(CK66&lt;-VLOOKUP('Gene Table'!$G$2,'Array Content'!$A$2:$B$3,2,FALSE),"Mutant","WT")),"")</f>
        <v/>
      </c>
      <c r="DA66" s="4" t="s">
        <v>229</v>
      </c>
      <c r="DB66" s="4">
        <f t="shared" si="31"/>
        <v>0.53999999999999915</v>
      </c>
      <c r="DC66" s="4">
        <f t="shared" si="32"/>
        <v>0.21999999999999886</v>
      </c>
      <c r="DD66" s="4">
        <f t="shared" si="33"/>
        <v>0.51999999999999957</v>
      </c>
      <c r="DE66" s="4">
        <f t="shared" si="34"/>
        <v>0.85999999999999943</v>
      </c>
      <c r="DF66" s="4">
        <f t="shared" si="35"/>
        <v>0.85999999999999943</v>
      </c>
      <c r="DG66" s="4">
        <f t="shared" si="36"/>
        <v>0.85999999999999943</v>
      </c>
      <c r="DH66" s="4">
        <f t="shared" si="37"/>
        <v>0.85999999999999943</v>
      </c>
      <c r="DI66" s="4">
        <f t="shared" si="38"/>
        <v>0.85999999999999943</v>
      </c>
      <c r="DJ66" s="4" t="str">
        <f t="shared" si="39"/>
        <v/>
      </c>
      <c r="DK66" s="4" t="str">
        <f t="shared" si="40"/>
        <v/>
      </c>
      <c r="DL66" s="4" t="str">
        <f t="shared" si="41"/>
        <v/>
      </c>
      <c r="DM66" s="4" t="str">
        <f t="shared" si="42"/>
        <v/>
      </c>
      <c r="DO66" s="4" t="s">
        <v>229</v>
      </c>
      <c r="DP66" s="4" t="str">
        <f>IF(ISNUMBER(DB66), IF($AR66&gt;VLOOKUP('Gene Table'!$G$2,'Array Content'!$A$2:$B$3,2,FALSE),IF(DB66&lt;-$AR66,"mutant","WT"),IF(DB66&lt;-VLOOKUP('Gene Table'!$G$2,'Array Content'!$A$2:$B$3,2,FALSE),"Mutant","WT")),"")</f>
        <v>WT</v>
      </c>
      <c r="DQ66" s="4" t="str">
        <f>IF(ISNUMBER(DC66), IF($AR66&gt;VLOOKUP('Gene Table'!$G$2,'Array Content'!$A$2:$B$3,2,FALSE),IF(DC66&lt;-$AR66,"mutant","WT"),IF(DC66&lt;-VLOOKUP('Gene Table'!$G$2,'Array Content'!$A$2:$B$3,2,FALSE),"Mutant","WT")),"")</f>
        <v>WT</v>
      </c>
      <c r="DR66" s="4" t="str">
        <f>IF(ISNUMBER(DD66), IF($AR66&gt;VLOOKUP('Gene Table'!$G$2,'Array Content'!$A$2:$B$3,2,FALSE),IF(DD66&lt;-$AR66,"mutant","WT"),IF(DD66&lt;-VLOOKUP('Gene Table'!$G$2,'Array Content'!$A$2:$B$3,2,FALSE),"Mutant","WT")),"")</f>
        <v>WT</v>
      </c>
      <c r="DS66" s="4" t="str">
        <f>IF(ISNUMBER(DE66), IF($AR66&gt;VLOOKUP('Gene Table'!$G$2,'Array Content'!$A$2:$B$3,2,FALSE),IF(DE66&lt;-$AR66,"mutant","WT"),IF(DE66&lt;-VLOOKUP('Gene Table'!$G$2,'Array Content'!$A$2:$B$3,2,FALSE),"Mutant","WT")),"")</f>
        <v>WT</v>
      </c>
      <c r="DT66" s="4" t="str">
        <f>IF(ISNUMBER(DF66), IF($AR66&gt;VLOOKUP('Gene Table'!$G$2,'Array Content'!$A$2:$B$3,2,FALSE),IF(DF66&lt;-$AR66,"mutant","WT"),IF(DF66&lt;-VLOOKUP('Gene Table'!$G$2,'Array Content'!$A$2:$B$3,2,FALSE),"Mutant","WT")),"")</f>
        <v>WT</v>
      </c>
      <c r="DU66" s="4" t="str">
        <f>IF(ISNUMBER(DG66), IF($AR66&gt;VLOOKUP('Gene Table'!$G$2,'Array Content'!$A$2:$B$3,2,FALSE),IF(DG66&lt;-$AR66,"mutant","WT"),IF(DG66&lt;-VLOOKUP('Gene Table'!$G$2,'Array Content'!$A$2:$B$3,2,FALSE),"Mutant","WT")),"")</f>
        <v>WT</v>
      </c>
      <c r="DV66" s="4" t="str">
        <f>IF(ISNUMBER(DH66), IF($AR66&gt;VLOOKUP('Gene Table'!$G$2,'Array Content'!$A$2:$B$3,2,FALSE),IF(DH66&lt;-$AR66,"mutant","WT"),IF(DH66&lt;-VLOOKUP('Gene Table'!$G$2,'Array Content'!$A$2:$B$3,2,FALSE),"Mutant","WT")),"")</f>
        <v>WT</v>
      </c>
      <c r="DW66" s="4" t="str">
        <f>IF(ISNUMBER(DI66), IF($AR66&gt;VLOOKUP('Gene Table'!$G$2,'Array Content'!$A$2:$B$3,2,FALSE),IF(DI66&lt;-$AR66,"mutant","WT"),IF(DI66&lt;-VLOOKUP('Gene Table'!$G$2,'Array Content'!$A$2:$B$3,2,FALSE),"Mutant","WT")),"")</f>
        <v>WT</v>
      </c>
      <c r="DX66" s="4" t="str">
        <f>IF(ISNUMBER(DJ66), IF($AR66&gt;VLOOKUP('Gene Table'!$G$2,'Array Content'!$A$2:$B$3,2,FALSE),IF(DJ66&lt;-$AR66,"mutant","WT"),IF(DJ66&lt;-VLOOKUP('Gene Table'!$G$2,'Array Content'!$A$2:$B$3,2,FALSE),"Mutant","WT")),"")</f>
        <v/>
      </c>
      <c r="DY66" s="4" t="str">
        <f>IF(ISNUMBER(DK66), IF($AR66&gt;VLOOKUP('Gene Table'!$G$2,'Array Content'!$A$2:$B$3,2,FALSE),IF(DK66&lt;-$AR66,"mutant","WT"),IF(DK66&lt;-VLOOKUP('Gene Table'!$G$2,'Array Content'!$A$2:$B$3,2,FALSE),"Mutant","WT")),"")</f>
        <v/>
      </c>
      <c r="DZ66" s="4" t="str">
        <f>IF(ISNUMBER(DL66), IF($AR66&gt;VLOOKUP('Gene Table'!$G$2,'Array Content'!$A$2:$B$3,2,FALSE),IF(DL66&lt;-$AR66,"mutant","WT"),IF(DL66&lt;-VLOOKUP('Gene Table'!$G$2,'Array Content'!$A$2:$B$3,2,FALSE),"Mutant","WT")),"")</f>
        <v/>
      </c>
      <c r="EA66" s="4" t="str">
        <f>IF(ISNUMBER(DM66), IF($AR66&gt;VLOOKUP('Gene Table'!$G$2,'Array Content'!$A$2:$B$3,2,FALSE),IF(DM66&lt;-$AR66,"mutant","WT"),IF(DM66&lt;-VLOOKUP('Gene Table'!$G$2,'Array Content'!$A$2:$B$3,2,FALSE),"Mutant","WT")),"")</f>
        <v/>
      </c>
      <c r="EC66" s="4" t="s">
        <v>229</v>
      </c>
      <c r="ED66" s="4" t="str">
        <f>IF('Gene Table'!$D66="copy number",D66,"")</f>
        <v/>
      </c>
      <c r="EE66" s="4" t="str">
        <f>IF('Gene Table'!$D66="copy number",E66,"")</f>
        <v/>
      </c>
      <c r="EF66" s="4" t="str">
        <f>IF('Gene Table'!$D66="copy number",F66,"")</f>
        <v/>
      </c>
      <c r="EG66" s="4" t="str">
        <f>IF('Gene Table'!$D66="copy number",G66,"")</f>
        <v/>
      </c>
      <c r="EH66" s="4" t="str">
        <f>IF('Gene Table'!$D66="copy number",H66,"")</f>
        <v/>
      </c>
      <c r="EI66" s="4" t="str">
        <f>IF('Gene Table'!$D66="copy number",I66,"")</f>
        <v/>
      </c>
      <c r="EJ66" s="4" t="str">
        <f>IF('Gene Table'!$D66="copy number",J66,"")</f>
        <v/>
      </c>
      <c r="EK66" s="4" t="str">
        <f>IF('Gene Table'!$D66="copy number",K66,"")</f>
        <v/>
      </c>
      <c r="EL66" s="4" t="str">
        <f>IF('Gene Table'!$D66="copy number",L66,"")</f>
        <v/>
      </c>
      <c r="EM66" s="4" t="str">
        <f>IF('Gene Table'!$D66="copy number",M66,"")</f>
        <v/>
      </c>
      <c r="EN66" s="4" t="str">
        <f>IF('Gene Table'!$D66="copy number",N66,"")</f>
        <v/>
      </c>
      <c r="EO66" s="4" t="str">
        <f>IF('Gene Table'!$D66="copy number",O66,"")</f>
        <v/>
      </c>
      <c r="EQ66" s="4" t="s">
        <v>229</v>
      </c>
      <c r="ER66" s="4" t="str">
        <f>IF('Gene Table'!$D66="copy number",R66,"")</f>
        <v/>
      </c>
      <c r="ES66" s="4" t="str">
        <f>IF('Gene Table'!$D66="copy number",S66,"")</f>
        <v/>
      </c>
      <c r="ET66" s="4" t="str">
        <f>IF('Gene Table'!$D66="copy number",T66,"")</f>
        <v/>
      </c>
      <c r="EU66" s="4" t="str">
        <f>IF('Gene Table'!$D66="copy number",U66,"")</f>
        <v/>
      </c>
      <c r="EV66" s="4" t="str">
        <f>IF('Gene Table'!$D66="copy number",V66,"")</f>
        <v/>
      </c>
      <c r="EW66" s="4" t="str">
        <f>IF('Gene Table'!$D66="copy number",W66,"")</f>
        <v/>
      </c>
      <c r="EX66" s="4" t="str">
        <f>IF('Gene Table'!$D66="copy number",X66,"")</f>
        <v/>
      </c>
      <c r="EY66" s="4" t="str">
        <f>IF('Gene Table'!$D66="copy number",Y66,"")</f>
        <v/>
      </c>
      <c r="EZ66" s="4" t="str">
        <f>IF('Gene Table'!$D66="copy number",Z66,"")</f>
        <v/>
      </c>
      <c r="FA66" s="4" t="str">
        <f>IF('Gene Table'!$D66="copy number",AA66,"")</f>
        <v/>
      </c>
      <c r="FB66" s="4" t="str">
        <f>IF('Gene Table'!$D66="copy number",AB66,"")</f>
        <v/>
      </c>
      <c r="FC66" s="4" t="str">
        <f>IF('Gene Table'!$D66="copy number",AC66,"")</f>
        <v/>
      </c>
      <c r="FE66" s="4" t="s">
        <v>229</v>
      </c>
      <c r="FF66" s="4" t="str">
        <f>IF('Gene Table'!$C66="SMPC",D66,"")</f>
        <v/>
      </c>
      <c r="FG66" s="4" t="str">
        <f>IF('Gene Table'!$C66="SMPC",E66,"")</f>
        <v/>
      </c>
      <c r="FH66" s="4" t="str">
        <f>IF('Gene Table'!$C66="SMPC",F66,"")</f>
        <v/>
      </c>
      <c r="FI66" s="4" t="str">
        <f>IF('Gene Table'!$C66="SMPC",G66,"")</f>
        <v/>
      </c>
      <c r="FJ66" s="4" t="str">
        <f>IF('Gene Table'!$C66="SMPC",H66,"")</f>
        <v/>
      </c>
      <c r="FK66" s="4" t="str">
        <f>IF('Gene Table'!$C66="SMPC",I66,"")</f>
        <v/>
      </c>
      <c r="FL66" s="4" t="str">
        <f>IF('Gene Table'!$C66="SMPC",J66,"")</f>
        <v/>
      </c>
      <c r="FM66" s="4" t="str">
        <f>IF('Gene Table'!$C66="SMPC",K66,"")</f>
        <v/>
      </c>
      <c r="FN66" s="4" t="str">
        <f>IF('Gene Table'!$C66="SMPC",L66,"")</f>
        <v/>
      </c>
      <c r="FO66" s="4" t="str">
        <f>IF('Gene Table'!$C66="SMPC",M66,"")</f>
        <v/>
      </c>
      <c r="FP66" s="4" t="str">
        <f>IF('Gene Table'!$C66="SMPC",N66,"")</f>
        <v/>
      </c>
      <c r="FQ66" s="4" t="str">
        <f>IF('Gene Table'!$C66="SMPC",O66,"")</f>
        <v/>
      </c>
      <c r="FS66" s="4" t="s">
        <v>229</v>
      </c>
      <c r="FT66" s="4" t="str">
        <f>IF('Gene Table'!$C66="SMPC",R66,"")</f>
        <v/>
      </c>
      <c r="FU66" s="4" t="str">
        <f>IF('Gene Table'!$C66="SMPC",S66,"")</f>
        <v/>
      </c>
      <c r="FV66" s="4" t="str">
        <f>IF('Gene Table'!$C66="SMPC",T66,"")</f>
        <v/>
      </c>
      <c r="FW66" s="4" t="str">
        <f>IF('Gene Table'!$C66="SMPC",U66,"")</f>
        <v/>
      </c>
      <c r="FX66" s="4" t="str">
        <f>IF('Gene Table'!$C66="SMPC",V66,"")</f>
        <v/>
      </c>
      <c r="FY66" s="4" t="str">
        <f>IF('Gene Table'!$C66="SMPC",W66,"")</f>
        <v/>
      </c>
      <c r="FZ66" s="4" t="str">
        <f>IF('Gene Table'!$C66="SMPC",X66,"")</f>
        <v/>
      </c>
      <c r="GA66" s="4" t="str">
        <f>IF('Gene Table'!$C66="SMPC",Y66,"")</f>
        <v/>
      </c>
      <c r="GB66" s="4" t="str">
        <f>IF('Gene Table'!$C66="SMPC",Z66,"")</f>
        <v/>
      </c>
      <c r="GC66" s="4" t="str">
        <f>IF('Gene Table'!$C66="SMPC",AA66,"")</f>
        <v/>
      </c>
      <c r="GD66" s="4" t="str">
        <f>IF('Gene Table'!$C66="SMPC",AB66,"")</f>
        <v/>
      </c>
      <c r="GE66" s="4" t="str">
        <f>IF('Gene Table'!$C66="SMPC",AC66,"")</f>
        <v/>
      </c>
    </row>
    <row r="67" spans="1:187" ht="15" customHeight="1" x14ac:dyDescent="0.25">
      <c r="A67" s="4" t="str">
        <f>'Gene Table'!C67&amp;":"&amp;'Gene Table'!D67</f>
        <v>NRAS:c.38G&gt;A</v>
      </c>
      <c r="B67" s="4">
        <f>IF('Gene Table'!$G$5="NO",IF(ISNUMBER(MATCH('Gene Table'!E67,'Array Content'!$M$2:$M$941,0)),VLOOKUP('Gene Table'!E67,'Array Content'!$M$2:$O$941,2,FALSE),35),IF('Gene Table'!$G$5="YES",IF(ISNUMBER(MATCH('Gene Table'!E67,'Array Content'!$M$2:$M$941,0)),VLOOKUP('Gene Table'!E67,'Array Content'!$M$2:$O$941,3,FALSE),35),"OOPS"))</f>
        <v>35</v>
      </c>
      <c r="C67" s="4" t="s">
        <v>231</v>
      </c>
      <c r="D67" s="4">
        <f>IF('Control Sample Data'!D66="","",IF(SUM('Control Sample Data'!D$2:D$97)&gt;10,IF(AND(ISNUMBER('Control Sample Data'!D66),'Control Sample Data'!D66&lt;$B67, 'Control Sample Data'!D66&gt;0),'Control Sample Data'!D66,$B67),""))</f>
        <v>34.869999999999997</v>
      </c>
      <c r="E67" s="4">
        <f>IF('Control Sample Data'!E66="","",IF(SUM('Control Sample Data'!E$2:E$97)&gt;10,IF(AND(ISNUMBER('Control Sample Data'!E66),'Control Sample Data'!E66&lt;$B67, 'Control Sample Data'!E66&gt;0),'Control Sample Data'!E66,$B67),""))</f>
        <v>34.78</v>
      </c>
      <c r="F67" s="4" t="str">
        <f>IF('Control Sample Data'!F66="","",IF(SUM('Control Sample Data'!F$2:F$97)&gt;10,IF(AND(ISNUMBER('Control Sample Data'!F66),'Control Sample Data'!F66&lt;$B67, 'Control Sample Data'!F66&gt;0),'Control Sample Data'!F66,$B67),""))</f>
        <v/>
      </c>
      <c r="G67" s="4" t="str">
        <f>IF('Control Sample Data'!G66="","",IF(SUM('Control Sample Data'!G$2:G$97)&gt;10,IF(AND(ISNUMBER('Control Sample Data'!G66),'Control Sample Data'!G66&lt;$B67, 'Control Sample Data'!G66&gt;0),'Control Sample Data'!G66,$B67),""))</f>
        <v/>
      </c>
      <c r="H67" s="4" t="str">
        <f>IF('Control Sample Data'!H66="","",IF(SUM('Control Sample Data'!H$2:H$97)&gt;10,IF(AND(ISNUMBER('Control Sample Data'!H66),'Control Sample Data'!H66&lt;$B67, 'Control Sample Data'!H66&gt;0),'Control Sample Data'!H66,$B67),""))</f>
        <v/>
      </c>
      <c r="I67" s="4" t="str">
        <f>IF('Control Sample Data'!I66="","",IF(SUM('Control Sample Data'!I$2:I$97)&gt;10,IF(AND(ISNUMBER('Control Sample Data'!I66),'Control Sample Data'!I66&lt;$B67, 'Control Sample Data'!I66&gt;0),'Control Sample Data'!I66,$B67),""))</f>
        <v/>
      </c>
      <c r="J67" s="4" t="str">
        <f>IF('Control Sample Data'!J66="","",IF(SUM('Control Sample Data'!J$2:J$97)&gt;10,IF(AND(ISNUMBER('Control Sample Data'!J66),'Control Sample Data'!J66&lt;$B67, 'Control Sample Data'!J66&gt;0),'Control Sample Data'!J66,$B67),""))</f>
        <v/>
      </c>
      <c r="K67" s="4" t="str">
        <f>IF('Control Sample Data'!K66="","",IF(SUM('Control Sample Data'!K$2:K$97)&gt;10,IF(AND(ISNUMBER('Control Sample Data'!K66),'Control Sample Data'!K66&lt;$B67, 'Control Sample Data'!K66&gt;0),'Control Sample Data'!K66,$B67),""))</f>
        <v/>
      </c>
      <c r="L67" s="4" t="str">
        <f>IF('Control Sample Data'!L66="","",IF(SUM('Control Sample Data'!L$2:L$97)&gt;10,IF(AND(ISNUMBER('Control Sample Data'!L66),'Control Sample Data'!L66&lt;$B67, 'Control Sample Data'!L66&gt;0),'Control Sample Data'!L66,$B67),""))</f>
        <v/>
      </c>
      <c r="M67" s="4" t="str">
        <f>IF('Control Sample Data'!M66="","",IF(SUM('Control Sample Data'!M$2:M$97)&gt;10,IF(AND(ISNUMBER('Control Sample Data'!M66),'Control Sample Data'!M66&lt;$B67, 'Control Sample Data'!M66&gt;0),'Control Sample Data'!M66,$B67),""))</f>
        <v/>
      </c>
      <c r="N67" s="4" t="str">
        <f>IF('Control Sample Data'!N66="","",IF(SUM('Control Sample Data'!N$2:N$97)&gt;10,IF(AND(ISNUMBER('Control Sample Data'!N66),'Control Sample Data'!N66&lt;$B67, 'Control Sample Data'!N66&gt;0),'Control Sample Data'!N66,$B67),""))</f>
        <v/>
      </c>
      <c r="O67" s="4" t="str">
        <f>IF('Control Sample Data'!O66="","",IF(SUM('Control Sample Data'!O$2:O$97)&gt;10,IF(AND(ISNUMBER('Control Sample Data'!O66),'Control Sample Data'!O66&lt;$B67, 'Control Sample Data'!O66&gt;0),'Control Sample Data'!O66,$B67),""))</f>
        <v/>
      </c>
      <c r="Q67" s="4" t="s">
        <v>231</v>
      </c>
      <c r="R67" s="4">
        <f>IF('Test Sample Data'!D66="","",IF(SUM('Test Sample Data'!D$2:D$97)&gt;10,IF(AND(ISNUMBER('Test Sample Data'!D66),'Test Sample Data'!D66&lt;$B67, 'Test Sample Data'!D66&gt;0),'Test Sample Data'!D66,$B67),""))</f>
        <v>33.840000000000003</v>
      </c>
      <c r="S67" s="4">
        <f>IF('Test Sample Data'!E66="","",IF(SUM('Test Sample Data'!E$2:E$97)&gt;10,IF(AND(ISNUMBER('Test Sample Data'!E66),'Test Sample Data'!E66&lt;$B67, 'Test Sample Data'!E66&gt;0),'Test Sample Data'!E66,$B67),""))</f>
        <v>32.01</v>
      </c>
      <c r="T67" s="4">
        <f>IF('Test Sample Data'!F66="","",IF(SUM('Test Sample Data'!F$2:F$97)&gt;10,IF(AND(ISNUMBER('Test Sample Data'!F66),'Test Sample Data'!F66&lt;$B67, 'Test Sample Data'!F66&gt;0),'Test Sample Data'!F66,$B67),""))</f>
        <v>31.75</v>
      </c>
      <c r="U67" s="4">
        <f>IF('Test Sample Data'!G66="","",IF(SUM('Test Sample Data'!G$2:G$97)&gt;10,IF(AND(ISNUMBER('Test Sample Data'!G66),'Test Sample Data'!G66&lt;$B67, 'Test Sample Data'!G66&gt;0),'Test Sample Data'!G66,$B67),""))</f>
        <v>35</v>
      </c>
      <c r="V67" s="4">
        <f>IF('Test Sample Data'!H66="","",IF(SUM('Test Sample Data'!H$2:H$97)&gt;10,IF(AND(ISNUMBER('Test Sample Data'!H66),'Test Sample Data'!H66&lt;$B67, 'Test Sample Data'!H66&gt;0),'Test Sample Data'!H66,$B67),""))</f>
        <v>35</v>
      </c>
      <c r="W67" s="4">
        <f>IF('Test Sample Data'!I66="","",IF(SUM('Test Sample Data'!I$2:I$97)&gt;10,IF(AND(ISNUMBER('Test Sample Data'!I66),'Test Sample Data'!I66&lt;$B67, 'Test Sample Data'!I66&gt;0),'Test Sample Data'!I66,$B67),""))</f>
        <v>35</v>
      </c>
      <c r="X67" s="4">
        <f>IF('Test Sample Data'!J66="","",IF(SUM('Test Sample Data'!J$2:J$97)&gt;10,IF(AND(ISNUMBER('Test Sample Data'!J66),'Test Sample Data'!J66&lt;$B67, 'Test Sample Data'!J66&gt;0),'Test Sample Data'!J66,$B67),""))</f>
        <v>35</v>
      </c>
      <c r="Y67" s="4">
        <f>IF('Test Sample Data'!K66="","",IF(SUM('Test Sample Data'!K$2:K$97)&gt;10,IF(AND(ISNUMBER('Test Sample Data'!K66),'Test Sample Data'!K66&lt;$B67, 'Test Sample Data'!K66&gt;0),'Test Sample Data'!K66,$B67),""))</f>
        <v>35</v>
      </c>
      <c r="Z67" s="4" t="str">
        <f>IF('Test Sample Data'!L66="","",IF(SUM('Test Sample Data'!L$2:L$97)&gt;10,IF(AND(ISNUMBER('Test Sample Data'!L66),'Test Sample Data'!L66&lt;$B67, 'Test Sample Data'!L66&gt;0),'Test Sample Data'!L66,$B67),""))</f>
        <v/>
      </c>
      <c r="AA67" s="4" t="str">
        <f>IF('Test Sample Data'!M66="","",IF(SUM('Test Sample Data'!M$2:M$97)&gt;10,IF(AND(ISNUMBER('Test Sample Data'!M66),'Test Sample Data'!M66&lt;$B67, 'Test Sample Data'!M66&gt;0),'Test Sample Data'!M66,$B67),""))</f>
        <v/>
      </c>
      <c r="AB67" s="4" t="str">
        <f>IF('Test Sample Data'!N66="","",IF(SUM('Test Sample Data'!N$2:N$97)&gt;10,IF(AND(ISNUMBER('Test Sample Data'!N66),'Test Sample Data'!N66&lt;$B67, 'Test Sample Data'!N66&gt;0),'Test Sample Data'!N66,$B67),""))</f>
        <v/>
      </c>
      <c r="AC67" s="4" t="str">
        <f>IF('Test Sample Data'!O66="","",IF(SUM('Test Sample Data'!O$2:O$97)&gt;10,IF(AND(ISNUMBER('Test Sample Data'!O66),'Test Sample Data'!O66&lt;$B67, 'Test Sample Data'!O66&gt;0),'Test Sample Data'!O66,$B67),""))</f>
        <v/>
      </c>
      <c r="AE67" s="4" t="s">
        <v>231</v>
      </c>
      <c r="AF67" s="4">
        <f>IF(ISNUMBER(D67),IF(MID('Gene Table'!$D$1,5,1)="8",D67-ED$100,D67-VLOOKUP(LEFT($A67,FIND(":",$A67,1))&amp;"copy number",$A$3:$AC$98,4,FALSE)),"")</f>
        <v>8.4999999999999964</v>
      </c>
      <c r="AG67" s="4">
        <f>IF(ISNUMBER(E67),IF(MID('Gene Table'!$D$1,5,1)="8",E67-EE$100,E67-VLOOKUP(LEFT($A67,FIND(":",$A67,1))&amp;"copy number",$A$3:$AC$98,5,FALSE)),"")</f>
        <v>8.3500000000000014</v>
      </c>
      <c r="AH67" s="4" t="str">
        <f>IF(ISNUMBER(F67),IF(MID('Gene Table'!$D$1,5,1)="8",F67-EF$100,F67-VLOOKUP(LEFT($A67,FIND(":",$A67,1))&amp;"copy number",$A$3:$AC$98,6,FALSE)),"")</f>
        <v/>
      </c>
      <c r="AI67" s="4" t="str">
        <f>IF(ISNUMBER(G67),IF(MID('Gene Table'!$D$1,5,1)="8",G67-EG$100,G67-VLOOKUP(LEFT($A67,FIND(":",$A67,1))&amp;"copy number",$A$3:$AC$98,7,FALSE)),"")</f>
        <v/>
      </c>
      <c r="AJ67" s="4" t="str">
        <f>IF(ISNUMBER(H67),IF(MID('Gene Table'!$D$1,5,1)="8",H67-EH$100,H67-VLOOKUP(LEFT($A67,FIND(":",$A67,1))&amp;"copy number",$A$3:$AC$98,8,FALSE)),"")</f>
        <v/>
      </c>
      <c r="AK67" s="4" t="str">
        <f>IF(ISNUMBER(I67),IF(MID('Gene Table'!$D$1,5,1)="8",I67-EI$100,I67-VLOOKUP(LEFT($A67,FIND(":",$A67,1))&amp;"copy number",$A$3:$AC$98,9,FALSE)),"")</f>
        <v/>
      </c>
      <c r="AL67" s="4" t="str">
        <f>IF(ISNUMBER(J67),IF(MID('Gene Table'!$D$1,5,1)="8",J67-EJ$100,J67-VLOOKUP(LEFT($A67,FIND(":",$A67,1))&amp;"copy number",$A$3:$AC$98,10,FALSE)),"")</f>
        <v/>
      </c>
      <c r="AM67" s="4" t="str">
        <f>IF(ISNUMBER(K67),IF(MID('Gene Table'!$D$1,5,1)="8",K67-EK$100,K67-VLOOKUP(LEFT($A67,FIND(":",$A67,1))&amp;"copy number",$A$3:$AC$98,11,FALSE)),"")</f>
        <v/>
      </c>
      <c r="AN67" s="4" t="str">
        <f>IF(ISNUMBER(L67),IF(MID('Gene Table'!$D$1,5,1)="8",L67-EL$100,L67-VLOOKUP(LEFT($A67,FIND(":",$A67,1))&amp;"copy number",$A$3:$AC$98,12,FALSE)),"")</f>
        <v/>
      </c>
      <c r="AO67" s="4" t="str">
        <f>IF(ISNUMBER(M67),IF(MID('Gene Table'!$D$1,5,1)="8",M67-EM$100,M67-VLOOKUP(LEFT($A67,FIND(":",$A67,1))&amp;"copy number",$A$3:$AC$98,13,FALSE)),"")</f>
        <v/>
      </c>
      <c r="AP67" s="4" t="str">
        <f>IF(ISNUMBER(N67),IF(MID('Gene Table'!$D$1,5,1)="8",N67-EN$100,N67-VLOOKUP(LEFT($A67,FIND(":",$A67,1))&amp;"copy number",$A$3:$AC$98,14,FALSE)),"")</f>
        <v/>
      </c>
      <c r="AQ67" s="4" t="str">
        <f>IF(ISNUMBER(O67),IF(MID('Gene Table'!$D$1,5,1)="8",O67-EO$100,O67-VLOOKUP(LEFT($A67,FIND(":",$A67,1))&amp;"copy number",$A$3:$AC$98,15,FALSE)),"")</f>
        <v/>
      </c>
      <c r="AR67" s="4">
        <f t="shared" si="3"/>
        <v>0.32</v>
      </c>
      <c r="AS67" s="4">
        <f t="shared" si="4"/>
        <v>8.43</v>
      </c>
      <c r="AU67" s="4" t="s">
        <v>231</v>
      </c>
      <c r="AV67" s="4">
        <f>IF(ISNUMBER(R67),IF(MID('Gene Table'!$D$1,5,1)="8",D67-ER$100,R67-VLOOKUP(LEFT($A67,FIND(":",$A67,1))&amp;"copy number",$A$3:$AC$98,18,FALSE)),"")</f>
        <v>7.5200000000000031</v>
      </c>
      <c r="AW67" s="4">
        <f>IF(ISNUMBER(S67),IF(MID('Gene Table'!$D$1,5,1)="8",E67-ES$100,S67-VLOOKUP(LEFT($A67,FIND(":",$A67,1))&amp;"copy number",$A$3:$AC$98,19,FALSE)),"")</f>
        <v>5.3699999999999974</v>
      </c>
      <c r="AX67" s="4">
        <f>IF(ISNUMBER(T67),IF(MID('Gene Table'!$D$1,5,1)="8",F67-ET$100,T67-VLOOKUP(LEFT($A67,FIND(":",$A67,1))&amp;"copy number",$A$3:$AC$98,20,FALSE)),"")</f>
        <v>5.41</v>
      </c>
      <c r="AY67" s="4">
        <f>IF(ISNUMBER(U67),IF(MID('Gene Table'!$D$1,5,1)="8",G67-EU$100,U67-VLOOKUP(LEFT($A67,FIND(":",$A67,1))&amp;"copy number",$A$3:$AC$98,21,FALSE)),"")</f>
        <v>9</v>
      </c>
      <c r="AZ67" s="4">
        <f>IF(ISNUMBER(V67),IF(MID('Gene Table'!$D$1,5,1)="8",H67-EV$100,V67-VLOOKUP(LEFT($A67,FIND(":",$A67,1))&amp;"copy number",$A$3:$AC$98,22,FALSE)),"")</f>
        <v>9</v>
      </c>
      <c r="BA67" s="4">
        <f>IF(ISNUMBER(W67),IF(MID('Gene Table'!$D$1,5,1)="8",I67-EW$100,W67-VLOOKUP(LEFT($A67,FIND(":",$A67,1))&amp;"copy number",$A$3:$AC$98,23,FALSE)),"")</f>
        <v>9</v>
      </c>
      <c r="BB67" s="4">
        <f>IF(ISNUMBER(X67),IF(MID('Gene Table'!$D$1,5,1)="8",J67-EX$100,X67-VLOOKUP(LEFT($A67,FIND(":",$A67,1))&amp;"copy number",$A$3:$AC$98,24,FALSE)),"")</f>
        <v>9</v>
      </c>
      <c r="BC67" s="4">
        <f>IF(ISNUMBER(Y67),IF(MID('Gene Table'!$D$1,5,1)="8",K67-EY$100,Y67-VLOOKUP(LEFT($A67,FIND(":",$A67,1))&amp;"copy number",$A$3:$AC$98,25,FALSE)),"")</f>
        <v>9</v>
      </c>
      <c r="BD67" s="4" t="str">
        <f>IF(ISNUMBER(Z67),IF(MID('Gene Table'!$D$1,5,1)="8",L67-EZ$100,Z67-VLOOKUP(LEFT($A67,FIND(":",$A67,1))&amp;"copy number",$A$3:$AC$98,26,FALSE)),"")</f>
        <v/>
      </c>
      <c r="BE67" s="4" t="str">
        <f>IF(ISNUMBER(AA67),IF(MID('Gene Table'!$D$1,5,1)="8",M67-FA$100,AA67-VLOOKUP(LEFT($A67,FIND(":",$A67,1))&amp;"copy number",$A$3:$AC$98,27,FALSE)),"")</f>
        <v/>
      </c>
      <c r="BF67" s="4" t="str">
        <f>IF(ISNUMBER(AB67),IF(MID('Gene Table'!$D$1,5,1)="8",N67-FB$100,AB67-VLOOKUP(LEFT($A67,FIND(":",$A67,1))&amp;"copy number",$A$3:$AC$98,28,FALSE)),"")</f>
        <v/>
      </c>
      <c r="BG67" s="4" t="str">
        <f>IF(ISNUMBER(AC67),IF(MID('Gene Table'!$D$1,5,1)="8",O67-FC$100,AC67-VLOOKUP(LEFT($A67,FIND(":",$A67,1))&amp;"copy number",$A$3:$AC$98,29,FALSE)),"")</f>
        <v/>
      </c>
      <c r="BI67" s="4" t="s">
        <v>231</v>
      </c>
      <c r="BJ67" s="4" t="str">
        <f t="shared" si="5"/>
        <v/>
      </c>
      <c r="BK67" s="4" t="str">
        <f t="shared" si="6"/>
        <v/>
      </c>
      <c r="BL67" s="4" t="str">
        <f t="shared" si="7"/>
        <v/>
      </c>
      <c r="BM67" s="4">
        <f t="shared" si="8"/>
        <v>9</v>
      </c>
      <c r="BN67" s="4">
        <f t="shared" si="9"/>
        <v>9</v>
      </c>
      <c r="BO67" s="4">
        <f t="shared" si="10"/>
        <v>9</v>
      </c>
      <c r="BP67" s="4">
        <f t="shared" si="11"/>
        <v>9</v>
      </c>
      <c r="BQ67" s="4">
        <f t="shared" si="12"/>
        <v>9</v>
      </c>
      <c r="BR67" s="4" t="str">
        <f t="shared" si="13"/>
        <v/>
      </c>
      <c r="BS67" s="4" t="str">
        <f t="shared" si="14"/>
        <v/>
      </c>
      <c r="BT67" s="4" t="str">
        <f t="shared" si="15"/>
        <v/>
      </c>
      <c r="BU67" s="4" t="str">
        <f t="shared" si="16"/>
        <v/>
      </c>
      <c r="BV67" s="4">
        <f t="shared" si="17"/>
        <v>0</v>
      </c>
      <c r="BW67" s="4">
        <f t="shared" si="18"/>
        <v>9</v>
      </c>
      <c r="BY67" s="4" t="s">
        <v>231</v>
      </c>
      <c r="BZ67" s="4">
        <f t="shared" si="19"/>
        <v>-1.4799999999999969</v>
      </c>
      <c r="CA67" s="4">
        <f t="shared" si="20"/>
        <v>-3.6300000000000026</v>
      </c>
      <c r="CB67" s="4">
        <f t="shared" si="21"/>
        <v>-3.59</v>
      </c>
      <c r="CC67" s="4">
        <f t="shared" si="22"/>
        <v>0</v>
      </c>
      <c r="CD67" s="4">
        <f t="shared" si="23"/>
        <v>0</v>
      </c>
      <c r="CE67" s="4">
        <f t="shared" si="24"/>
        <v>0</v>
      </c>
      <c r="CF67" s="4">
        <f t="shared" si="25"/>
        <v>0</v>
      </c>
      <c r="CG67" s="4">
        <f t="shared" si="26"/>
        <v>0</v>
      </c>
      <c r="CH67" s="4" t="str">
        <f t="shared" si="27"/>
        <v/>
      </c>
      <c r="CI67" s="4" t="str">
        <f t="shared" si="28"/>
        <v/>
      </c>
      <c r="CJ67" s="4" t="str">
        <f t="shared" si="29"/>
        <v/>
      </c>
      <c r="CK67" s="4" t="str">
        <f t="shared" si="30"/>
        <v/>
      </c>
      <c r="CM67" s="4" t="s">
        <v>231</v>
      </c>
      <c r="CN67" s="4" t="str">
        <f>IF(ISNUMBER(BZ67), IF($BV67&gt;VLOOKUP('Gene Table'!$G$2,'Array Content'!$A$2:$B$3,2,FALSE),IF(BZ67&lt;-$BV67,"mutant","WT"),IF(BZ67&lt;-VLOOKUP('Gene Table'!$G$2,'Array Content'!$A$2:$B$3,2,FALSE),"Mutant","WT")),"")</f>
        <v>WT</v>
      </c>
      <c r="CO67" s="4" t="str">
        <f>IF(ISNUMBER(CA67), IF($BV67&gt;VLOOKUP('Gene Table'!$G$2,'Array Content'!$A$2:$B$3,2,FALSE),IF(CA67&lt;-$BV67,"mutant","WT"),IF(CA67&lt;-VLOOKUP('Gene Table'!$G$2,'Array Content'!$A$2:$B$3,2,FALSE),"Mutant","WT")),"")</f>
        <v>Mutant</v>
      </c>
      <c r="CP67" s="4" t="str">
        <f>IF(ISNUMBER(CB67), IF($BV67&gt;VLOOKUP('Gene Table'!$G$2,'Array Content'!$A$2:$B$3,2,FALSE),IF(CB67&lt;-$BV67,"mutant","WT"),IF(CB67&lt;-VLOOKUP('Gene Table'!$G$2,'Array Content'!$A$2:$B$3,2,FALSE),"Mutant","WT")),"")</f>
        <v>Mutant</v>
      </c>
      <c r="CQ67" s="4" t="str">
        <f>IF(ISNUMBER(CC67), IF($BV67&gt;VLOOKUP('Gene Table'!$G$2,'Array Content'!$A$2:$B$3,2,FALSE),IF(CC67&lt;-$BV67,"mutant","WT"),IF(CC67&lt;-VLOOKUP('Gene Table'!$G$2,'Array Content'!$A$2:$B$3,2,FALSE),"Mutant","WT")),"")</f>
        <v>WT</v>
      </c>
      <c r="CR67" s="4" t="str">
        <f>IF(ISNUMBER(CD67), IF($BV67&gt;VLOOKUP('Gene Table'!$G$2,'Array Content'!$A$2:$B$3,2,FALSE),IF(CD67&lt;-$BV67,"mutant","WT"),IF(CD67&lt;-VLOOKUP('Gene Table'!$G$2,'Array Content'!$A$2:$B$3,2,FALSE),"Mutant","WT")),"")</f>
        <v>WT</v>
      </c>
      <c r="CS67" s="4" t="str">
        <f>IF(ISNUMBER(CE67), IF($BV67&gt;VLOOKUP('Gene Table'!$G$2,'Array Content'!$A$2:$B$3,2,FALSE),IF(CE67&lt;-$BV67,"mutant","WT"),IF(CE67&lt;-VLOOKUP('Gene Table'!$G$2,'Array Content'!$A$2:$B$3,2,FALSE),"Mutant","WT")),"")</f>
        <v>WT</v>
      </c>
      <c r="CT67" s="4" t="str">
        <f>IF(ISNUMBER(CF67), IF($BV67&gt;VLOOKUP('Gene Table'!$G$2,'Array Content'!$A$2:$B$3,2,FALSE),IF(CF67&lt;-$BV67,"mutant","WT"),IF(CF67&lt;-VLOOKUP('Gene Table'!$G$2,'Array Content'!$A$2:$B$3,2,FALSE),"Mutant","WT")),"")</f>
        <v>WT</v>
      </c>
      <c r="CU67" s="4" t="str">
        <f>IF(ISNUMBER(CG67), IF($BV67&gt;VLOOKUP('Gene Table'!$G$2,'Array Content'!$A$2:$B$3,2,FALSE),IF(CG67&lt;-$BV67,"mutant","WT"),IF(CG67&lt;-VLOOKUP('Gene Table'!$G$2,'Array Content'!$A$2:$B$3,2,FALSE),"Mutant","WT")),"")</f>
        <v>WT</v>
      </c>
      <c r="CV67" s="4" t="str">
        <f>IF(ISNUMBER(CH67), IF($BV67&gt;VLOOKUP('Gene Table'!$G$2,'Array Content'!$A$2:$B$3,2,FALSE),IF(CH67&lt;-$BV67,"mutant","WT"),IF(CH67&lt;-VLOOKUP('Gene Table'!$G$2,'Array Content'!$A$2:$B$3,2,FALSE),"Mutant","WT")),"")</f>
        <v/>
      </c>
      <c r="CW67" s="4" t="str">
        <f>IF(ISNUMBER(CI67), IF($BV67&gt;VLOOKUP('Gene Table'!$G$2,'Array Content'!$A$2:$B$3,2,FALSE),IF(CI67&lt;-$BV67,"mutant","WT"),IF(CI67&lt;-VLOOKUP('Gene Table'!$G$2,'Array Content'!$A$2:$B$3,2,FALSE),"Mutant","WT")),"")</f>
        <v/>
      </c>
      <c r="CX67" s="4" t="str">
        <f>IF(ISNUMBER(CJ67), IF($BV67&gt;VLOOKUP('Gene Table'!$G$2,'Array Content'!$A$2:$B$3,2,FALSE),IF(CJ67&lt;-$BV67,"mutant","WT"),IF(CJ67&lt;-VLOOKUP('Gene Table'!$G$2,'Array Content'!$A$2:$B$3,2,FALSE),"Mutant","WT")),"")</f>
        <v/>
      </c>
      <c r="CY67" s="4" t="str">
        <f>IF(ISNUMBER(CK67), IF($BV67&gt;VLOOKUP('Gene Table'!$G$2,'Array Content'!$A$2:$B$3,2,FALSE),IF(CK67&lt;-$BV67,"mutant","WT"),IF(CK67&lt;-VLOOKUP('Gene Table'!$G$2,'Array Content'!$A$2:$B$3,2,FALSE),"Mutant","WT")),"")</f>
        <v/>
      </c>
      <c r="DA67" s="4" t="s">
        <v>231</v>
      </c>
      <c r="DB67" s="4">
        <f t="shared" si="31"/>
        <v>-0.90999999999999659</v>
      </c>
      <c r="DC67" s="4">
        <f t="shared" si="32"/>
        <v>-3.0600000000000023</v>
      </c>
      <c r="DD67" s="4">
        <f t="shared" si="33"/>
        <v>-3.0199999999999996</v>
      </c>
      <c r="DE67" s="4">
        <f t="shared" si="34"/>
        <v>0.57000000000000028</v>
      </c>
      <c r="DF67" s="4">
        <f t="shared" si="35"/>
        <v>0.57000000000000028</v>
      </c>
      <c r="DG67" s="4">
        <f t="shared" si="36"/>
        <v>0.57000000000000028</v>
      </c>
      <c r="DH67" s="4">
        <f t="shared" si="37"/>
        <v>0.57000000000000028</v>
      </c>
      <c r="DI67" s="4">
        <f t="shared" si="38"/>
        <v>0.57000000000000028</v>
      </c>
      <c r="DJ67" s="4" t="str">
        <f t="shared" si="39"/>
        <v/>
      </c>
      <c r="DK67" s="4" t="str">
        <f t="shared" si="40"/>
        <v/>
      </c>
      <c r="DL67" s="4" t="str">
        <f t="shared" si="41"/>
        <v/>
      </c>
      <c r="DM67" s="4" t="str">
        <f t="shared" si="42"/>
        <v/>
      </c>
      <c r="DO67" s="4" t="s">
        <v>231</v>
      </c>
      <c r="DP67" s="4" t="str">
        <f>IF(ISNUMBER(DB67), IF($AR67&gt;VLOOKUP('Gene Table'!$G$2,'Array Content'!$A$2:$B$3,2,FALSE),IF(DB67&lt;-$AR67,"mutant","WT"),IF(DB67&lt;-VLOOKUP('Gene Table'!$G$2,'Array Content'!$A$2:$B$3,2,FALSE),"Mutant","WT")),"")</f>
        <v>WT</v>
      </c>
      <c r="DQ67" s="4" t="str">
        <f>IF(ISNUMBER(DC67), IF($AR67&gt;VLOOKUP('Gene Table'!$G$2,'Array Content'!$A$2:$B$3,2,FALSE),IF(DC67&lt;-$AR67,"mutant","WT"),IF(DC67&lt;-VLOOKUP('Gene Table'!$G$2,'Array Content'!$A$2:$B$3,2,FALSE),"Mutant","WT")),"")</f>
        <v>Mutant</v>
      </c>
      <c r="DR67" s="4" t="str">
        <f>IF(ISNUMBER(DD67), IF($AR67&gt;VLOOKUP('Gene Table'!$G$2,'Array Content'!$A$2:$B$3,2,FALSE),IF(DD67&lt;-$AR67,"mutant","WT"),IF(DD67&lt;-VLOOKUP('Gene Table'!$G$2,'Array Content'!$A$2:$B$3,2,FALSE),"Mutant","WT")),"")</f>
        <v>Mutant</v>
      </c>
      <c r="DS67" s="4" t="str">
        <f>IF(ISNUMBER(DE67), IF($AR67&gt;VLOOKUP('Gene Table'!$G$2,'Array Content'!$A$2:$B$3,2,FALSE),IF(DE67&lt;-$AR67,"mutant","WT"),IF(DE67&lt;-VLOOKUP('Gene Table'!$G$2,'Array Content'!$A$2:$B$3,2,FALSE),"Mutant","WT")),"")</f>
        <v>WT</v>
      </c>
      <c r="DT67" s="4" t="str">
        <f>IF(ISNUMBER(DF67), IF($AR67&gt;VLOOKUP('Gene Table'!$G$2,'Array Content'!$A$2:$B$3,2,FALSE),IF(DF67&lt;-$AR67,"mutant","WT"),IF(DF67&lt;-VLOOKUP('Gene Table'!$G$2,'Array Content'!$A$2:$B$3,2,FALSE),"Mutant","WT")),"")</f>
        <v>WT</v>
      </c>
      <c r="DU67" s="4" t="str">
        <f>IF(ISNUMBER(DG67), IF($AR67&gt;VLOOKUP('Gene Table'!$G$2,'Array Content'!$A$2:$B$3,2,FALSE),IF(DG67&lt;-$AR67,"mutant","WT"),IF(DG67&lt;-VLOOKUP('Gene Table'!$G$2,'Array Content'!$A$2:$B$3,2,FALSE),"Mutant","WT")),"")</f>
        <v>WT</v>
      </c>
      <c r="DV67" s="4" t="str">
        <f>IF(ISNUMBER(DH67), IF($AR67&gt;VLOOKUP('Gene Table'!$G$2,'Array Content'!$A$2:$B$3,2,FALSE),IF(DH67&lt;-$AR67,"mutant","WT"),IF(DH67&lt;-VLOOKUP('Gene Table'!$G$2,'Array Content'!$A$2:$B$3,2,FALSE),"Mutant","WT")),"")</f>
        <v>WT</v>
      </c>
      <c r="DW67" s="4" t="str">
        <f>IF(ISNUMBER(DI67), IF($AR67&gt;VLOOKUP('Gene Table'!$G$2,'Array Content'!$A$2:$B$3,2,FALSE),IF(DI67&lt;-$AR67,"mutant","WT"),IF(DI67&lt;-VLOOKUP('Gene Table'!$G$2,'Array Content'!$A$2:$B$3,2,FALSE),"Mutant","WT")),"")</f>
        <v>WT</v>
      </c>
      <c r="DX67" s="4" t="str">
        <f>IF(ISNUMBER(DJ67), IF($AR67&gt;VLOOKUP('Gene Table'!$G$2,'Array Content'!$A$2:$B$3,2,FALSE),IF(DJ67&lt;-$AR67,"mutant","WT"),IF(DJ67&lt;-VLOOKUP('Gene Table'!$G$2,'Array Content'!$A$2:$B$3,2,FALSE),"Mutant","WT")),"")</f>
        <v/>
      </c>
      <c r="DY67" s="4" t="str">
        <f>IF(ISNUMBER(DK67), IF($AR67&gt;VLOOKUP('Gene Table'!$G$2,'Array Content'!$A$2:$B$3,2,FALSE),IF(DK67&lt;-$AR67,"mutant","WT"),IF(DK67&lt;-VLOOKUP('Gene Table'!$G$2,'Array Content'!$A$2:$B$3,2,FALSE),"Mutant","WT")),"")</f>
        <v/>
      </c>
      <c r="DZ67" s="4" t="str">
        <f>IF(ISNUMBER(DL67), IF($AR67&gt;VLOOKUP('Gene Table'!$G$2,'Array Content'!$A$2:$B$3,2,FALSE),IF(DL67&lt;-$AR67,"mutant","WT"),IF(DL67&lt;-VLOOKUP('Gene Table'!$G$2,'Array Content'!$A$2:$B$3,2,FALSE),"Mutant","WT")),"")</f>
        <v/>
      </c>
      <c r="EA67" s="4" t="str">
        <f>IF(ISNUMBER(DM67), IF($AR67&gt;VLOOKUP('Gene Table'!$G$2,'Array Content'!$A$2:$B$3,2,FALSE),IF(DM67&lt;-$AR67,"mutant","WT"),IF(DM67&lt;-VLOOKUP('Gene Table'!$G$2,'Array Content'!$A$2:$B$3,2,FALSE),"Mutant","WT")),"")</f>
        <v/>
      </c>
      <c r="EC67" s="4" t="s">
        <v>231</v>
      </c>
      <c r="ED67" s="4" t="str">
        <f>IF('Gene Table'!$D67="copy number",D67,"")</f>
        <v/>
      </c>
      <c r="EE67" s="4" t="str">
        <f>IF('Gene Table'!$D67="copy number",E67,"")</f>
        <v/>
      </c>
      <c r="EF67" s="4" t="str">
        <f>IF('Gene Table'!$D67="copy number",F67,"")</f>
        <v/>
      </c>
      <c r="EG67" s="4" t="str">
        <f>IF('Gene Table'!$D67="copy number",G67,"")</f>
        <v/>
      </c>
      <c r="EH67" s="4" t="str">
        <f>IF('Gene Table'!$D67="copy number",H67,"")</f>
        <v/>
      </c>
      <c r="EI67" s="4" t="str">
        <f>IF('Gene Table'!$D67="copy number",I67,"")</f>
        <v/>
      </c>
      <c r="EJ67" s="4" t="str">
        <f>IF('Gene Table'!$D67="copy number",J67,"")</f>
        <v/>
      </c>
      <c r="EK67" s="4" t="str">
        <f>IF('Gene Table'!$D67="copy number",K67,"")</f>
        <v/>
      </c>
      <c r="EL67" s="4" t="str">
        <f>IF('Gene Table'!$D67="copy number",L67,"")</f>
        <v/>
      </c>
      <c r="EM67" s="4" t="str">
        <f>IF('Gene Table'!$D67="copy number",M67,"")</f>
        <v/>
      </c>
      <c r="EN67" s="4" t="str">
        <f>IF('Gene Table'!$D67="copy number",N67,"")</f>
        <v/>
      </c>
      <c r="EO67" s="4" t="str">
        <f>IF('Gene Table'!$D67="copy number",O67,"")</f>
        <v/>
      </c>
      <c r="EQ67" s="4" t="s">
        <v>231</v>
      </c>
      <c r="ER67" s="4" t="str">
        <f>IF('Gene Table'!$D67="copy number",R67,"")</f>
        <v/>
      </c>
      <c r="ES67" s="4" t="str">
        <f>IF('Gene Table'!$D67="copy number",S67,"")</f>
        <v/>
      </c>
      <c r="ET67" s="4" t="str">
        <f>IF('Gene Table'!$D67="copy number",T67,"")</f>
        <v/>
      </c>
      <c r="EU67" s="4" t="str">
        <f>IF('Gene Table'!$D67="copy number",U67,"")</f>
        <v/>
      </c>
      <c r="EV67" s="4" t="str">
        <f>IF('Gene Table'!$D67="copy number",V67,"")</f>
        <v/>
      </c>
      <c r="EW67" s="4" t="str">
        <f>IF('Gene Table'!$D67="copy number",W67,"")</f>
        <v/>
      </c>
      <c r="EX67" s="4" t="str">
        <f>IF('Gene Table'!$D67="copy number",X67,"")</f>
        <v/>
      </c>
      <c r="EY67" s="4" t="str">
        <f>IF('Gene Table'!$D67="copy number",Y67,"")</f>
        <v/>
      </c>
      <c r="EZ67" s="4" t="str">
        <f>IF('Gene Table'!$D67="copy number",Z67,"")</f>
        <v/>
      </c>
      <c r="FA67" s="4" t="str">
        <f>IF('Gene Table'!$D67="copy number",AA67,"")</f>
        <v/>
      </c>
      <c r="FB67" s="4" t="str">
        <f>IF('Gene Table'!$D67="copy number",AB67,"")</f>
        <v/>
      </c>
      <c r="FC67" s="4" t="str">
        <f>IF('Gene Table'!$D67="copy number",AC67,"")</f>
        <v/>
      </c>
      <c r="FE67" s="4" t="s">
        <v>231</v>
      </c>
      <c r="FF67" s="4" t="str">
        <f>IF('Gene Table'!$C67="SMPC",D67,"")</f>
        <v/>
      </c>
      <c r="FG67" s="4" t="str">
        <f>IF('Gene Table'!$C67="SMPC",E67,"")</f>
        <v/>
      </c>
      <c r="FH67" s="4" t="str">
        <f>IF('Gene Table'!$C67="SMPC",F67,"")</f>
        <v/>
      </c>
      <c r="FI67" s="4" t="str">
        <f>IF('Gene Table'!$C67="SMPC",G67,"")</f>
        <v/>
      </c>
      <c r="FJ67" s="4" t="str">
        <f>IF('Gene Table'!$C67="SMPC",H67,"")</f>
        <v/>
      </c>
      <c r="FK67" s="4" t="str">
        <f>IF('Gene Table'!$C67="SMPC",I67,"")</f>
        <v/>
      </c>
      <c r="FL67" s="4" t="str">
        <f>IF('Gene Table'!$C67="SMPC",J67,"")</f>
        <v/>
      </c>
      <c r="FM67" s="4" t="str">
        <f>IF('Gene Table'!$C67="SMPC",K67,"")</f>
        <v/>
      </c>
      <c r="FN67" s="4" t="str">
        <f>IF('Gene Table'!$C67="SMPC",L67,"")</f>
        <v/>
      </c>
      <c r="FO67" s="4" t="str">
        <f>IF('Gene Table'!$C67="SMPC",M67,"")</f>
        <v/>
      </c>
      <c r="FP67" s="4" t="str">
        <f>IF('Gene Table'!$C67="SMPC",N67,"")</f>
        <v/>
      </c>
      <c r="FQ67" s="4" t="str">
        <f>IF('Gene Table'!$C67="SMPC",O67,"")</f>
        <v/>
      </c>
      <c r="FS67" s="4" t="s">
        <v>231</v>
      </c>
      <c r="FT67" s="4" t="str">
        <f>IF('Gene Table'!$C67="SMPC",R67,"")</f>
        <v/>
      </c>
      <c r="FU67" s="4" t="str">
        <f>IF('Gene Table'!$C67="SMPC",S67,"")</f>
        <v/>
      </c>
      <c r="FV67" s="4" t="str">
        <f>IF('Gene Table'!$C67="SMPC",T67,"")</f>
        <v/>
      </c>
      <c r="FW67" s="4" t="str">
        <f>IF('Gene Table'!$C67="SMPC",U67,"")</f>
        <v/>
      </c>
      <c r="FX67" s="4" t="str">
        <f>IF('Gene Table'!$C67="SMPC",V67,"")</f>
        <v/>
      </c>
      <c r="FY67" s="4" t="str">
        <f>IF('Gene Table'!$C67="SMPC",W67,"")</f>
        <v/>
      </c>
      <c r="FZ67" s="4" t="str">
        <f>IF('Gene Table'!$C67="SMPC",X67,"")</f>
        <v/>
      </c>
      <c r="GA67" s="4" t="str">
        <f>IF('Gene Table'!$C67="SMPC",Y67,"")</f>
        <v/>
      </c>
      <c r="GB67" s="4" t="str">
        <f>IF('Gene Table'!$C67="SMPC",Z67,"")</f>
        <v/>
      </c>
      <c r="GC67" s="4" t="str">
        <f>IF('Gene Table'!$C67="SMPC",AA67,"")</f>
        <v/>
      </c>
      <c r="GD67" s="4" t="str">
        <f>IF('Gene Table'!$C67="SMPC",AB67,"")</f>
        <v/>
      </c>
      <c r="GE67" s="4" t="str">
        <f>IF('Gene Table'!$C67="SMPC",AC67,"")</f>
        <v/>
      </c>
    </row>
    <row r="68" spans="1:187" ht="15" customHeight="1" x14ac:dyDescent="0.25">
      <c r="A68" s="4" t="str">
        <f>'Gene Table'!C68&amp;":"&amp;'Gene Table'!D68</f>
        <v>NRAS:c.38G&gt;C</v>
      </c>
      <c r="B68" s="4">
        <f>IF('Gene Table'!$G$5="NO",IF(ISNUMBER(MATCH('Gene Table'!E68,'Array Content'!$M$2:$M$941,0)),VLOOKUP('Gene Table'!E68,'Array Content'!$M$2:$O$941,2,FALSE),35),IF('Gene Table'!$G$5="YES",IF(ISNUMBER(MATCH('Gene Table'!E68,'Array Content'!$M$2:$M$941,0)),VLOOKUP('Gene Table'!E68,'Array Content'!$M$2:$O$941,3,FALSE),35),"OOPS"))</f>
        <v>36</v>
      </c>
      <c r="C68" s="4" t="s">
        <v>233</v>
      </c>
      <c r="D68" s="4">
        <f>IF('Control Sample Data'!D67="","",IF(SUM('Control Sample Data'!D$2:D$97)&gt;10,IF(AND(ISNUMBER('Control Sample Data'!D67),'Control Sample Data'!D67&lt;$B68, 'Control Sample Data'!D67&gt;0),'Control Sample Data'!D67,$B68),""))</f>
        <v>34.450000000000003</v>
      </c>
      <c r="E68" s="4">
        <f>IF('Control Sample Data'!E67="","",IF(SUM('Control Sample Data'!E$2:E$97)&gt;10,IF(AND(ISNUMBER('Control Sample Data'!E67),'Control Sample Data'!E67&lt;$B68, 'Control Sample Data'!E67&gt;0),'Control Sample Data'!E67,$B68),""))</f>
        <v>34.56</v>
      </c>
      <c r="F68" s="4" t="str">
        <f>IF('Control Sample Data'!F67="","",IF(SUM('Control Sample Data'!F$2:F$97)&gt;10,IF(AND(ISNUMBER('Control Sample Data'!F67),'Control Sample Data'!F67&lt;$B68, 'Control Sample Data'!F67&gt;0),'Control Sample Data'!F67,$B68),""))</f>
        <v/>
      </c>
      <c r="G68" s="4" t="str">
        <f>IF('Control Sample Data'!G67="","",IF(SUM('Control Sample Data'!G$2:G$97)&gt;10,IF(AND(ISNUMBER('Control Sample Data'!G67),'Control Sample Data'!G67&lt;$B68, 'Control Sample Data'!G67&gt;0),'Control Sample Data'!G67,$B68),""))</f>
        <v/>
      </c>
      <c r="H68" s="4" t="str">
        <f>IF('Control Sample Data'!H67="","",IF(SUM('Control Sample Data'!H$2:H$97)&gt;10,IF(AND(ISNUMBER('Control Sample Data'!H67),'Control Sample Data'!H67&lt;$B68, 'Control Sample Data'!H67&gt;0),'Control Sample Data'!H67,$B68),""))</f>
        <v/>
      </c>
      <c r="I68" s="4" t="str">
        <f>IF('Control Sample Data'!I67="","",IF(SUM('Control Sample Data'!I$2:I$97)&gt;10,IF(AND(ISNUMBER('Control Sample Data'!I67),'Control Sample Data'!I67&lt;$B68, 'Control Sample Data'!I67&gt;0),'Control Sample Data'!I67,$B68),""))</f>
        <v/>
      </c>
      <c r="J68" s="4" t="str">
        <f>IF('Control Sample Data'!J67="","",IF(SUM('Control Sample Data'!J$2:J$97)&gt;10,IF(AND(ISNUMBER('Control Sample Data'!J67),'Control Sample Data'!J67&lt;$B68, 'Control Sample Data'!J67&gt;0),'Control Sample Data'!J67,$B68),""))</f>
        <v/>
      </c>
      <c r="K68" s="4" t="str">
        <f>IF('Control Sample Data'!K67="","",IF(SUM('Control Sample Data'!K$2:K$97)&gt;10,IF(AND(ISNUMBER('Control Sample Data'!K67),'Control Sample Data'!K67&lt;$B68, 'Control Sample Data'!K67&gt;0),'Control Sample Data'!K67,$B68),""))</f>
        <v/>
      </c>
      <c r="L68" s="4" t="str">
        <f>IF('Control Sample Data'!L67="","",IF(SUM('Control Sample Data'!L$2:L$97)&gt;10,IF(AND(ISNUMBER('Control Sample Data'!L67),'Control Sample Data'!L67&lt;$B68, 'Control Sample Data'!L67&gt;0),'Control Sample Data'!L67,$B68),""))</f>
        <v/>
      </c>
      <c r="M68" s="4" t="str">
        <f>IF('Control Sample Data'!M67="","",IF(SUM('Control Sample Data'!M$2:M$97)&gt;10,IF(AND(ISNUMBER('Control Sample Data'!M67),'Control Sample Data'!M67&lt;$B68, 'Control Sample Data'!M67&gt;0),'Control Sample Data'!M67,$B68),""))</f>
        <v/>
      </c>
      <c r="N68" s="4" t="str">
        <f>IF('Control Sample Data'!N67="","",IF(SUM('Control Sample Data'!N$2:N$97)&gt;10,IF(AND(ISNUMBER('Control Sample Data'!N67),'Control Sample Data'!N67&lt;$B68, 'Control Sample Data'!N67&gt;0),'Control Sample Data'!N67,$B68),""))</f>
        <v/>
      </c>
      <c r="O68" s="4" t="str">
        <f>IF('Control Sample Data'!O67="","",IF(SUM('Control Sample Data'!O$2:O$97)&gt;10,IF(AND(ISNUMBER('Control Sample Data'!O67),'Control Sample Data'!O67&lt;$B68, 'Control Sample Data'!O67&gt;0),'Control Sample Data'!O67,$B68),""))</f>
        <v/>
      </c>
      <c r="Q68" s="4" t="s">
        <v>233</v>
      </c>
      <c r="R68" s="4">
        <f>IF('Test Sample Data'!D67="","",IF(SUM('Test Sample Data'!D$2:D$97)&gt;10,IF(AND(ISNUMBER('Test Sample Data'!D67),'Test Sample Data'!D67&lt;$B68, 'Test Sample Data'!D67&gt;0),'Test Sample Data'!D67,$B68),""))</f>
        <v>35</v>
      </c>
      <c r="S68" s="4">
        <f>IF('Test Sample Data'!E67="","",IF(SUM('Test Sample Data'!E$2:E$97)&gt;10,IF(AND(ISNUMBER('Test Sample Data'!E67),'Test Sample Data'!E67&lt;$B68, 'Test Sample Data'!E67&gt;0),'Test Sample Data'!E67,$B68),""))</f>
        <v>35</v>
      </c>
      <c r="T68" s="4">
        <f>IF('Test Sample Data'!F67="","",IF(SUM('Test Sample Data'!F$2:F$97)&gt;10,IF(AND(ISNUMBER('Test Sample Data'!F67),'Test Sample Data'!F67&lt;$B68, 'Test Sample Data'!F67&gt;0),'Test Sample Data'!F67,$B68),""))</f>
        <v>35</v>
      </c>
      <c r="U68" s="4">
        <f>IF('Test Sample Data'!G67="","",IF(SUM('Test Sample Data'!G$2:G$97)&gt;10,IF(AND(ISNUMBER('Test Sample Data'!G67),'Test Sample Data'!G67&lt;$B68, 'Test Sample Data'!G67&gt;0),'Test Sample Data'!G67,$B68),""))</f>
        <v>35</v>
      </c>
      <c r="V68" s="4">
        <f>IF('Test Sample Data'!H67="","",IF(SUM('Test Sample Data'!H$2:H$97)&gt;10,IF(AND(ISNUMBER('Test Sample Data'!H67),'Test Sample Data'!H67&lt;$B68, 'Test Sample Data'!H67&gt;0),'Test Sample Data'!H67,$B68),""))</f>
        <v>35</v>
      </c>
      <c r="W68" s="4">
        <f>IF('Test Sample Data'!I67="","",IF(SUM('Test Sample Data'!I$2:I$97)&gt;10,IF(AND(ISNUMBER('Test Sample Data'!I67),'Test Sample Data'!I67&lt;$B68, 'Test Sample Data'!I67&gt;0),'Test Sample Data'!I67,$B68),""))</f>
        <v>35</v>
      </c>
      <c r="X68" s="4">
        <f>IF('Test Sample Data'!J67="","",IF(SUM('Test Sample Data'!J$2:J$97)&gt;10,IF(AND(ISNUMBER('Test Sample Data'!J67),'Test Sample Data'!J67&lt;$B68, 'Test Sample Data'!J67&gt;0),'Test Sample Data'!J67,$B68),""))</f>
        <v>35</v>
      </c>
      <c r="Y68" s="4">
        <f>IF('Test Sample Data'!K67="","",IF(SUM('Test Sample Data'!K$2:K$97)&gt;10,IF(AND(ISNUMBER('Test Sample Data'!K67),'Test Sample Data'!K67&lt;$B68, 'Test Sample Data'!K67&gt;0),'Test Sample Data'!K67,$B68),""))</f>
        <v>35</v>
      </c>
      <c r="Z68" s="4" t="str">
        <f>IF('Test Sample Data'!L67="","",IF(SUM('Test Sample Data'!L$2:L$97)&gt;10,IF(AND(ISNUMBER('Test Sample Data'!L67),'Test Sample Data'!L67&lt;$B68, 'Test Sample Data'!L67&gt;0),'Test Sample Data'!L67,$B68),""))</f>
        <v/>
      </c>
      <c r="AA68" s="4" t="str">
        <f>IF('Test Sample Data'!M67="","",IF(SUM('Test Sample Data'!M$2:M$97)&gt;10,IF(AND(ISNUMBER('Test Sample Data'!M67),'Test Sample Data'!M67&lt;$B68, 'Test Sample Data'!M67&gt;0),'Test Sample Data'!M67,$B68),""))</f>
        <v/>
      </c>
      <c r="AB68" s="4" t="str">
        <f>IF('Test Sample Data'!N67="","",IF(SUM('Test Sample Data'!N$2:N$97)&gt;10,IF(AND(ISNUMBER('Test Sample Data'!N67),'Test Sample Data'!N67&lt;$B68, 'Test Sample Data'!N67&gt;0),'Test Sample Data'!N67,$B68),""))</f>
        <v/>
      </c>
      <c r="AC68" s="4" t="str">
        <f>IF('Test Sample Data'!O67="","",IF(SUM('Test Sample Data'!O$2:O$97)&gt;10,IF(AND(ISNUMBER('Test Sample Data'!O67),'Test Sample Data'!O67&lt;$B68, 'Test Sample Data'!O67&gt;0),'Test Sample Data'!O67,$B68),""))</f>
        <v/>
      </c>
      <c r="AE68" s="4" t="s">
        <v>233</v>
      </c>
      <c r="AF68" s="4">
        <f>IF(ISNUMBER(D68),IF(MID('Gene Table'!$D$1,5,1)="8",D68-ED$100,D68-VLOOKUP(LEFT($A68,FIND(":",$A68,1))&amp;"copy number",$A$3:$AC$98,4,FALSE)),"")</f>
        <v>8.0800000000000018</v>
      </c>
      <c r="AG68" s="4">
        <f>IF(ISNUMBER(E68),IF(MID('Gene Table'!$D$1,5,1)="8",E68-EE$100,E68-VLOOKUP(LEFT($A68,FIND(":",$A68,1))&amp;"copy number",$A$3:$AC$98,5,FALSE)),"")</f>
        <v>8.1300000000000026</v>
      </c>
      <c r="AH68" s="4" t="str">
        <f>IF(ISNUMBER(F68),IF(MID('Gene Table'!$D$1,5,1)="8",F68-EF$100,F68-VLOOKUP(LEFT($A68,FIND(":",$A68,1))&amp;"copy number",$A$3:$AC$98,6,FALSE)),"")</f>
        <v/>
      </c>
      <c r="AI68" s="4" t="str">
        <f>IF(ISNUMBER(G68),IF(MID('Gene Table'!$D$1,5,1)="8",G68-EG$100,G68-VLOOKUP(LEFT($A68,FIND(":",$A68,1))&amp;"copy number",$A$3:$AC$98,7,FALSE)),"")</f>
        <v/>
      </c>
      <c r="AJ68" s="4" t="str">
        <f>IF(ISNUMBER(H68),IF(MID('Gene Table'!$D$1,5,1)="8",H68-EH$100,H68-VLOOKUP(LEFT($A68,FIND(":",$A68,1))&amp;"copy number",$A$3:$AC$98,8,FALSE)),"")</f>
        <v/>
      </c>
      <c r="AK68" s="4" t="str">
        <f>IF(ISNUMBER(I68),IF(MID('Gene Table'!$D$1,5,1)="8",I68-EI$100,I68-VLOOKUP(LEFT($A68,FIND(":",$A68,1))&amp;"copy number",$A$3:$AC$98,9,FALSE)),"")</f>
        <v/>
      </c>
      <c r="AL68" s="4" t="str">
        <f>IF(ISNUMBER(J68),IF(MID('Gene Table'!$D$1,5,1)="8",J68-EJ$100,J68-VLOOKUP(LEFT($A68,FIND(":",$A68,1))&amp;"copy number",$A$3:$AC$98,10,FALSE)),"")</f>
        <v/>
      </c>
      <c r="AM68" s="4" t="str">
        <f>IF(ISNUMBER(K68),IF(MID('Gene Table'!$D$1,5,1)="8",K68-EK$100,K68-VLOOKUP(LEFT($A68,FIND(":",$A68,1))&amp;"copy number",$A$3:$AC$98,11,FALSE)),"")</f>
        <v/>
      </c>
      <c r="AN68" s="4" t="str">
        <f>IF(ISNUMBER(L68),IF(MID('Gene Table'!$D$1,5,1)="8",L68-EL$100,L68-VLOOKUP(LEFT($A68,FIND(":",$A68,1))&amp;"copy number",$A$3:$AC$98,12,FALSE)),"")</f>
        <v/>
      </c>
      <c r="AO68" s="4" t="str">
        <f>IF(ISNUMBER(M68),IF(MID('Gene Table'!$D$1,5,1)="8",M68-EM$100,M68-VLOOKUP(LEFT($A68,FIND(":",$A68,1))&amp;"copy number",$A$3:$AC$98,13,FALSE)),"")</f>
        <v/>
      </c>
      <c r="AP68" s="4" t="str">
        <f>IF(ISNUMBER(N68),IF(MID('Gene Table'!$D$1,5,1)="8",N68-EN$100,N68-VLOOKUP(LEFT($A68,FIND(":",$A68,1))&amp;"copy number",$A$3:$AC$98,14,FALSE)),"")</f>
        <v/>
      </c>
      <c r="AQ68" s="4" t="str">
        <f>IF(ISNUMBER(O68),IF(MID('Gene Table'!$D$1,5,1)="8",O68-EO$100,O68-VLOOKUP(LEFT($A68,FIND(":",$A68,1))&amp;"copy number",$A$3:$AC$98,15,FALSE)),"")</f>
        <v/>
      </c>
      <c r="AR68" s="4">
        <f t="shared" ref="AR68:AR98" si="43">IFERROR(ROUND(3*STDEV(AF68:AQ68),2),0)</f>
        <v>0.11</v>
      </c>
      <c r="AS68" s="4">
        <f t="shared" ref="AS68:AS98" si="44">ROUND(AVERAGE(AF68:AQ68),2)</f>
        <v>8.11</v>
      </c>
      <c r="AU68" s="4" t="s">
        <v>233</v>
      </c>
      <c r="AV68" s="4">
        <f>IF(ISNUMBER(R68),IF(MID('Gene Table'!$D$1,5,1)="8",D68-ER$100,R68-VLOOKUP(LEFT($A68,FIND(":",$A68,1))&amp;"copy number",$A$3:$AC$98,18,FALSE)),"")</f>
        <v>8.68</v>
      </c>
      <c r="AW68" s="4">
        <f>IF(ISNUMBER(S68),IF(MID('Gene Table'!$D$1,5,1)="8",E68-ES$100,S68-VLOOKUP(LEFT($A68,FIND(":",$A68,1))&amp;"copy number",$A$3:$AC$98,19,FALSE)),"")</f>
        <v>8.36</v>
      </c>
      <c r="AX68" s="4">
        <f>IF(ISNUMBER(T68),IF(MID('Gene Table'!$D$1,5,1)="8",F68-ET$100,T68-VLOOKUP(LEFT($A68,FIND(":",$A68,1))&amp;"copy number",$A$3:$AC$98,20,FALSE)),"")</f>
        <v>8.66</v>
      </c>
      <c r="AY68" s="4">
        <f>IF(ISNUMBER(U68),IF(MID('Gene Table'!$D$1,5,1)="8",G68-EU$100,U68-VLOOKUP(LEFT($A68,FIND(":",$A68,1))&amp;"copy number",$A$3:$AC$98,21,FALSE)),"")</f>
        <v>9</v>
      </c>
      <c r="AZ68" s="4">
        <f>IF(ISNUMBER(V68),IF(MID('Gene Table'!$D$1,5,1)="8",H68-EV$100,V68-VLOOKUP(LEFT($A68,FIND(":",$A68,1))&amp;"copy number",$A$3:$AC$98,22,FALSE)),"")</f>
        <v>9</v>
      </c>
      <c r="BA68" s="4">
        <f>IF(ISNUMBER(W68),IF(MID('Gene Table'!$D$1,5,1)="8",I68-EW$100,W68-VLOOKUP(LEFT($A68,FIND(":",$A68,1))&amp;"copy number",$A$3:$AC$98,23,FALSE)),"")</f>
        <v>9</v>
      </c>
      <c r="BB68" s="4">
        <f>IF(ISNUMBER(X68),IF(MID('Gene Table'!$D$1,5,1)="8",J68-EX$100,X68-VLOOKUP(LEFT($A68,FIND(":",$A68,1))&amp;"copy number",$A$3:$AC$98,24,FALSE)),"")</f>
        <v>9</v>
      </c>
      <c r="BC68" s="4">
        <f>IF(ISNUMBER(Y68),IF(MID('Gene Table'!$D$1,5,1)="8",K68-EY$100,Y68-VLOOKUP(LEFT($A68,FIND(":",$A68,1))&amp;"copy number",$A$3:$AC$98,25,FALSE)),"")</f>
        <v>9</v>
      </c>
      <c r="BD68" s="4" t="str">
        <f>IF(ISNUMBER(Z68),IF(MID('Gene Table'!$D$1,5,1)="8",L68-EZ$100,Z68-VLOOKUP(LEFT($A68,FIND(":",$A68,1))&amp;"copy number",$A$3:$AC$98,26,FALSE)),"")</f>
        <v/>
      </c>
      <c r="BE68" s="4" t="str">
        <f>IF(ISNUMBER(AA68),IF(MID('Gene Table'!$D$1,5,1)="8",M68-FA$100,AA68-VLOOKUP(LEFT($A68,FIND(":",$A68,1))&amp;"copy number",$A$3:$AC$98,27,FALSE)),"")</f>
        <v/>
      </c>
      <c r="BF68" s="4" t="str">
        <f>IF(ISNUMBER(AB68),IF(MID('Gene Table'!$D$1,5,1)="8",N68-FB$100,AB68-VLOOKUP(LEFT($A68,FIND(":",$A68,1))&amp;"copy number",$A$3:$AC$98,28,FALSE)),"")</f>
        <v/>
      </c>
      <c r="BG68" s="4" t="str">
        <f>IF(ISNUMBER(AC68),IF(MID('Gene Table'!$D$1,5,1)="8",O68-FC$100,AC68-VLOOKUP(LEFT($A68,FIND(":",$A68,1))&amp;"copy number",$A$3:$AC$98,29,FALSE)),"")</f>
        <v/>
      </c>
      <c r="BI68" s="4" t="s">
        <v>233</v>
      </c>
      <c r="BJ68" s="4">
        <f t="shared" ref="BJ68:BJ98" si="45">IF(ISNUMBER(R68),IF(R68&gt;=MEDIAN($R68:$AC68),AV68,""),"")</f>
        <v>8.68</v>
      </c>
      <c r="BK68" s="4">
        <f t="shared" ref="BK68:BK98" si="46">IF(ISNUMBER(S68),IF(S68&gt;=MEDIAN($R68:$AC68),AW68,""),"")</f>
        <v>8.36</v>
      </c>
      <c r="BL68" s="4">
        <f t="shared" ref="BL68:BL98" si="47">IF(ISNUMBER(T68),IF(T68&gt;=MEDIAN($R68:$AC68),AX68,""),"")</f>
        <v>8.66</v>
      </c>
      <c r="BM68" s="4">
        <f t="shared" ref="BM68:BM98" si="48">IF(ISNUMBER(U68),IF(U68&gt;=MEDIAN($R68:$AC68),AY68,""),"")</f>
        <v>9</v>
      </c>
      <c r="BN68" s="4">
        <f t="shared" ref="BN68:BN98" si="49">IF(ISNUMBER(V68),IF(V68&gt;=MEDIAN($R68:$AC68),AZ68,""),"")</f>
        <v>9</v>
      </c>
      <c r="BO68" s="4">
        <f t="shared" ref="BO68:BO98" si="50">IF(ISNUMBER(W68),IF(W68&gt;=MEDIAN($R68:$AC68),BA68,""),"")</f>
        <v>9</v>
      </c>
      <c r="BP68" s="4">
        <f t="shared" ref="BP68:BP98" si="51">IF(ISNUMBER(X68),IF(X68&gt;=MEDIAN($R68:$AC68),BB68,""),"")</f>
        <v>9</v>
      </c>
      <c r="BQ68" s="4">
        <f t="shared" ref="BQ68:BQ98" si="52">IF(ISNUMBER(Y68),IF(Y68&gt;=MEDIAN($R68:$AC68),BC68,""),"")</f>
        <v>9</v>
      </c>
      <c r="BR68" s="4" t="str">
        <f t="shared" ref="BR68:BR98" si="53">IF(ISNUMBER(Z68),IF(Z68&gt;=MEDIAN($R68:$AC68),BD68,""),"")</f>
        <v/>
      </c>
      <c r="BS68" s="4" t="str">
        <f t="shared" ref="BS68:BS98" si="54">IF(ISNUMBER(AA68),IF(AA68&gt;=MEDIAN($R68:$AC68),BE68,""),"")</f>
        <v/>
      </c>
      <c r="BT68" s="4" t="str">
        <f t="shared" ref="BT68:BT98" si="55">IF(ISNUMBER(AB68),IF(AB68&gt;=MEDIAN($R68:$AC68),BF68,""),"")</f>
        <v/>
      </c>
      <c r="BU68" s="4" t="str">
        <f t="shared" ref="BU68:BU98" si="56">IF(ISNUMBER(AC68),IF(AC68&gt;=MEDIAN($R68:$AC68),BG68,""),"")</f>
        <v/>
      </c>
      <c r="BV68" s="4">
        <f t="shared" ref="BV68:BV98" si="57">IFERROR(ROUND(3*STDEV(BJ68:BU68),2),0)</f>
        <v>0.73</v>
      </c>
      <c r="BW68" s="4">
        <f t="shared" ref="BW68:BW98" si="58">ROUND(AVERAGE(BJ68:BU68),2)</f>
        <v>8.84</v>
      </c>
      <c r="BY68" s="4" t="s">
        <v>233</v>
      </c>
      <c r="BZ68" s="4">
        <f t="shared" ref="BZ68:BZ98" si="59">IF(ISNUMBER(AV68),AV68-$BW68,"")</f>
        <v>-0.16000000000000014</v>
      </c>
      <c r="CA68" s="4">
        <f t="shared" ref="CA68:CA98" si="60">IF(ISNUMBER(AW68),AW68-$BW68,"")</f>
        <v>-0.48000000000000043</v>
      </c>
      <c r="CB68" s="4">
        <f t="shared" ref="CB68:CB98" si="61">IF(ISNUMBER(AX68),AX68-$BW68,"")</f>
        <v>-0.17999999999999972</v>
      </c>
      <c r="CC68" s="4">
        <f t="shared" ref="CC68:CC98" si="62">IF(ISNUMBER(AY68),AY68-$BW68,"")</f>
        <v>0.16000000000000014</v>
      </c>
      <c r="CD68" s="4">
        <f t="shared" ref="CD68:CD98" si="63">IF(ISNUMBER(AZ68),AZ68-$BW68,"")</f>
        <v>0.16000000000000014</v>
      </c>
      <c r="CE68" s="4">
        <f t="shared" ref="CE68:CE98" si="64">IF(ISNUMBER(BA68),BA68-$BW68,"")</f>
        <v>0.16000000000000014</v>
      </c>
      <c r="CF68" s="4">
        <f t="shared" ref="CF68:CF98" si="65">IF(ISNUMBER(BB68),BB68-$BW68,"")</f>
        <v>0.16000000000000014</v>
      </c>
      <c r="CG68" s="4">
        <f t="shared" ref="CG68:CG98" si="66">IF(ISNUMBER(BC68),BC68-$BW68,"")</f>
        <v>0.16000000000000014</v>
      </c>
      <c r="CH68" s="4" t="str">
        <f t="shared" ref="CH68:CH98" si="67">IF(ISNUMBER(BD68),BD68-$BW68,"")</f>
        <v/>
      </c>
      <c r="CI68" s="4" t="str">
        <f t="shared" ref="CI68:CI98" si="68">IF(ISNUMBER(BE68),BE68-$BW68,"")</f>
        <v/>
      </c>
      <c r="CJ68" s="4" t="str">
        <f t="shared" ref="CJ68:CJ98" si="69">IF(ISNUMBER(BF68),BF68-$BW68,"")</f>
        <v/>
      </c>
      <c r="CK68" s="4" t="str">
        <f t="shared" ref="CK68:CK98" si="70">IF(ISNUMBER(BG68),BG68-$BW68,"")</f>
        <v/>
      </c>
      <c r="CM68" s="4" t="s">
        <v>233</v>
      </c>
      <c r="CN68" s="4" t="str">
        <f>IF(ISNUMBER(BZ68), IF($BV68&gt;VLOOKUP('Gene Table'!$G$2,'Array Content'!$A$2:$B$3,2,FALSE),IF(BZ68&lt;-$BV68,"mutant","WT"),IF(BZ68&lt;-VLOOKUP('Gene Table'!$G$2,'Array Content'!$A$2:$B$3,2,FALSE),"Mutant","WT")),"")</f>
        <v>WT</v>
      </c>
      <c r="CO68" s="4" t="str">
        <f>IF(ISNUMBER(CA68), IF($BV68&gt;VLOOKUP('Gene Table'!$G$2,'Array Content'!$A$2:$B$3,2,FALSE),IF(CA68&lt;-$BV68,"mutant","WT"),IF(CA68&lt;-VLOOKUP('Gene Table'!$G$2,'Array Content'!$A$2:$B$3,2,FALSE),"Mutant","WT")),"")</f>
        <v>WT</v>
      </c>
      <c r="CP68" s="4" t="str">
        <f>IF(ISNUMBER(CB68), IF($BV68&gt;VLOOKUP('Gene Table'!$G$2,'Array Content'!$A$2:$B$3,2,FALSE),IF(CB68&lt;-$BV68,"mutant","WT"),IF(CB68&lt;-VLOOKUP('Gene Table'!$G$2,'Array Content'!$A$2:$B$3,2,FALSE),"Mutant","WT")),"")</f>
        <v>WT</v>
      </c>
      <c r="CQ68" s="4" t="str">
        <f>IF(ISNUMBER(CC68), IF($BV68&gt;VLOOKUP('Gene Table'!$G$2,'Array Content'!$A$2:$B$3,2,FALSE),IF(CC68&lt;-$BV68,"mutant","WT"),IF(CC68&lt;-VLOOKUP('Gene Table'!$G$2,'Array Content'!$A$2:$B$3,2,FALSE),"Mutant","WT")),"")</f>
        <v>WT</v>
      </c>
      <c r="CR68" s="4" t="str">
        <f>IF(ISNUMBER(CD68), IF($BV68&gt;VLOOKUP('Gene Table'!$G$2,'Array Content'!$A$2:$B$3,2,FALSE),IF(CD68&lt;-$BV68,"mutant","WT"),IF(CD68&lt;-VLOOKUP('Gene Table'!$G$2,'Array Content'!$A$2:$B$3,2,FALSE),"Mutant","WT")),"")</f>
        <v>WT</v>
      </c>
      <c r="CS68" s="4" t="str">
        <f>IF(ISNUMBER(CE68), IF($BV68&gt;VLOOKUP('Gene Table'!$G$2,'Array Content'!$A$2:$B$3,2,FALSE),IF(CE68&lt;-$BV68,"mutant","WT"),IF(CE68&lt;-VLOOKUP('Gene Table'!$G$2,'Array Content'!$A$2:$B$3,2,FALSE),"Mutant","WT")),"")</f>
        <v>WT</v>
      </c>
      <c r="CT68" s="4" t="str">
        <f>IF(ISNUMBER(CF68), IF($BV68&gt;VLOOKUP('Gene Table'!$G$2,'Array Content'!$A$2:$B$3,2,FALSE),IF(CF68&lt;-$BV68,"mutant","WT"),IF(CF68&lt;-VLOOKUP('Gene Table'!$G$2,'Array Content'!$A$2:$B$3,2,FALSE),"Mutant","WT")),"")</f>
        <v>WT</v>
      </c>
      <c r="CU68" s="4" t="str">
        <f>IF(ISNUMBER(CG68), IF($BV68&gt;VLOOKUP('Gene Table'!$G$2,'Array Content'!$A$2:$B$3,2,FALSE),IF(CG68&lt;-$BV68,"mutant","WT"),IF(CG68&lt;-VLOOKUP('Gene Table'!$G$2,'Array Content'!$A$2:$B$3,2,FALSE),"Mutant","WT")),"")</f>
        <v>WT</v>
      </c>
      <c r="CV68" s="4" t="str">
        <f>IF(ISNUMBER(CH68), IF($BV68&gt;VLOOKUP('Gene Table'!$G$2,'Array Content'!$A$2:$B$3,2,FALSE),IF(CH68&lt;-$BV68,"mutant","WT"),IF(CH68&lt;-VLOOKUP('Gene Table'!$G$2,'Array Content'!$A$2:$B$3,2,FALSE),"Mutant","WT")),"")</f>
        <v/>
      </c>
      <c r="CW68" s="4" t="str">
        <f>IF(ISNUMBER(CI68), IF($BV68&gt;VLOOKUP('Gene Table'!$G$2,'Array Content'!$A$2:$B$3,2,FALSE),IF(CI68&lt;-$BV68,"mutant","WT"),IF(CI68&lt;-VLOOKUP('Gene Table'!$G$2,'Array Content'!$A$2:$B$3,2,FALSE),"Mutant","WT")),"")</f>
        <v/>
      </c>
      <c r="CX68" s="4" t="str">
        <f>IF(ISNUMBER(CJ68), IF($BV68&gt;VLOOKUP('Gene Table'!$G$2,'Array Content'!$A$2:$B$3,2,FALSE),IF(CJ68&lt;-$BV68,"mutant","WT"),IF(CJ68&lt;-VLOOKUP('Gene Table'!$G$2,'Array Content'!$A$2:$B$3,2,FALSE),"Mutant","WT")),"")</f>
        <v/>
      </c>
      <c r="CY68" s="4" t="str">
        <f>IF(ISNUMBER(CK68), IF($BV68&gt;VLOOKUP('Gene Table'!$G$2,'Array Content'!$A$2:$B$3,2,FALSE),IF(CK68&lt;-$BV68,"mutant","WT"),IF(CK68&lt;-VLOOKUP('Gene Table'!$G$2,'Array Content'!$A$2:$B$3,2,FALSE),"Mutant","WT")),"")</f>
        <v/>
      </c>
      <c r="DA68" s="4" t="s">
        <v>233</v>
      </c>
      <c r="DB68" s="4">
        <f t="shared" ref="DB68:DB98" si="71">IF(ISNUMBER(AV68),AV68-$AS68,"")</f>
        <v>0.57000000000000028</v>
      </c>
      <c r="DC68" s="4">
        <f t="shared" ref="DC68:DC98" si="72">IF(ISNUMBER(AW68),AW68-$AS68,"")</f>
        <v>0.25</v>
      </c>
      <c r="DD68" s="4">
        <f t="shared" ref="DD68:DD98" si="73">IF(ISNUMBER(AX68),AX68-$AS68,"")</f>
        <v>0.55000000000000071</v>
      </c>
      <c r="DE68" s="4">
        <f t="shared" ref="DE68:DE98" si="74">IF(ISNUMBER(AY68),AY68-$AS68,"")</f>
        <v>0.89000000000000057</v>
      </c>
      <c r="DF68" s="4">
        <f t="shared" ref="DF68:DF98" si="75">IF(ISNUMBER(AZ68),AZ68-$AS68,"")</f>
        <v>0.89000000000000057</v>
      </c>
      <c r="DG68" s="4">
        <f t="shared" ref="DG68:DG98" si="76">IF(ISNUMBER(BA68),BA68-$AS68,"")</f>
        <v>0.89000000000000057</v>
      </c>
      <c r="DH68" s="4">
        <f t="shared" ref="DH68:DH98" si="77">IF(ISNUMBER(BB68),BB68-$AS68,"")</f>
        <v>0.89000000000000057</v>
      </c>
      <c r="DI68" s="4">
        <f t="shared" ref="DI68:DI98" si="78">IF(ISNUMBER(BC68),BC68-$AS68,"")</f>
        <v>0.89000000000000057</v>
      </c>
      <c r="DJ68" s="4" t="str">
        <f t="shared" ref="DJ68:DJ98" si="79">IF(ISNUMBER(BD68),BD68-$AS68,"")</f>
        <v/>
      </c>
      <c r="DK68" s="4" t="str">
        <f t="shared" ref="DK68:DK98" si="80">IF(ISNUMBER(BE68),BE68-$AS68,"")</f>
        <v/>
      </c>
      <c r="DL68" s="4" t="str">
        <f t="shared" ref="DL68:DL98" si="81">IF(ISNUMBER(BF68),BF68-$AS68,"")</f>
        <v/>
      </c>
      <c r="DM68" s="4" t="str">
        <f t="shared" ref="DM68:DM98" si="82">IF(ISNUMBER(BG68),BG68-$AS68,"")</f>
        <v/>
      </c>
      <c r="DO68" s="4" t="s">
        <v>233</v>
      </c>
      <c r="DP68" s="4" t="str">
        <f>IF(ISNUMBER(DB68), IF($AR68&gt;VLOOKUP('Gene Table'!$G$2,'Array Content'!$A$2:$B$3,2,FALSE),IF(DB68&lt;-$AR68,"mutant","WT"),IF(DB68&lt;-VLOOKUP('Gene Table'!$G$2,'Array Content'!$A$2:$B$3,2,FALSE),"Mutant","WT")),"")</f>
        <v>WT</v>
      </c>
      <c r="DQ68" s="4" t="str">
        <f>IF(ISNUMBER(DC68), IF($AR68&gt;VLOOKUP('Gene Table'!$G$2,'Array Content'!$A$2:$B$3,2,FALSE),IF(DC68&lt;-$AR68,"mutant","WT"),IF(DC68&lt;-VLOOKUP('Gene Table'!$G$2,'Array Content'!$A$2:$B$3,2,FALSE),"Mutant","WT")),"")</f>
        <v>WT</v>
      </c>
      <c r="DR68" s="4" t="str">
        <f>IF(ISNUMBER(DD68), IF($AR68&gt;VLOOKUP('Gene Table'!$G$2,'Array Content'!$A$2:$B$3,2,FALSE),IF(DD68&lt;-$AR68,"mutant","WT"),IF(DD68&lt;-VLOOKUP('Gene Table'!$G$2,'Array Content'!$A$2:$B$3,2,FALSE),"Mutant","WT")),"")</f>
        <v>WT</v>
      </c>
      <c r="DS68" s="4" t="str">
        <f>IF(ISNUMBER(DE68), IF($AR68&gt;VLOOKUP('Gene Table'!$G$2,'Array Content'!$A$2:$B$3,2,FALSE),IF(DE68&lt;-$AR68,"mutant","WT"),IF(DE68&lt;-VLOOKUP('Gene Table'!$G$2,'Array Content'!$A$2:$B$3,2,FALSE),"Mutant","WT")),"")</f>
        <v>WT</v>
      </c>
      <c r="DT68" s="4" t="str">
        <f>IF(ISNUMBER(DF68), IF($AR68&gt;VLOOKUP('Gene Table'!$G$2,'Array Content'!$A$2:$B$3,2,FALSE),IF(DF68&lt;-$AR68,"mutant","WT"),IF(DF68&lt;-VLOOKUP('Gene Table'!$G$2,'Array Content'!$A$2:$B$3,2,FALSE),"Mutant","WT")),"")</f>
        <v>WT</v>
      </c>
      <c r="DU68" s="4" t="str">
        <f>IF(ISNUMBER(DG68), IF($AR68&gt;VLOOKUP('Gene Table'!$G$2,'Array Content'!$A$2:$B$3,2,FALSE),IF(DG68&lt;-$AR68,"mutant","WT"),IF(DG68&lt;-VLOOKUP('Gene Table'!$G$2,'Array Content'!$A$2:$B$3,2,FALSE),"Mutant","WT")),"")</f>
        <v>WT</v>
      </c>
      <c r="DV68" s="4" t="str">
        <f>IF(ISNUMBER(DH68), IF($AR68&gt;VLOOKUP('Gene Table'!$G$2,'Array Content'!$A$2:$B$3,2,FALSE),IF(DH68&lt;-$AR68,"mutant","WT"),IF(DH68&lt;-VLOOKUP('Gene Table'!$G$2,'Array Content'!$A$2:$B$3,2,FALSE),"Mutant","WT")),"")</f>
        <v>WT</v>
      </c>
      <c r="DW68" s="4" t="str">
        <f>IF(ISNUMBER(DI68), IF($AR68&gt;VLOOKUP('Gene Table'!$G$2,'Array Content'!$A$2:$B$3,2,FALSE),IF(DI68&lt;-$AR68,"mutant","WT"),IF(DI68&lt;-VLOOKUP('Gene Table'!$G$2,'Array Content'!$A$2:$B$3,2,FALSE),"Mutant","WT")),"")</f>
        <v>WT</v>
      </c>
      <c r="DX68" s="4" t="str">
        <f>IF(ISNUMBER(DJ68), IF($AR68&gt;VLOOKUP('Gene Table'!$G$2,'Array Content'!$A$2:$B$3,2,FALSE),IF(DJ68&lt;-$AR68,"mutant","WT"),IF(DJ68&lt;-VLOOKUP('Gene Table'!$G$2,'Array Content'!$A$2:$B$3,2,FALSE),"Mutant","WT")),"")</f>
        <v/>
      </c>
      <c r="DY68" s="4" t="str">
        <f>IF(ISNUMBER(DK68), IF($AR68&gt;VLOOKUP('Gene Table'!$G$2,'Array Content'!$A$2:$B$3,2,FALSE),IF(DK68&lt;-$AR68,"mutant","WT"),IF(DK68&lt;-VLOOKUP('Gene Table'!$G$2,'Array Content'!$A$2:$B$3,2,FALSE),"Mutant","WT")),"")</f>
        <v/>
      </c>
      <c r="DZ68" s="4" t="str">
        <f>IF(ISNUMBER(DL68), IF($AR68&gt;VLOOKUP('Gene Table'!$G$2,'Array Content'!$A$2:$B$3,2,FALSE),IF(DL68&lt;-$AR68,"mutant","WT"),IF(DL68&lt;-VLOOKUP('Gene Table'!$G$2,'Array Content'!$A$2:$B$3,2,FALSE),"Mutant","WT")),"")</f>
        <v/>
      </c>
      <c r="EA68" s="4" t="str">
        <f>IF(ISNUMBER(DM68), IF($AR68&gt;VLOOKUP('Gene Table'!$G$2,'Array Content'!$A$2:$B$3,2,FALSE),IF(DM68&lt;-$AR68,"mutant","WT"),IF(DM68&lt;-VLOOKUP('Gene Table'!$G$2,'Array Content'!$A$2:$B$3,2,FALSE),"Mutant","WT")),"")</f>
        <v/>
      </c>
      <c r="EC68" s="4" t="s">
        <v>233</v>
      </c>
      <c r="ED68" s="4" t="str">
        <f>IF('Gene Table'!$D68="copy number",D68,"")</f>
        <v/>
      </c>
      <c r="EE68" s="4" t="str">
        <f>IF('Gene Table'!$D68="copy number",E68,"")</f>
        <v/>
      </c>
      <c r="EF68" s="4" t="str">
        <f>IF('Gene Table'!$D68="copy number",F68,"")</f>
        <v/>
      </c>
      <c r="EG68" s="4" t="str">
        <f>IF('Gene Table'!$D68="copy number",G68,"")</f>
        <v/>
      </c>
      <c r="EH68" s="4" t="str">
        <f>IF('Gene Table'!$D68="copy number",H68,"")</f>
        <v/>
      </c>
      <c r="EI68" s="4" t="str">
        <f>IF('Gene Table'!$D68="copy number",I68,"")</f>
        <v/>
      </c>
      <c r="EJ68" s="4" t="str">
        <f>IF('Gene Table'!$D68="copy number",J68,"")</f>
        <v/>
      </c>
      <c r="EK68" s="4" t="str">
        <f>IF('Gene Table'!$D68="copy number",K68,"")</f>
        <v/>
      </c>
      <c r="EL68" s="4" t="str">
        <f>IF('Gene Table'!$D68="copy number",L68,"")</f>
        <v/>
      </c>
      <c r="EM68" s="4" t="str">
        <f>IF('Gene Table'!$D68="copy number",M68,"")</f>
        <v/>
      </c>
      <c r="EN68" s="4" t="str">
        <f>IF('Gene Table'!$D68="copy number",N68,"")</f>
        <v/>
      </c>
      <c r="EO68" s="4" t="str">
        <f>IF('Gene Table'!$D68="copy number",O68,"")</f>
        <v/>
      </c>
      <c r="EQ68" s="4" t="s">
        <v>233</v>
      </c>
      <c r="ER68" s="4" t="str">
        <f>IF('Gene Table'!$D68="copy number",R68,"")</f>
        <v/>
      </c>
      <c r="ES68" s="4" t="str">
        <f>IF('Gene Table'!$D68="copy number",S68,"")</f>
        <v/>
      </c>
      <c r="ET68" s="4" t="str">
        <f>IF('Gene Table'!$D68="copy number",T68,"")</f>
        <v/>
      </c>
      <c r="EU68" s="4" t="str">
        <f>IF('Gene Table'!$D68="copy number",U68,"")</f>
        <v/>
      </c>
      <c r="EV68" s="4" t="str">
        <f>IF('Gene Table'!$D68="copy number",V68,"")</f>
        <v/>
      </c>
      <c r="EW68" s="4" t="str">
        <f>IF('Gene Table'!$D68="copy number",W68,"")</f>
        <v/>
      </c>
      <c r="EX68" s="4" t="str">
        <f>IF('Gene Table'!$D68="copy number",X68,"")</f>
        <v/>
      </c>
      <c r="EY68" s="4" t="str">
        <f>IF('Gene Table'!$D68="copy number",Y68,"")</f>
        <v/>
      </c>
      <c r="EZ68" s="4" t="str">
        <f>IF('Gene Table'!$D68="copy number",Z68,"")</f>
        <v/>
      </c>
      <c r="FA68" s="4" t="str">
        <f>IF('Gene Table'!$D68="copy number",AA68,"")</f>
        <v/>
      </c>
      <c r="FB68" s="4" t="str">
        <f>IF('Gene Table'!$D68="copy number",AB68,"")</f>
        <v/>
      </c>
      <c r="FC68" s="4" t="str">
        <f>IF('Gene Table'!$D68="copy number",AC68,"")</f>
        <v/>
      </c>
      <c r="FE68" s="4" t="s">
        <v>233</v>
      </c>
      <c r="FF68" s="4" t="str">
        <f>IF('Gene Table'!$C68="SMPC",D68,"")</f>
        <v/>
      </c>
      <c r="FG68" s="4" t="str">
        <f>IF('Gene Table'!$C68="SMPC",E68,"")</f>
        <v/>
      </c>
      <c r="FH68" s="4" t="str">
        <f>IF('Gene Table'!$C68="SMPC",F68,"")</f>
        <v/>
      </c>
      <c r="FI68" s="4" t="str">
        <f>IF('Gene Table'!$C68="SMPC",G68,"")</f>
        <v/>
      </c>
      <c r="FJ68" s="4" t="str">
        <f>IF('Gene Table'!$C68="SMPC",H68,"")</f>
        <v/>
      </c>
      <c r="FK68" s="4" t="str">
        <f>IF('Gene Table'!$C68="SMPC",I68,"")</f>
        <v/>
      </c>
      <c r="FL68" s="4" t="str">
        <f>IF('Gene Table'!$C68="SMPC",J68,"")</f>
        <v/>
      </c>
      <c r="FM68" s="4" t="str">
        <f>IF('Gene Table'!$C68="SMPC",K68,"")</f>
        <v/>
      </c>
      <c r="FN68" s="4" t="str">
        <f>IF('Gene Table'!$C68="SMPC",L68,"")</f>
        <v/>
      </c>
      <c r="FO68" s="4" t="str">
        <f>IF('Gene Table'!$C68="SMPC",M68,"")</f>
        <v/>
      </c>
      <c r="FP68" s="4" t="str">
        <f>IF('Gene Table'!$C68="SMPC",N68,"")</f>
        <v/>
      </c>
      <c r="FQ68" s="4" t="str">
        <f>IF('Gene Table'!$C68="SMPC",O68,"")</f>
        <v/>
      </c>
      <c r="FS68" s="4" t="s">
        <v>233</v>
      </c>
      <c r="FT68" s="4" t="str">
        <f>IF('Gene Table'!$C68="SMPC",R68,"")</f>
        <v/>
      </c>
      <c r="FU68" s="4" t="str">
        <f>IF('Gene Table'!$C68="SMPC",S68,"")</f>
        <v/>
      </c>
      <c r="FV68" s="4" t="str">
        <f>IF('Gene Table'!$C68="SMPC",T68,"")</f>
        <v/>
      </c>
      <c r="FW68" s="4" t="str">
        <f>IF('Gene Table'!$C68="SMPC",U68,"")</f>
        <v/>
      </c>
      <c r="FX68" s="4" t="str">
        <f>IF('Gene Table'!$C68="SMPC",V68,"")</f>
        <v/>
      </c>
      <c r="FY68" s="4" t="str">
        <f>IF('Gene Table'!$C68="SMPC",W68,"")</f>
        <v/>
      </c>
      <c r="FZ68" s="4" t="str">
        <f>IF('Gene Table'!$C68="SMPC",X68,"")</f>
        <v/>
      </c>
      <c r="GA68" s="4" t="str">
        <f>IF('Gene Table'!$C68="SMPC",Y68,"")</f>
        <v/>
      </c>
      <c r="GB68" s="4" t="str">
        <f>IF('Gene Table'!$C68="SMPC",Z68,"")</f>
        <v/>
      </c>
      <c r="GC68" s="4" t="str">
        <f>IF('Gene Table'!$C68="SMPC",AA68,"")</f>
        <v/>
      </c>
      <c r="GD68" s="4" t="str">
        <f>IF('Gene Table'!$C68="SMPC",AB68,"")</f>
        <v/>
      </c>
      <c r="GE68" s="4" t="str">
        <f>IF('Gene Table'!$C68="SMPC",AC68,"")</f>
        <v/>
      </c>
    </row>
    <row r="69" spans="1:187" ht="15" customHeight="1" x14ac:dyDescent="0.25">
      <c r="A69" s="4" t="str">
        <f>'Gene Table'!C69&amp;":"&amp;'Gene Table'!D69</f>
        <v>NRAS:c.38G&gt;T</v>
      </c>
      <c r="B69" s="4">
        <f>IF('Gene Table'!$G$5="NO",IF(ISNUMBER(MATCH('Gene Table'!E69,'Array Content'!$M$2:$M$941,0)),VLOOKUP('Gene Table'!E69,'Array Content'!$M$2:$O$941,2,FALSE),35),IF('Gene Table'!$G$5="YES",IF(ISNUMBER(MATCH('Gene Table'!E69,'Array Content'!$M$2:$M$941,0)),VLOOKUP('Gene Table'!E69,'Array Content'!$M$2:$O$941,3,FALSE),35),"OOPS"))</f>
        <v>35</v>
      </c>
      <c r="C69" s="4" t="s">
        <v>235</v>
      </c>
      <c r="D69" s="4">
        <f>IF('Control Sample Data'!D68="","",IF(SUM('Control Sample Data'!D$2:D$97)&gt;10,IF(AND(ISNUMBER('Control Sample Data'!D68),'Control Sample Data'!D68&lt;$B69, 'Control Sample Data'!D68&gt;0),'Control Sample Data'!D68,$B69),""))</f>
        <v>34.53</v>
      </c>
      <c r="E69" s="4">
        <f>IF('Control Sample Data'!E68="","",IF(SUM('Control Sample Data'!E$2:E$97)&gt;10,IF(AND(ISNUMBER('Control Sample Data'!E68),'Control Sample Data'!E68&lt;$B69, 'Control Sample Data'!E68&gt;0),'Control Sample Data'!E68,$B69),""))</f>
        <v>34.020000000000003</v>
      </c>
      <c r="F69" s="4" t="str">
        <f>IF('Control Sample Data'!F68="","",IF(SUM('Control Sample Data'!F$2:F$97)&gt;10,IF(AND(ISNUMBER('Control Sample Data'!F68),'Control Sample Data'!F68&lt;$B69, 'Control Sample Data'!F68&gt;0),'Control Sample Data'!F68,$B69),""))</f>
        <v/>
      </c>
      <c r="G69" s="4" t="str">
        <f>IF('Control Sample Data'!G68="","",IF(SUM('Control Sample Data'!G$2:G$97)&gt;10,IF(AND(ISNUMBER('Control Sample Data'!G68),'Control Sample Data'!G68&lt;$B69, 'Control Sample Data'!G68&gt;0),'Control Sample Data'!G68,$B69),""))</f>
        <v/>
      </c>
      <c r="H69" s="4" t="str">
        <f>IF('Control Sample Data'!H68="","",IF(SUM('Control Sample Data'!H$2:H$97)&gt;10,IF(AND(ISNUMBER('Control Sample Data'!H68),'Control Sample Data'!H68&lt;$B69, 'Control Sample Data'!H68&gt;0),'Control Sample Data'!H68,$B69),""))</f>
        <v/>
      </c>
      <c r="I69" s="4" t="str">
        <f>IF('Control Sample Data'!I68="","",IF(SUM('Control Sample Data'!I$2:I$97)&gt;10,IF(AND(ISNUMBER('Control Sample Data'!I68),'Control Sample Data'!I68&lt;$B69, 'Control Sample Data'!I68&gt;0),'Control Sample Data'!I68,$B69),""))</f>
        <v/>
      </c>
      <c r="J69" s="4" t="str">
        <f>IF('Control Sample Data'!J68="","",IF(SUM('Control Sample Data'!J$2:J$97)&gt;10,IF(AND(ISNUMBER('Control Sample Data'!J68),'Control Sample Data'!J68&lt;$B69, 'Control Sample Data'!J68&gt;0),'Control Sample Data'!J68,$B69),""))</f>
        <v/>
      </c>
      <c r="K69" s="4" t="str">
        <f>IF('Control Sample Data'!K68="","",IF(SUM('Control Sample Data'!K$2:K$97)&gt;10,IF(AND(ISNUMBER('Control Sample Data'!K68),'Control Sample Data'!K68&lt;$B69, 'Control Sample Data'!K68&gt;0),'Control Sample Data'!K68,$B69),""))</f>
        <v/>
      </c>
      <c r="L69" s="4" t="str">
        <f>IF('Control Sample Data'!L68="","",IF(SUM('Control Sample Data'!L$2:L$97)&gt;10,IF(AND(ISNUMBER('Control Sample Data'!L68),'Control Sample Data'!L68&lt;$B69, 'Control Sample Data'!L68&gt;0),'Control Sample Data'!L68,$B69),""))</f>
        <v/>
      </c>
      <c r="M69" s="4" t="str">
        <f>IF('Control Sample Data'!M68="","",IF(SUM('Control Sample Data'!M$2:M$97)&gt;10,IF(AND(ISNUMBER('Control Sample Data'!M68),'Control Sample Data'!M68&lt;$B69, 'Control Sample Data'!M68&gt;0),'Control Sample Data'!M68,$B69),""))</f>
        <v/>
      </c>
      <c r="N69" s="4" t="str">
        <f>IF('Control Sample Data'!N68="","",IF(SUM('Control Sample Data'!N$2:N$97)&gt;10,IF(AND(ISNUMBER('Control Sample Data'!N68),'Control Sample Data'!N68&lt;$B69, 'Control Sample Data'!N68&gt;0),'Control Sample Data'!N68,$B69),""))</f>
        <v/>
      </c>
      <c r="O69" s="4" t="str">
        <f>IF('Control Sample Data'!O68="","",IF(SUM('Control Sample Data'!O$2:O$97)&gt;10,IF(AND(ISNUMBER('Control Sample Data'!O68),'Control Sample Data'!O68&lt;$B69, 'Control Sample Data'!O68&gt;0),'Control Sample Data'!O68,$B69),""))</f>
        <v/>
      </c>
      <c r="Q69" s="4" t="s">
        <v>235</v>
      </c>
      <c r="R69" s="4">
        <f>IF('Test Sample Data'!D68="","",IF(SUM('Test Sample Data'!D$2:D$97)&gt;10,IF(AND(ISNUMBER('Test Sample Data'!D68),'Test Sample Data'!D68&lt;$B69, 'Test Sample Data'!D68&gt;0),'Test Sample Data'!D68,$B69),""))</f>
        <v>35</v>
      </c>
      <c r="S69" s="4">
        <f>IF('Test Sample Data'!E68="","",IF(SUM('Test Sample Data'!E$2:E$97)&gt;10,IF(AND(ISNUMBER('Test Sample Data'!E68),'Test Sample Data'!E68&lt;$B69, 'Test Sample Data'!E68&gt;0),'Test Sample Data'!E68,$B69),""))</f>
        <v>35</v>
      </c>
      <c r="T69" s="4">
        <f>IF('Test Sample Data'!F68="","",IF(SUM('Test Sample Data'!F$2:F$97)&gt;10,IF(AND(ISNUMBER('Test Sample Data'!F68),'Test Sample Data'!F68&lt;$B69, 'Test Sample Data'!F68&gt;0),'Test Sample Data'!F68,$B69),""))</f>
        <v>35</v>
      </c>
      <c r="U69" s="4">
        <f>IF('Test Sample Data'!G68="","",IF(SUM('Test Sample Data'!G$2:G$97)&gt;10,IF(AND(ISNUMBER('Test Sample Data'!G68),'Test Sample Data'!G68&lt;$B69, 'Test Sample Data'!G68&gt;0),'Test Sample Data'!G68,$B69),""))</f>
        <v>35</v>
      </c>
      <c r="V69" s="4">
        <f>IF('Test Sample Data'!H68="","",IF(SUM('Test Sample Data'!H$2:H$97)&gt;10,IF(AND(ISNUMBER('Test Sample Data'!H68),'Test Sample Data'!H68&lt;$B69, 'Test Sample Data'!H68&gt;0),'Test Sample Data'!H68,$B69),""))</f>
        <v>35</v>
      </c>
      <c r="W69" s="4">
        <f>IF('Test Sample Data'!I68="","",IF(SUM('Test Sample Data'!I$2:I$97)&gt;10,IF(AND(ISNUMBER('Test Sample Data'!I68),'Test Sample Data'!I68&lt;$B69, 'Test Sample Data'!I68&gt;0),'Test Sample Data'!I68,$B69),""))</f>
        <v>35</v>
      </c>
      <c r="X69" s="4">
        <f>IF('Test Sample Data'!J68="","",IF(SUM('Test Sample Data'!J$2:J$97)&gt;10,IF(AND(ISNUMBER('Test Sample Data'!J68),'Test Sample Data'!J68&lt;$B69, 'Test Sample Data'!J68&gt;0),'Test Sample Data'!J68,$B69),""))</f>
        <v>35</v>
      </c>
      <c r="Y69" s="4">
        <f>IF('Test Sample Data'!K68="","",IF(SUM('Test Sample Data'!K$2:K$97)&gt;10,IF(AND(ISNUMBER('Test Sample Data'!K68),'Test Sample Data'!K68&lt;$B69, 'Test Sample Data'!K68&gt;0),'Test Sample Data'!K68,$B69),""))</f>
        <v>35</v>
      </c>
      <c r="Z69" s="4" t="str">
        <f>IF('Test Sample Data'!L68="","",IF(SUM('Test Sample Data'!L$2:L$97)&gt;10,IF(AND(ISNUMBER('Test Sample Data'!L68),'Test Sample Data'!L68&lt;$B69, 'Test Sample Data'!L68&gt;0),'Test Sample Data'!L68,$B69),""))</f>
        <v/>
      </c>
      <c r="AA69" s="4" t="str">
        <f>IF('Test Sample Data'!M68="","",IF(SUM('Test Sample Data'!M$2:M$97)&gt;10,IF(AND(ISNUMBER('Test Sample Data'!M68),'Test Sample Data'!M68&lt;$B69, 'Test Sample Data'!M68&gt;0),'Test Sample Data'!M68,$B69),""))</f>
        <v/>
      </c>
      <c r="AB69" s="4" t="str">
        <f>IF('Test Sample Data'!N68="","",IF(SUM('Test Sample Data'!N$2:N$97)&gt;10,IF(AND(ISNUMBER('Test Sample Data'!N68),'Test Sample Data'!N68&lt;$B69, 'Test Sample Data'!N68&gt;0),'Test Sample Data'!N68,$B69),""))</f>
        <v/>
      </c>
      <c r="AC69" s="4" t="str">
        <f>IF('Test Sample Data'!O68="","",IF(SUM('Test Sample Data'!O$2:O$97)&gt;10,IF(AND(ISNUMBER('Test Sample Data'!O68),'Test Sample Data'!O68&lt;$B69, 'Test Sample Data'!O68&gt;0),'Test Sample Data'!O68,$B69),""))</f>
        <v/>
      </c>
      <c r="AE69" s="4" t="s">
        <v>235</v>
      </c>
      <c r="AF69" s="4">
        <f>IF(ISNUMBER(D69),IF(MID('Gene Table'!$D$1,5,1)="8",D69-ED$100,D69-VLOOKUP(LEFT($A69,FIND(":",$A69,1))&amp;"copy number",$A$3:$AC$98,4,FALSE)),"")</f>
        <v>8.16</v>
      </c>
      <c r="AG69" s="4">
        <f>IF(ISNUMBER(E69),IF(MID('Gene Table'!$D$1,5,1)="8",E69-EE$100,E69-VLOOKUP(LEFT($A69,FIND(":",$A69,1))&amp;"copy number",$A$3:$AC$98,5,FALSE)),"")</f>
        <v>7.5900000000000034</v>
      </c>
      <c r="AH69" s="4" t="str">
        <f>IF(ISNUMBER(F69),IF(MID('Gene Table'!$D$1,5,1)="8",F69-EF$100,F69-VLOOKUP(LEFT($A69,FIND(":",$A69,1))&amp;"copy number",$A$3:$AC$98,6,FALSE)),"")</f>
        <v/>
      </c>
      <c r="AI69" s="4" t="str">
        <f>IF(ISNUMBER(G69),IF(MID('Gene Table'!$D$1,5,1)="8",G69-EG$100,G69-VLOOKUP(LEFT($A69,FIND(":",$A69,1))&amp;"copy number",$A$3:$AC$98,7,FALSE)),"")</f>
        <v/>
      </c>
      <c r="AJ69" s="4" t="str">
        <f>IF(ISNUMBER(H69),IF(MID('Gene Table'!$D$1,5,1)="8",H69-EH$100,H69-VLOOKUP(LEFT($A69,FIND(":",$A69,1))&amp;"copy number",$A$3:$AC$98,8,FALSE)),"")</f>
        <v/>
      </c>
      <c r="AK69" s="4" t="str">
        <f>IF(ISNUMBER(I69),IF(MID('Gene Table'!$D$1,5,1)="8",I69-EI$100,I69-VLOOKUP(LEFT($A69,FIND(":",$A69,1))&amp;"copy number",$A$3:$AC$98,9,FALSE)),"")</f>
        <v/>
      </c>
      <c r="AL69" s="4" t="str">
        <f>IF(ISNUMBER(J69),IF(MID('Gene Table'!$D$1,5,1)="8",J69-EJ$100,J69-VLOOKUP(LEFT($A69,FIND(":",$A69,1))&amp;"copy number",$A$3:$AC$98,10,FALSE)),"")</f>
        <v/>
      </c>
      <c r="AM69" s="4" t="str">
        <f>IF(ISNUMBER(K69),IF(MID('Gene Table'!$D$1,5,1)="8",K69-EK$100,K69-VLOOKUP(LEFT($A69,FIND(":",$A69,1))&amp;"copy number",$A$3:$AC$98,11,FALSE)),"")</f>
        <v/>
      </c>
      <c r="AN69" s="4" t="str">
        <f>IF(ISNUMBER(L69),IF(MID('Gene Table'!$D$1,5,1)="8",L69-EL$100,L69-VLOOKUP(LEFT($A69,FIND(":",$A69,1))&amp;"copy number",$A$3:$AC$98,12,FALSE)),"")</f>
        <v/>
      </c>
      <c r="AO69" s="4" t="str">
        <f>IF(ISNUMBER(M69),IF(MID('Gene Table'!$D$1,5,1)="8",M69-EM$100,M69-VLOOKUP(LEFT($A69,FIND(":",$A69,1))&amp;"copy number",$A$3:$AC$98,13,FALSE)),"")</f>
        <v/>
      </c>
      <c r="AP69" s="4" t="str">
        <f>IF(ISNUMBER(N69),IF(MID('Gene Table'!$D$1,5,1)="8",N69-EN$100,N69-VLOOKUP(LEFT($A69,FIND(":",$A69,1))&amp;"copy number",$A$3:$AC$98,14,FALSE)),"")</f>
        <v/>
      </c>
      <c r="AQ69" s="4" t="str">
        <f>IF(ISNUMBER(O69),IF(MID('Gene Table'!$D$1,5,1)="8",O69-EO$100,O69-VLOOKUP(LEFT($A69,FIND(":",$A69,1))&amp;"copy number",$A$3:$AC$98,15,FALSE)),"")</f>
        <v/>
      </c>
      <c r="AR69" s="4">
        <f t="shared" si="43"/>
        <v>1.21</v>
      </c>
      <c r="AS69" s="4">
        <f t="shared" si="44"/>
        <v>7.88</v>
      </c>
      <c r="AU69" s="4" t="s">
        <v>235</v>
      </c>
      <c r="AV69" s="4">
        <f>IF(ISNUMBER(R69),IF(MID('Gene Table'!$D$1,5,1)="8",D69-ER$100,R69-VLOOKUP(LEFT($A69,FIND(":",$A69,1))&amp;"copy number",$A$3:$AC$98,18,FALSE)),"")</f>
        <v>8.68</v>
      </c>
      <c r="AW69" s="4">
        <f>IF(ISNUMBER(S69),IF(MID('Gene Table'!$D$1,5,1)="8",E69-ES$100,S69-VLOOKUP(LEFT($A69,FIND(":",$A69,1))&amp;"copy number",$A$3:$AC$98,19,FALSE)),"")</f>
        <v>8.36</v>
      </c>
      <c r="AX69" s="4">
        <f>IF(ISNUMBER(T69),IF(MID('Gene Table'!$D$1,5,1)="8",F69-ET$100,T69-VLOOKUP(LEFT($A69,FIND(":",$A69,1))&amp;"copy number",$A$3:$AC$98,20,FALSE)),"")</f>
        <v>8.66</v>
      </c>
      <c r="AY69" s="4">
        <f>IF(ISNUMBER(U69),IF(MID('Gene Table'!$D$1,5,1)="8",G69-EU$100,U69-VLOOKUP(LEFT($A69,FIND(":",$A69,1))&amp;"copy number",$A$3:$AC$98,21,FALSE)),"")</f>
        <v>9</v>
      </c>
      <c r="AZ69" s="4">
        <f>IF(ISNUMBER(V69),IF(MID('Gene Table'!$D$1,5,1)="8",H69-EV$100,V69-VLOOKUP(LEFT($A69,FIND(":",$A69,1))&amp;"copy number",$A$3:$AC$98,22,FALSE)),"")</f>
        <v>9</v>
      </c>
      <c r="BA69" s="4">
        <f>IF(ISNUMBER(W69),IF(MID('Gene Table'!$D$1,5,1)="8",I69-EW$100,W69-VLOOKUP(LEFT($A69,FIND(":",$A69,1))&amp;"copy number",$A$3:$AC$98,23,FALSE)),"")</f>
        <v>9</v>
      </c>
      <c r="BB69" s="4">
        <f>IF(ISNUMBER(X69),IF(MID('Gene Table'!$D$1,5,1)="8",J69-EX$100,X69-VLOOKUP(LEFT($A69,FIND(":",$A69,1))&amp;"copy number",$A$3:$AC$98,24,FALSE)),"")</f>
        <v>9</v>
      </c>
      <c r="BC69" s="4">
        <f>IF(ISNUMBER(Y69),IF(MID('Gene Table'!$D$1,5,1)="8",K69-EY$100,Y69-VLOOKUP(LEFT($A69,FIND(":",$A69,1))&amp;"copy number",$A$3:$AC$98,25,FALSE)),"")</f>
        <v>9</v>
      </c>
      <c r="BD69" s="4" t="str">
        <f>IF(ISNUMBER(Z69),IF(MID('Gene Table'!$D$1,5,1)="8",L69-EZ$100,Z69-VLOOKUP(LEFT($A69,FIND(":",$A69,1))&amp;"copy number",$A$3:$AC$98,26,FALSE)),"")</f>
        <v/>
      </c>
      <c r="BE69" s="4" t="str">
        <f>IF(ISNUMBER(AA69),IF(MID('Gene Table'!$D$1,5,1)="8",M69-FA$100,AA69-VLOOKUP(LEFT($A69,FIND(":",$A69,1))&amp;"copy number",$A$3:$AC$98,27,FALSE)),"")</f>
        <v/>
      </c>
      <c r="BF69" s="4" t="str">
        <f>IF(ISNUMBER(AB69),IF(MID('Gene Table'!$D$1,5,1)="8",N69-FB$100,AB69-VLOOKUP(LEFT($A69,FIND(":",$A69,1))&amp;"copy number",$A$3:$AC$98,28,FALSE)),"")</f>
        <v/>
      </c>
      <c r="BG69" s="4" t="str">
        <f>IF(ISNUMBER(AC69),IF(MID('Gene Table'!$D$1,5,1)="8",O69-FC$100,AC69-VLOOKUP(LEFT($A69,FIND(":",$A69,1))&amp;"copy number",$A$3:$AC$98,29,FALSE)),"")</f>
        <v/>
      </c>
      <c r="BI69" s="4" t="s">
        <v>235</v>
      </c>
      <c r="BJ69" s="4">
        <f t="shared" si="45"/>
        <v>8.68</v>
      </c>
      <c r="BK69" s="4">
        <f t="shared" si="46"/>
        <v>8.36</v>
      </c>
      <c r="BL69" s="4">
        <f t="shared" si="47"/>
        <v>8.66</v>
      </c>
      <c r="BM69" s="4">
        <f t="shared" si="48"/>
        <v>9</v>
      </c>
      <c r="BN69" s="4">
        <f t="shared" si="49"/>
        <v>9</v>
      </c>
      <c r="BO69" s="4">
        <f t="shared" si="50"/>
        <v>9</v>
      </c>
      <c r="BP69" s="4">
        <f t="shared" si="51"/>
        <v>9</v>
      </c>
      <c r="BQ69" s="4">
        <f t="shared" si="52"/>
        <v>9</v>
      </c>
      <c r="BR69" s="4" t="str">
        <f t="shared" si="53"/>
        <v/>
      </c>
      <c r="BS69" s="4" t="str">
        <f t="shared" si="54"/>
        <v/>
      </c>
      <c r="BT69" s="4" t="str">
        <f t="shared" si="55"/>
        <v/>
      </c>
      <c r="BU69" s="4" t="str">
        <f t="shared" si="56"/>
        <v/>
      </c>
      <c r="BV69" s="4">
        <f t="shared" si="57"/>
        <v>0.73</v>
      </c>
      <c r="BW69" s="4">
        <f t="shared" si="58"/>
        <v>8.84</v>
      </c>
      <c r="BY69" s="4" t="s">
        <v>235</v>
      </c>
      <c r="BZ69" s="4">
        <f t="shared" si="59"/>
        <v>-0.16000000000000014</v>
      </c>
      <c r="CA69" s="4">
        <f t="shared" si="60"/>
        <v>-0.48000000000000043</v>
      </c>
      <c r="CB69" s="4">
        <f t="shared" si="61"/>
        <v>-0.17999999999999972</v>
      </c>
      <c r="CC69" s="4">
        <f t="shared" si="62"/>
        <v>0.16000000000000014</v>
      </c>
      <c r="CD69" s="4">
        <f t="shared" si="63"/>
        <v>0.16000000000000014</v>
      </c>
      <c r="CE69" s="4">
        <f t="shared" si="64"/>
        <v>0.16000000000000014</v>
      </c>
      <c r="CF69" s="4">
        <f t="shared" si="65"/>
        <v>0.16000000000000014</v>
      </c>
      <c r="CG69" s="4">
        <f t="shared" si="66"/>
        <v>0.16000000000000014</v>
      </c>
      <c r="CH69" s="4" t="str">
        <f t="shared" si="67"/>
        <v/>
      </c>
      <c r="CI69" s="4" t="str">
        <f t="shared" si="68"/>
        <v/>
      </c>
      <c r="CJ69" s="4" t="str">
        <f t="shared" si="69"/>
        <v/>
      </c>
      <c r="CK69" s="4" t="str">
        <f t="shared" si="70"/>
        <v/>
      </c>
      <c r="CM69" s="4" t="s">
        <v>235</v>
      </c>
      <c r="CN69" s="4" t="str">
        <f>IF(ISNUMBER(BZ69), IF($BV69&gt;VLOOKUP('Gene Table'!$G$2,'Array Content'!$A$2:$B$3,2,FALSE),IF(BZ69&lt;-$BV69,"mutant","WT"),IF(BZ69&lt;-VLOOKUP('Gene Table'!$G$2,'Array Content'!$A$2:$B$3,2,FALSE),"Mutant","WT")),"")</f>
        <v>WT</v>
      </c>
      <c r="CO69" s="4" t="str">
        <f>IF(ISNUMBER(CA69), IF($BV69&gt;VLOOKUP('Gene Table'!$G$2,'Array Content'!$A$2:$B$3,2,FALSE),IF(CA69&lt;-$BV69,"mutant","WT"),IF(CA69&lt;-VLOOKUP('Gene Table'!$G$2,'Array Content'!$A$2:$B$3,2,FALSE),"Mutant","WT")),"")</f>
        <v>WT</v>
      </c>
      <c r="CP69" s="4" t="str">
        <f>IF(ISNUMBER(CB69), IF($BV69&gt;VLOOKUP('Gene Table'!$G$2,'Array Content'!$A$2:$B$3,2,FALSE),IF(CB69&lt;-$BV69,"mutant","WT"),IF(CB69&lt;-VLOOKUP('Gene Table'!$G$2,'Array Content'!$A$2:$B$3,2,FALSE),"Mutant","WT")),"")</f>
        <v>WT</v>
      </c>
      <c r="CQ69" s="4" t="str">
        <f>IF(ISNUMBER(CC69), IF($BV69&gt;VLOOKUP('Gene Table'!$G$2,'Array Content'!$A$2:$B$3,2,FALSE),IF(CC69&lt;-$BV69,"mutant","WT"),IF(CC69&lt;-VLOOKUP('Gene Table'!$G$2,'Array Content'!$A$2:$B$3,2,FALSE),"Mutant","WT")),"")</f>
        <v>WT</v>
      </c>
      <c r="CR69" s="4" t="str">
        <f>IF(ISNUMBER(CD69), IF($BV69&gt;VLOOKUP('Gene Table'!$G$2,'Array Content'!$A$2:$B$3,2,FALSE),IF(CD69&lt;-$BV69,"mutant","WT"),IF(CD69&lt;-VLOOKUP('Gene Table'!$G$2,'Array Content'!$A$2:$B$3,2,FALSE),"Mutant","WT")),"")</f>
        <v>WT</v>
      </c>
      <c r="CS69" s="4" t="str">
        <f>IF(ISNUMBER(CE69), IF($BV69&gt;VLOOKUP('Gene Table'!$G$2,'Array Content'!$A$2:$B$3,2,FALSE),IF(CE69&lt;-$BV69,"mutant","WT"),IF(CE69&lt;-VLOOKUP('Gene Table'!$G$2,'Array Content'!$A$2:$B$3,2,FALSE),"Mutant","WT")),"")</f>
        <v>WT</v>
      </c>
      <c r="CT69" s="4" t="str">
        <f>IF(ISNUMBER(CF69), IF($BV69&gt;VLOOKUP('Gene Table'!$G$2,'Array Content'!$A$2:$B$3,2,FALSE),IF(CF69&lt;-$BV69,"mutant","WT"),IF(CF69&lt;-VLOOKUP('Gene Table'!$G$2,'Array Content'!$A$2:$B$3,2,FALSE),"Mutant","WT")),"")</f>
        <v>WT</v>
      </c>
      <c r="CU69" s="4" t="str">
        <f>IF(ISNUMBER(CG69), IF($BV69&gt;VLOOKUP('Gene Table'!$G$2,'Array Content'!$A$2:$B$3,2,FALSE),IF(CG69&lt;-$BV69,"mutant","WT"),IF(CG69&lt;-VLOOKUP('Gene Table'!$G$2,'Array Content'!$A$2:$B$3,2,FALSE),"Mutant","WT")),"")</f>
        <v>WT</v>
      </c>
      <c r="CV69" s="4" t="str">
        <f>IF(ISNUMBER(CH69), IF($BV69&gt;VLOOKUP('Gene Table'!$G$2,'Array Content'!$A$2:$B$3,2,FALSE),IF(CH69&lt;-$BV69,"mutant","WT"),IF(CH69&lt;-VLOOKUP('Gene Table'!$G$2,'Array Content'!$A$2:$B$3,2,FALSE),"Mutant","WT")),"")</f>
        <v/>
      </c>
      <c r="CW69" s="4" t="str">
        <f>IF(ISNUMBER(CI69), IF($BV69&gt;VLOOKUP('Gene Table'!$G$2,'Array Content'!$A$2:$B$3,2,FALSE),IF(CI69&lt;-$BV69,"mutant","WT"),IF(CI69&lt;-VLOOKUP('Gene Table'!$G$2,'Array Content'!$A$2:$B$3,2,FALSE),"Mutant","WT")),"")</f>
        <v/>
      </c>
      <c r="CX69" s="4" t="str">
        <f>IF(ISNUMBER(CJ69), IF($BV69&gt;VLOOKUP('Gene Table'!$G$2,'Array Content'!$A$2:$B$3,2,FALSE),IF(CJ69&lt;-$BV69,"mutant","WT"),IF(CJ69&lt;-VLOOKUP('Gene Table'!$G$2,'Array Content'!$A$2:$B$3,2,FALSE),"Mutant","WT")),"")</f>
        <v/>
      </c>
      <c r="CY69" s="4" t="str">
        <f>IF(ISNUMBER(CK69), IF($BV69&gt;VLOOKUP('Gene Table'!$G$2,'Array Content'!$A$2:$B$3,2,FALSE),IF(CK69&lt;-$BV69,"mutant","WT"),IF(CK69&lt;-VLOOKUP('Gene Table'!$G$2,'Array Content'!$A$2:$B$3,2,FALSE),"Mutant","WT")),"")</f>
        <v/>
      </c>
      <c r="DA69" s="4" t="s">
        <v>235</v>
      </c>
      <c r="DB69" s="4">
        <f t="shared" si="71"/>
        <v>0.79999999999999982</v>
      </c>
      <c r="DC69" s="4">
        <f t="shared" si="72"/>
        <v>0.47999999999999954</v>
      </c>
      <c r="DD69" s="4">
        <f t="shared" si="73"/>
        <v>0.78000000000000025</v>
      </c>
      <c r="DE69" s="4">
        <f t="shared" si="74"/>
        <v>1.1200000000000001</v>
      </c>
      <c r="DF69" s="4">
        <f t="shared" si="75"/>
        <v>1.1200000000000001</v>
      </c>
      <c r="DG69" s="4">
        <f t="shared" si="76"/>
        <v>1.1200000000000001</v>
      </c>
      <c r="DH69" s="4">
        <f t="shared" si="77"/>
        <v>1.1200000000000001</v>
      </c>
      <c r="DI69" s="4">
        <f t="shared" si="78"/>
        <v>1.1200000000000001</v>
      </c>
      <c r="DJ69" s="4" t="str">
        <f t="shared" si="79"/>
        <v/>
      </c>
      <c r="DK69" s="4" t="str">
        <f t="shared" si="80"/>
        <v/>
      </c>
      <c r="DL69" s="4" t="str">
        <f t="shared" si="81"/>
        <v/>
      </c>
      <c r="DM69" s="4" t="str">
        <f t="shared" si="82"/>
        <v/>
      </c>
      <c r="DO69" s="4" t="s">
        <v>235</v>
      </c>
      <c r="DP69" s="4" t="str">
        <f>IF(ISNUMBER(DB69), IF($AR69&gt;VLOOKUP('Gene Table'!$G$2,'Array Content'!$A$2:$B$3,2,FALSE),IF(DB69&lt;-$AR69,"mutant","WT"),IF(DB69&lt;-VLOOKUP('Gene Table'!$G$2,'Array Content'!$A$2:$B$3,2,FALSE),"Mutant","WT")),"")</f>
        <v>WT</v>
      </c>
      <c r="DQ69" s="4" t="str">
        <f>IF(ISNUMBER(DC69), IF($AR69&gt;VLOOKUP('Gene Table'!$G$2,'Array Content'!$A$2:$B$3,2,FALSE),IF(DC69&lt;-$AR69,"mutant","WT"),IF(DC69&lt;-VLOOKUP('Gene Table'!$G$2,'Array Content'!$A$2:$B$3,2,FALSE),"Mutant","WT")),"")</f>
        <v>WT</v>
      </c>
      <c r="DR69" s="4" t="str">
        <f>IF(ISNUMBER(DD69), IF($AR69&gt;VLOOKUP('Gene Table'!$G$2,'Array Content'!$A$2:$B$3,2,FALSE),IF(DD69&lt;-$AR69,"mutant","WT"),IF(DD69&lt;-VLOOKUP('Gene Table'!$G$2,'Array Content'!$A$2:$B$3,2,FALSE),"Mutant","WT")),"")</f>
        <v>WT</v>
      </c>
      <c r="DS69" s="4" t="str">
        <f>IF(ISNUMBER(DE69), IF($AR69&gt;VLOOKUP('Gene Table'!$G$2,'Array Content'!$A$2:$B$3,2,FALSE),IF(DE69&lt;-$AR69,"mutant","WT"),IF(DE69&lt;-VLOOKUP('Gene Table'!$G$2,'Array Content'!$A$2:$B$3,2,FALSE),"Mutant","WT")),"")</f>
        <v>WT</v>
      </c>
      <c r="DT69" s="4" t="str">
        <f>IF(ISNUMBER(DF69), IF($AR69&gt;VLOOKUP('Gene Table'!$G$2,'Array Content'!$A$2:$B$3,2,FALSE),IF(DF69&lt;-$AR69,"mutant","WT"),IF(DF69&lt;-VLOOKUP('Gene Table'!$G$2,'Array Content'!$A$2:$B$3,2,FALSE),"Mutant","WT")),"")</f>
        <v>WT</v>
      </c>
      <c r="DU69" s="4" t="str">
        <f>IF(ISNUMBER(DG69), IF($AR69&gt;VLOOKUP('Gene Table'!$G$2,'Array Content'!$A$2:$B$3,2,FALSE),IF(DG69&lt;-$AR69,"mutant","WT"),IF(DG69&lt;-VLOOKUP('Gene Table'!$G$2,'Array Content'!$A$2:$B$3,2,FALSE),"Mutant","WT")),"")</f>
        <v>WT</v>
      </c>
      <c r="DV69" s="4" t="str">
        <f>IF(ISNUMBER(DH69), IF($AR69&gt;VLOOKUP('Gene Table'!$G$2,'Array Content'!$A$2:$B$3,2,FALSE),IF(DH69&lt;-$AR69,"mutant","WT"),IF(DH69&lt;-VLOOKUP('Gene Table'!$G$2,'Array Content'!$A$2:$B$3,2,FALSE),"Mutant","WT")),"")</f>
        <v>WT</v>
      </c>
      <c r="DW69" s="4" t="str">
        <f>IF(ISNUMBER(DI69), IF($AR69&gt;VLOOKUP('Gene Table'!$G$2,'Array Content'!$A$2:$B$3,2,FALSE),IF(DI69&lt;-$AR69,"mutant","WT"),IF(DI69&lt;-VLOOKUP('Gene Table'!$G$2,'Array Content'!$A$2:$B$3,2,FALSE),"Mutant","WT")),"")</f>
        <v>WT</v>
      </c>
      <c r="DX69" s="4" t="str">
        <f>IF(ISNUMBER(DJ69), IF($AR69&gt;VLOOKUP('Gene Table'!$G$2,'Array Content'!$A$2:$B$3,2,FALSE),IF(DJ69&lt;-$AR69,"mutant","WT"),IF(DJ69&lt;-VLOOKUP('Gene Table'!$G$2,'Array Content'!$A$2:$B$3,2,FALSE),"Mutant","WT")),"")</f>
        <v/>
      </c>
      <c r="DY69" s="4" t="str">
        <f>IF(ISNUMBER(DK69), IF($AR69&gt;VLOOKUP('Gene Table'!$G$2,'Array Content'!$A$2:$B$3,2,FALSE),IF(DK69&lt;-$AR69,"mutant","WT"),IF(DK69&lt;-VLOOKUP('Gene Table'!$G$2,'Array Content'!$A$2:$B$3,2,FALSE),"Mutant","WT")),"")</f>
        <v/>
      </c>
      <c r="DZ69" s="4" t="str">
        <f>IF(ISNUMBER(DL69), IF($AR69&gt;VLOOKUP('Gene Table'!$G$2,'Array Content'!$A$2:$B$3,2,FALSE),IF(DL69&lt;-$AR69,"mutant","WT"),IF(DL69&lt;-VLOOKUP('Gene Table'!$G$2,'Array Content'!$A$2:$B$3,2,FALSE),"Mutant","WT")),"")</f>
        <v/>
      </c>
      <c r="EA69" s="4" t="str">
        <f>IF(ISNUMBER(DM69), IF($AR69&gt;VLOOKUP('Gene Table'!$G$2,'Array Content'!$A$2:$B$3,2,FALSE),IF(DM69&lt;-$AR69,"mutant","WT"),IF(DM69&lt;-VLOOKUP('Gene Table'!$G$2,'Array Content'!$A$2:$B$3,2,FALSE),"Mutant","WT")),"")</f>
        <v/>
      </c>
      <c r="EC69" s="4" t="s">
        <v>235</v>
      </c>
      <c r="ED69" s="4" t="str">
        <f>IF('Gene Table'!$D69="copy number",D69,"")</f>
        <v/>
      </c>
      <c r="EE69" s="4" t="str">
        <f>IF('Gene Table'!$D69="copy number",E69,"")</f>
        <v/>
      </c>
      <c r="EF69" s="4" t="str">
        <f>IF('Gene Table'!$D69="copy number",F69,"")</f>
        <v/>
      </c>
      <c r="EG69" s="4" t="str">
        <f>IF('Gene Table'!$D69="copy number",G69,"")</f>
        <v/>
      </c>
      <c r="EH69" s="4" t="str">
        <f>IF('Gene Table'!$D69="copy number",H69,"")</f>
        <v/>
      </c>
      <c r="EI69" s="4" t="str">
        <f>IF('Gene Table'!$D69="copy number",I69,"")</f>
        <v/>
      </c>
      <c r="EJ69" s="4" t="str">
        <f>IF('Gene Table'!$D69="copy number",J69,"")</f>
        <v/>
      </c>
      <c r="EK69" s="4" t="str">
        <f>IF('Gene Table'!$D69="copy number",K69,"")</f>
        <v/>
      </c>
      <c r="EL69" s="4" t="str">
        <f>IF('Gene Table'!$D69="copy number",L69,"")</f>
        <v/>
      </c>
      <c r="EM69" s="4" t="str">
        <f>IF('Gene Table'!$D69="copy number",M69,"")</f>
        <v/>
      </c>
      <c r="EN69" s="4" t="str">
        <f>IF('Gene Table'!$D69="copy number",N69,"")</f>
        <v/>
      </c>
      <c r="EO69" s="4" t="str">
        <f>IF('Gene Table'!$D69="copy number",O69,"")</f>
        <v/>
      </c>
      <c r="EQ69" s="4" t="s">
        <v>235</v>
      </c>
      <c r="ER69" s="4" t="str">
        <f>IF('Gene Table'!$D69="copy number",R69,"")</f>
        <v/>
      </c>
      <c r="ES69" s="4" t="str">
        <f>IF('Gene Table'!$D69="copy number",S69,"")</f>
        <v/>
      </c>
      <c r="ET69" s="4" t="str">
        <f>IF('Gene Table'!$D69="copy number",T69,"")</f>
        <v/>
      </c>
      <c r="EU69" s="4" t="str">
        <f>IF('Gene Table'!$D69="copy number",U69,"")</f>
        <v/>
      </c>
      <c r="EV69" s="4" t="str">
        <f>IF('Gene Table'!$D69="copy number",V69,"")</f>
        <v/>
      </c>
      <c r="EW69" s="4" t="str">
        <f>IF('Gene Table'!$D69="copy number",W69,"")</f>
        <v/>
      </c>
      <c r="EX69" s="4" t="str">
        <f>IF('Gene Table'!$D69="copy number",X69,"")</f>
        <v/>
      </c>
      <c r="EY69" s="4" t="str">
        <f>IF('Gene Table'!$D69="copy number",Y69,"")</f>
        <v/>
      </c>
      <c r="EZ69" s="4" t="str">
        <f>IF('Gene Table'!$D69="copy number",Z69,"")</f>
        <v/>
      </c>
      <c r="FA69" s="4" t="str">
        <f>IF('Gene Table'!$D69="copy number",AA69,"")</f>
        <v/>
      </c>
      <c r="FB69" s="4" t="str">
        <f>IF('Gene Table'!$D69="copy number",AB69,"")</f>
        <v/>
      </c>
      <c r="FC69" s="4" t="str">
        <f>IF('Gene Table'!$D69="copy number",AC69,"")</f>
        <v/>
      </c>
      <c r="FE69" s="4" t="s">
        <v>235</v>
      </c>
      <c r="FF69" s="4" t="str">
        <f>IF('Gene Table'!$C69="SMPC",D69,"")</f>
        <v/>
      </c>
      <c r="FG69" s="4" t="str">
        <f>IF('Gene Table'!$C69="SMPC",E69,"")</f>
        <v/>
      </c>
      <c r="FH69" s="4" t="str">
        <f>IF('Gene Table'!$C69="SMPC",F69,"")</f>
        <v/>
      </c>
      <c r="FI69" s="4" t="str">
        <f>IF('Gene Table'!$C69="SMPC",G69,"")</f>
        <v/>
      </c>
      <c r="FJ69" s="4" t="str">
        <f>IF('Gene Table'!$C69="SMPC",H69,"")</f>
        <v/>
      </c>
      <c r="FK69" s="4" t="str">
        <f>IF('Gene Table'!$C69="SMPC",I69,"")</f>
        <v/>
      </c>
      <c r="FL69" s="4" t="str">
        <f>IF('Gene Table'!$C69="SMPC",J69,"")</f>
        <v/>
      </c>
      <c r="FM69" s="4" t="str">
        <f>IF('Gene Table'!$C69="SMPC",K69,"")</f>
        <v/>
      </c>
      <c r="FN69" s="4" t="str">
        <f>IF('Gene Table'!$C69="SMPC",L69,"")</f>
        <v/>
      </c>
      <c r="FO69" s="4" t="str">
        <f>IF('Gene Table'!$C69="SMPC",M69,"")</f>
        <v/>
      </c>
      <c r="FP69" s="4" t="str">
        <f>IF('Gene Table'!$C69="SMPC",N69,"")</f>
        <v/>
      </c>
      <c r="FQ69" s="4" t="str">
        <f>IF('Gene Table'!$C69="SMPC",O69,"")</f>
        <v/>
      </c>
      <c r="FS69" s="4" t="s">
        <v>235</v>
      </c>
      <c r="FT69" s="4" t="str">
        <f>IF('Gene Table'!$C69="SMPC",R69,"")</f>
        <v/>
      </c>
      <c r="FU69" s="4" t="str">
        <f>IF('Gene Table'!$C69="SMPC",S69,"")</f>
        <v/>
      </c>
      <c r="FV69" s="4" t="str">
        <f>IF('Gene Table'!$C69="SMPC",T69,"")</f>
        <v/>
      </c>
      <c r="FW69" s="4" t="str">
        <f>IF('Gene Table'!$C69="SMPC",U69,"")</f>
        <v/>
      </c>
      <c r="FX69" s="4" t="str">
        <f>IF('Gene Table'!$C69="SMPC",V69,"")</f>
        <v/>
      </c>
      <c r="FY69" s="4" t="str">
        <f>IF('Gene Table'!$C69="SMPC",W69,"")</f>
        <v/>
      </c>
      <c r="FZ69" s="4" t="str">
        <f>IF('Gene Table'!$C69="SMPC",X69,"")</f>
        <v/>
      </c>
      <c r="GA69" s="4" t="str">
        <f>IF('Gene Table'!$C69="SMPC",Y69,"")</f>
        <v/>
      </c>
      <c r="GB69" s="4" t="str">
        <f>IF('Gene Table'!$C69="SMPC",Z69,"")</f>
        <v/>
      </c>
      <c r="GC69" s="4" t="str">
        <f>IF('Gene Table'!$C69="SMPC",AA69,"")</f>
        <v/>
      </c>
      <c r="GD69" s="4" t="str">
        <f>IF('Gene Table'!$C69="SMPC",AB69,"")</f>
        <v/>
      </c>
      <c r="GE69" s="4" t="str">
        <f>IF('Gene Table'!$C69="SMPC",AC69,"")</f>
        <v/>
      </c>
    </row>
    <row r="70" spans="1:187" ht="15" customHeight="1" x14ac:dyDescent="0.25">
      <c r="A70" s="4" t="str">
        <f>'Gene Table'!C70&amp;":"&amp;'Gene Table'!D70</f>
        <v>NRAS:c.52G&gt;A</v>
      </c>
      <c r="B70" s="4">
        <f>IF('Gene Table'!$G$5="NO",IF(ISNUMBER(MATCH('Gene Table'!E70,'Array Content'!$M$2:$M$941,0)),VLOOKUP('Gene Table'!E70,'Array Content'!$M$2:$O$941,2,FALSE),35),IF('Gene Table'!$G$5="YES",IF(ISNUMBER(MATCH('Gene Table'!E70,'Array Content'!$M$2:$M$941,0)),VLOOKUP('Gene Table'!E70,'Array Content'!$M$2:$O$941,3,FALSE),35),"OOPS"))</f>
        <v>35</v>
      </c>
      <c r="C70" s="4" t="s">
        <v>237</v>
      </c>
      <c r="D70" s="4">
        <f>IF('Control Sample Data'!D69="","",IF(SUM('Control Sample Data'!D$2:D$97)&gt;10,IF(AND(ISNUMBER('Control Sample Data'!D69),'Control Sample Data'!D69&lt;$B70, 'Control Sample Data'!D69&gt;0),'Control Sample Data'!D69,$B70),""))</f>
        <v>34.36</v>
      </c>
      <c r="E70" s="4">
        <f>IF('Control Sample Data'!E69="","",IF(SUM('Control Sample Data'!E$2:E$97)&gt;10,IF(AND(ISNUMBER('Control Sample Data'!E69),'Control Sample Data'!E69&lt;$B70, 'Control Sample Data'!E69&gt;0),'Control Sample Data'!E69,$B70),""))</f>
        <v>34.83</v>
      </c>
      <c r="F70" s="4" t="str">
        <f>IF('Control Sample Data'!F69="","",IF(SUM('Control Sample Data'!F$2:F$97)&gt;10,IF(AND(ISNUMBER('Control Sample Data'!F69),'Control Sample Data'!F69&lt;$B70, 'Control Sample Data'!F69&gt;0),'Control Sample Data'!F69,$B70),""))</f>
        <v/>
      </c>
      <c r="G70" s="4" t="str">
        <f>IF('Control Sample Data'!G69="","",IF(SUM('Control Sample Data'!G$2:G$97)&gt;10,IF(AND(ISNUMBER('Control Sample Data'!G69),'Control Sample Data'!G69&lt;$B70, 'Control Sample Data'!G69&gt;0),'Control Sample Data'!G69,$B70),""))</f>
        <v/>
      </c>
      <c r="H70" s="4" t="str">
        <f>IF('Control Sample Data'!H69="","",IF(SUM('Control Sample Data'!H$2:H$97)&gt;10,IF(AND(ISNUMBER('Control Sample Data'!H69),'Control Sample Data'!H69&lt;$B70, 'Control Sample Data'!H69&gt;0),'Control Sample Data'!H69,$B70),""))</f>
        <v/>
      </c>
      <c r="I70" s="4" t="str">
        <f>IF('Control Sample Data'!I69="","",IF(SUM('Control Sample Data'!I$2:I$97)&gt;10,IF(AND(ISNUMBER('Control Sample Data'!I69),'Control Sample Data'!I69&lt;$B70, 'Control Sample Data'!I69&gt;0),'Control Sample Data'!I69,$B70),""))</f>
        <v/>
      </c>
      <c r="J70" s="4" t="str">
        <f>IF('Control Sample Data'!J69="","",IF(SUM('Control Sample Data'!J$2:J$97)&gt;10,IF(AND(ISNUMBER('Control Sample Data'!J69),'Control Sample Data'!J69&lt;$B70, 'Control Sample Data'!J69&gt;0),'Control Sample Data'!J69,$B70),""))</f>
        <v/>
      </c>
      <c r="K70" s="4" t="str">
        <f>IF('Control Sample Data'!K69="","",IF(SUM('Control Sample Data'!K$2:K$97)&gt;10,IF(AND(ISNUMBER('Control Sample Data'!K69),'Control Sample Data'!K69&lt;$B70, 'Control Sample Data'!K69&gt;0),'Control Sample Data'!K69,$B70),""))</f>
        <v/>
      </c>
      <c r="L70" s="4" t="str">
        <f>IF('Control Sample Data'!L69="","",IF(SUM('Control Sample Data'!L$2:L$97)&gt;10,IF(AND(ISNUMBER('Control Sample Data'!L69),'Control Sample Data'!L69&lt;$B70, 'Control Sample Data'!L69&gt;0),'Control Sample Data'!L69,$B70),""))</f>
        <v/>
      </c>
      <c r="M70" s="4" t="str">
        <f>IF('Control Sample Data'!M69="","",IF(SUM('Control Sample Data'!M$2:M$97)&gt;10,IF(AND(ISNUMBER('Control Sample Data'!M69),'Control Sample Data'!M69&lt;$B70, 'Control Sample Data'!M69&gt;0),'Control Sample Data'!M69,$B70),""))</f>
        <v/>
      </c>
      <c r="N70" s="4" t="str">
        <f>IF('Control Sample Data'!N69="","",IF(SUM('Control Sample Data'!N$2:N$97)&gt;10,IF(AND(ISNUMBER('Control Sample Data'!N69),'Control Sample Data'!N69&lt;$B70, 'Control Sample Data'!N69&gt;0),'Control Sample Data'!N69,$B70),""))</f>
        <v/>
      </c>
      <c r="O70" s="4" t="str">
        <f>IF('Control Sample Data'!O69="","",IF(SUM('Control Sample Data'!O$2:O$97)&gt;10,IF(AND(ISNUMBER('Control Sample Data'!O69),'Control Sample Data'!O69&lt;$B70, 'Control Sample Data'!O69&gt;0),'Control Sample Data'!O69,$B70),""))</f>
        <v/>
      </c>
      <c r="Q70" s="4" t="s">
        <v>237</v>
      </c>
      <c r="R70" s="4">
        <f>IF('Test Sample Data'!D69="","",IF(SUM('Test Sample Data'!D$2:D$97)&gt;10,IF(AND(ISNUMBER('Test Sample Data'!D69),'Test Sample Data'!D69&lt;$B70, 'Test Sample Data'!D69&gt;0),'Test Sample Data'!D69,$B70),""))</f>
        <v>32.31</v>
      </c>
      <c r="S70" s="4">
        <f>IF('Test Sample Data'!E69="","",IF(SUM('Test Sample Data'!E$2:E$97)&gt;10,IF(AND(ISNUMBER('Test Sample Data'!E69),'Test Sample Data'!E69&lt;$B70, 'Test Sample Data'!E69&gt;0),'Test Sample Data'!E69,$B70),""))</f>
        <v>34.96</v>
      </c>
      <c r="T70" s="4">
        <f>IF('Test Sample Data'!F69="","",IF(SUM('Test Sample Data'!F$2:F$97)&gt;10,IF(AND(ISNUMBER('Test Sample Data'!F69),'Test Sample Data'!F69&lt;$B70, 'Test Sample Data'!F69&gt;0),'Test Sample Data'!F69,$B70),""))</f>
        <v>31.200000000000003</v>
      </c>
      <c r="U70" s="4">
        <f>IF('Test Sample Data'!G69="","",IF(SUM('Test Sample Data'!G$2:G$97)&gt;10,IF(AND(ISNUMBER('Test Sample Data'!G69),'Test Sample Data'!G69&lt;$B70, 'Test Sample Data'!G69&gt;0),'Test Sample Data'!G69,$B70),""))</f>
        <v>35</v>
      </c>
      <c r="V70" s="4">
        <f>IF('Test Sample Data'!H69="","",IF(SUM('Test Sample Data'!H$2:H$97)&gt;10,IF(AND(ISNUMBER('Test Sample Data'!H69),'Test Sample Data'!H69&lt;$B70, 'Test Sample Data'!H69&gt;0),'Test Sample Data'!H69,$B70),""))</f>
        <v>35</v>
      </c>
      <c r="W70" s="4">
        <f>IF('Test Sample Data'!I69="","",IF(SUM('Test Sample Data'!I$2:I$97)&gt;10,IF(AND(ISNUMBER('Test Sample Data'!I69),'Test Sample Data'!I69&lt;$B70, 'Test Sample Data'!I69&gt;0),'Test Sample Data'!I69,$B70),""))</f>
        <v>35</v>
      </c>
      <c r="X70" s="4">
        <f>IF('Test Sample Data'!J69="","",IF(SUM('Test Sample Data'!J$2:J$97)&gt;10,IF(AND(ISNUMBER('Test Sample Data'!J69),'Test Sample Data'!J69&lt;$B70, 'Test Sample Data'!J69&gt;0),'Test Sample Data'!J69,$B70),""))</f>
        <v>35</v>
      </c>
      <c r="Y70" s="4">
        <f>IF('Test Sample Data'!K69="","",IF(SUM('Test Sample Data'!K$2:K$97)&gt;10,IF(AND(ISNUMBER('Test Sample Data'!K69),'Test Sample Data'!K69&lt;$B70, 'Test Sample Data'!K69&gt;0),'Test Sample Data'!K69,$B70),""))</f>
        <v>35</v>
      </c>
      <c r="Z70" s="4" t="str">
        <f>IF('Test Sample Data'!L69="","",IF(SUM('Test Sample Data'!L$2:L$97)&gt;10,IF(AND(ISNUMBER('Test Sample Data'!L69),'Test Sample Data'!L69&lt;$B70, 'Test Sample Data'!L69&gt;0),'Test Sample Data'!L69,$B70),""))</f>
        <v/>
      </c>
      <c r="AA70" s="4" t="str">
        <f>IF('Test Sample Data'!M69="","",IF(SUM('Test Sample Data'!M$2:M$97)&gt;10,IF(AND(ISNUMBER('Test Sample Data'!M69),'Test Sample Data'!M69&lt;$B70, 'Test Sample Data'!M69&gt;0),'Test Sample Data'!M69,$B70),""))</f>
        <v/>
      </c>
      <c r="AB70" s="4" t="str">
        <f>IF('Test Sample Data'!N69="","",IF(SUM('Test Sample Data'!N$2:N$97)&gt;10,IF(AND(ISNUMBER('Test Sample Data'!N69),'Test Sample Data'!N69&lt;$B70, 'Test Sample Data'!N69&gt;0),'Test Sample Data'!N69,$B70),""))</f>
        <v/>
      </c>
      <c r="AC70" s="4" t="str">
        <f>IF('Test Sample Data'!O69="","",IF(SUM('Test Sample Data'!O$2:O$97)&gt;10,IF(AND(ISNUMBER('Test Sample Data'!O69),'Test Sample Data'!O69&lt;$B70, 'Test Sample Data'!O69&gt;0),'Test Sample Data'!O69,$B70),""))</f>
        <v/>
      </c>
      <c r="AE70" s="4" t="s">
        <v>237</v>
      </c>
      <c r="AF70" s="4">
        <f>IF(ISNUMBER(D70),IF(MID('Gene Table'!$D$1,5,1)="8",D70-ED$100,D70-VLOOKUP(LEFT($A70,FIND(":",$A70,1))&amp;"copy number",$A$3:$AC$98,4,FALSE)),"")</f>
        <v>7.9899999999999984</v>
      </c>
      <c r="AG70" s="4">
        <f>IF(ISNUMBER(E70),IF(MID('Gene Table'!$D$1,5,1)="8",E70-EE$100,E70-VLOOKUP(LEFT($A70,FIND(":",$A70,1))&amp;"copy number",$A$3:$AC$98,5,FALSE)),"")</f>
        <v>8.3999999999999986</v>
      </c>
      <c r="AH70" s="4" t="str">
        <f>IF(ISNUMBER(F70),IF(MID('Gene Table'!$D$1,5,1)="8",F70-EF$100,F70-VLOOKUP(LEFT($A70,FIND(":",$A70,1))&amp;"copy number",$A$3:$AC$98,6,FALSE)),"")</f>
        <v/>
      </c>
      <c r="AI70" s="4" t="str">
        <f>IF(ISNUMBER(G70),IF(MID('Gene Table'!$D$1,5,1)="8",G70-EG$100,G70-VLOOKUP(LEFT($A70,FIND(":",$A70,1))&amp;"copy number",$A$3:$AC$98,7,FALSE)),"")</f>
        <v/>
      </c>
      <c r="AJ70" s="4" t="str">
        <f>IF(ISNUMBER(H70),IF(MID('Gene Table'!$D$1,5,1)="8",H70-EH$100,H70-VLOOKUP(LEFT($A70,FIND(":",$A70,1))&amp;"copy number",$A$3:$AC$98,8,FALSE)),"")</f>
        <v/>
      </c>
      <c r="AK70" s="4" t="str">
        <f>IF(ISNUMBER(I70),IF(MID('Gene Table'!$D$1,5,1)="8",I70-EI$100,I70-VLOOKUP(LEFT($A70,FIND(":",$A70,1))&amp;"copy number",$A$3:$AC$98,9,FALSE)),"")</f>
        <v/>
      </c>
      <c r="AL70" s="4" t="str">
        <f>IF(ISNUMBER(J70),IF(MID('Gene Table'!$D$1,5,1)="8",J70-EJ$100,J70-VLOOKUP(LEFT($A70,FIND(":",$A70,1))&amp;"copy number",$A$3:$AC$98,10,FALSE)),"")</f>
        <v/>
      </c>
      <c r="AM70" s="4" t="str">
        <f>IF(ISNUMBER(K70),IF(MID('Gene Table'!$D$1,5,1)="8",K70-EK$100,K70-VLOOKUP(LEFT($A70,FIND(":",$A70,1))&amp;"copy number",$A$3:$AC$98,11,FALSE)),"")</f>
        <v/>
      </c>
      <c r="AN70" s="4" t="str">
        <f>IF(ISNUMBER(L70),IF(MID('Gene Table'!$D$1,5,1)="8",L70-EL$100,L70-VLOOKUP(LEFT($A70,FIND(":",$A70,1))&amp;"copy number",$A$3:$AC$98,12,FALSE)),"")</f>
        <v/>
      </c>
      <c r="AO70" s="4" t="str">
        <f>IF(ISNUMBER(M70),IF(MID('Gene Table'!$D$1,5,1)="8",M70-EM$100,M70-VLOOKUP(LEFT($A70,FIND(":",$A70,1))&amp;"copy number",$A$3:$AC$98,13,FALSE)),"")</f>
        <v/>
      </c>
      <c r="AP70" s="4" t="str">
        <f>IF(ISNUMBER(N70),IF(MID('Gene Table'!$D$1,5,1)="8",N70-EN$100,N70-VLOOKUP(LEFT($A70,FIND(":",$A70,1))&amp;"copy number",$A$3:$AC$98,14,FALSE)),"")</f>
        <v/>
      </c>
      <c r="AQ70" s="4" t="str">
        <f>IF(ISNUMBER(O70),IF(MID('Gene Table'!$D$1,5,1)="8",O70-EO$100,O70-VLOOKUP(LEFT($A70,FIND(":",$A70,1))&amp;"copy number",$A$3:$AC$98,15,FALSE)),"")</f>
        <v/>
      </c>
      <c r="AR70" s="4">
        <f t="shared" si="43"/>
        <v>0.87</v>
      </c>
      <c r="AS70" s="4">
        <f t="shared" si="44"/>
        <v>8.1999999999999993</v>
      </c>
      <c r="AU70" s="4" t="s">
        <v>237</v>
      </c>
      <c r="AV70" s="4">
        <f>IF(ISNUMBER(R70),IF(MID('Gene Table'!$D$1,5,1)="8",D70-ER$100,R70-VLOOKUP(LEFT($A70,FIND(":",$A70,1))&amp;"copy number",$A$3:$AC$98,18,FALSE)),"")</f>
        <v>5.990000000000002</v>
      </c>
      <c r="AW70" s="4">
        <f>IF(ISNUMBER(S70),IF(MID('Gene Table'!$D$1,5,1)="8",E70-ES$100,S70-VLOOKUP(LEFT($A70,FIND(":",$A70,1))&amp;"copy number",$A$3:$AC$98,19,FALSE)),"")</f>
        <v>8.32</v>
      </c>
      <c r="AX70" s="4">
        <f>IF(ISNUMBER(T70),IF(MID('Gene Table'!$D$1,5,1)="8",F70-ET$100,T70-VLOOKUP(LEFT($A70,FIND(":",$A70,1))&amp;"copy number",$A$3:$AC$98,20,FALSE)),"")</f>
        <v>4.860000000000003</v>
      </c>
      <c r="AY70" s="4">
        <f>IF(ISNUMBER(U70),IF(MID('Gene Table'!$D$1,5,1)="8",G70-EU$100,U70-VLOOKUP(LEFT($A70,FIND(":",$A70,1))&amp;"copy number",$A$3:$AC$98,21,FALSE)),"")</f>
        <v>9</v>
      </c>
      <c r="AZ70" s="4">
        <f>IF(ISNUMBER(V70),IF(MID('Gene Table'!$D$1,5,1)="8",H70-EV$100,V70-VLOOKUP(LEFT($A70,FIND(":",$A70,1))&amp;"copy number",$A$3:$AC$98,22,FALSE)),"")</f>
        <v>9</v>
      </c>
      <c r="BA70" s="4">
        <f>IF(ISNUMBER(W70),IF(MID('Gene Table'!$D$1,5,1)="8",I70-EW$100,W70-VLOOKUP(LEFT($A70,FIND(":",$A70,1))&amp;"copy number",$A$3:$AC$98,23,FALSE)),"")</f>
        <v>9</v>
      </c>
      <c r="BB70" s="4">
        <f>IF(ISNUMBER(X70),IF(MID('Gene Table'!$D$1,5,1)="8",J70-EX$100,X70-VLOOKUP(LEFT($A70,FIND(":",$A70,1))&amp;"copy number",$A$3:$AC$98,24,FALSE)),"")</f>
        <v>9</v>
      </c>
      <c r="BC70" s="4">
        <f>IF(ISNUMBER(Y70),IF(MID('Gene Table'!$D$1,5,1)="8",K70-EY$100,Y70-VLOOKUP(LEFT($A70,FIND(":",$A70,1))&amp;"copy number",$A$3:$AC$98,25,FALSE)),"")</f>
        <v>9</v>
      </c>
      <c r="BD70" s="4" t="str">
        <f>IF(ISNUMBER(Z70),IF(MID('Gene Table'!$D$1,5,1)="8",L70-EZ$100,Z70-VLOOKUP(LEFT($A70,FIND(":",$A70,1))&amp;"copy number",$A$3:$AC$98,26,FALSE)),"")</f>
        <v/>
      </c>
      <c r="BE70" s="4" t="str">
        <f>IF(ISNUMBER(AA70),IF(MID('Gene Table'!$D$1,5,1)="8",M70-FA$100,AA70-VLOOKUP(LEFT($A70,FIND(":",$A70,1))&amp;"copy number",$A$3:$AC$98,27,FALSE)),"")</f>
        <v/>
      </c>
      <c r="BF70" s="4" t="str">
        <f>IF(ISNUMBER(AB70),IF(MID('Gene Table'!$D$1,5,1)="8",N70-FB$100,AB70-VLOOKUP(LEFT($A70,FIND(":",$A70,1))&amp;"copy number",$A$3:$AC$98,28,FALSE)),"")</f>
        <v/>
      </c>
      <c r="BG70" s="4" t="str">
        <f>IF(ISNUMBER(AC70),IF(MID('Gene Table'!$D$1,5,1)="8",O70-FC$100,AC70-VLOOKUP(LEFT($A70,FIND(":",$A70,1))&amp;"copy number",$A$3:$AC$98,29,FALSE)),"")</f>
        <v/>
      </c>
      <c r="BI70" s="4" t="s">
        <v>237</v>
      </c>
      <c r="BJ70" s="4" t="str">
        <f t="shared" si="45"/>
        <v/>
      </c>
      <c r="BK70" s="4" t="str">
        <f t="shared" si="46"/>
        <v/>
      </c>
      <c r="BL70" s="4" t="str">
        <f t="shared" si="47"/>
        <v/>
      </c>
      <c r="BM70" s="4">
        <f t="shared" si="48"/>
        <v>9</v>
      </c>
      <c r="BN70" s="4">
        <f t="shared" si="49"/>
        <v>9</v>
      </c>
      <c r="BO70" s="4">
        <f t="shared" si="50"/>
        <v>9</v>
      </c>
      <c r="BP70" s="4">
        <f t="shared" si="51"/>
        <v>9</v>
      </c>
      <c r="BQ70" s="4">
        <f t="shared" si="52"/>
        <v>9</v>
      </c>
      <c r="BR70" s="4" t="str">
        <f t="shared" si="53"/>
        <v/>
      </c>
      <c r="BS70" s="4" t="str">
        <f t="shared" si="54"/>
        <v/>
      </c>
      <c r="BT70" s="4" t="str">
        <f t="shared" si="55"/>
        <v/>
      </c>
      <c r="BU70" s="4" t="str">
        <f t="shared" si="56"/>
        <v/>
      </c>
      <c r="BV70" s="4">
        <f t="shared" si="57"/>
        <v>0</v>
      </c>
      <c r="BW70" s="4">
        <f t="shared" si="58"/>
        <v>9</v>
      </c>
      <c r="BY70" s="4" t="s">
        <v>237</v>
      </c>
      <c r="BZ70" s="4">
        <f t="shared" si="59"/>
        <v>-3.009999999999998</v>
      </c>
      <c r="CA70" s="4">
        <f t="shared" si="60"/>
        <v>-0.67999999999999972</v>
      </c>
      <c r="CB70" s="4">
        <f t="shared" si="61"/>
        <v>-4.139999999999997</v>
      </c>
      <c r="CC70" s="4">
        <f t="shared" si="62"/>
        <v>0</v>
      </c>
      <c r="CD70" s="4">
        <f t="shared" si="63"/>
        <v>0</v>
      </c>
      <c r="CE70" s="4">
        <f t="shared" si="64"/>
        <v>0</v>
      </c>
      <c r="CF70" s="4">
        <f t="shared" si="65"/>
        <v>0</v>
      </c>
      <c r="CG70" s="4">
        <f t="shared" si="66"/>
        <v>0</v>
      </c>
      <c r="CH70" s="4" t="str">
        <f t="shared" si="67"/>
        <v/>
      </c>
      <c r="CI70" s="4" t="str">
        <f t="shared" si="68"/>
        <v/>
      </c>
      <c r="CJ70" s="4" t="str">
        <f t="shared" si="69"/>
        <v/>
      </c>
      <c r="CK70" s="4" t="str">
        <f t="shared" si="70"/>
        <v/>
      </c>
      <c r="CM70" s="4" t="s">
        <v>237</v>
      </c>
      <c r="CN70" s="4" t="str">
        <f>IF(ISNUMBER(BZ70), IF($BV70&gt;VLOOKUP('Gene Table'!$G$2,'Array Content'!$A$2:$B$3,2,FALSE),IF(BZ70&lt;-$BV70,"mutant","WT"),IF(BZ70&lt;-VLOOKUP('Gene Table'!$G$2,'Array Content'!$A$2:$B$3,2,FALSE),"Mutant","WT")),"")</f>
        <v>Mutant</v>
      </c>
      <c r="CO70" s="4" t="str">
        <f>IF(ISNUMBER(CA70), IF($BV70&gt;VLOOKUP('Gene Table'!$G$2,'Array Content'!$A$2:$B$3,2,FALSE),IF(CA70&lt;-$BV70,"mutant","WT"),IF(CA70&lt;-VLOOKUP('Gene Table'!$G$2,'Array Content'!$A$2:$B$3,2,FALSE),"Mutant","WT")),"")</f>
        <v>WT</v>
      </c>
      <c r="CP70" s="4" t="str">
        <f>IF(ISNUMBER(CB70), IF($BV70&gt;VLOOKUP('Gene Table'!$G$2,'Array Content'!$A$2:$B$3,2,FALSE),IF(CB70&lt;-$BV70,"mutant","WT"),IF(CB70&lt;-VLOOKUP('Gene Table'!$G$2,'Array Content'!$A$2:$B$3,2,FALSE),"Mutant","WT")),"")</f>
        <v>Mutant</v>
      </c>
      <c r="CQ70" s="4" t="str">
        <f>IF(ISNUMBER(CC70), IF($BV70&gt;VLOOKUP('Gene Table'!$G$2,'Array Content'!$A$2:$B$3,2,FALSE),IF(CC70&lt;-$BV70,"mutant","WT"),IF(CC70&lt;-VLOOKUP('Gene Table'!$G$2,'Array Content'!$A$2:$B$3,2,FALSE),"Mutant","WT")),"")</f>
        <v>WT</v>
      </c>
      <c r="CR70" s="4" t="str">
        <f>IF(ISNUMBER(CD70), IF($BV70&gt;VLOOKUP('Gene Table'!$G$2,'Array Content'!$A$2:$B$3,2,FALSE),IF(CD70&lt;-$BV70,"mutant","WT"),IF(CD70&lt;-VLOOKUP('Gene Table'!$G$2,'Array Content'!$A$2:$B$3,2,FALSE),"Mutant","WT")),"")</f>
        <v>WT</v>
      </c>
      <c r="CS70" s="4" t="str">
        <f>IF(ISNUMBER(CE70), IF($BV70&gt;VLOOKUP('Gene Table'!$G$2,'Array Content'!$A$2:$B$3,2,FALSE),IF(CE70&lt;-$BV70,"mutant","WT"),IF(CE70&lt;-VLOOKUP('Gene Table'!$G$2,'Array Content'!$A$2:$B$3,2,FALSE),"Mutant","WT")),"")</f>
        <v>WT</v>
      </c>
      <c r="CT70" s="4" t="str">
        <f>IF(ISNUMBER(CF70), IF($BV70&gt;VLOOKUP('Gene Table'!$G$2,'Array Content'!$A$2:$B$3,2,FALSE),IF(CF70&lt;-$BV70,"mutant","WT"),IF(CF70&lt;-VLOOKUP('Gene Table'!$G$2,'Array Content'!$A$2:$B$3,2,FALSE),"Mutant","WT")),"")</f>
        <v>WT</v>
      </c>
      <c r="CU70" s="4" t="str">
        <f>IF(ISNUMBER(CG70), IF($BV70&gt;VLOOKUP('Gene Table'!$G$2,'Array Content'!$A$2:$B$3,2,FALSE),IF(CG70&lt;-$BV70,"mutant","WT"),IF(CG70&lt;-VLOOKUP('Gene Table'!$G$2,'Array Content'!$A$2:$B$3,2,FALSE),"Mutant","WT")),"")</f>
        <v>WT</v>
      </c>
      <c r="CV70" s="4" t="str">
        <f>IF(ISNUMBER(CH70), IF($BV70&gt;VLOOKUP('Gene Table'!$G$2,'Array Content'!$A$2:$B$3,2,FALSE),IF(CH70&lt;-$BV70,"mutant","WT"),IF(CH70&lt;-VLOOKUP('Gene Table'!$G$2,'Array Content'!$A$2:$B$3,2,FALSE),"Mutant","WT")),"")</f>
        <v/>
      </c>
      <c r="CW70" s="4" t="str">
        <f>IF(ISNUMBER(CI70), IF($BV70&gt;VLOOKUP('Gene Table'!$G$2,'Array Content'!$A$2:$B$3,2,FALSE),IF(CI70&lt;-$BV70,"mutant","WT"),IF(CI70&lt;-VLOOKUP('Gene Table'!$G$2,'Array Content'!$A$2:$B$3,2,FALSE),"Mutant","WT")),"")</f>
        <v/>
      </c>
      <c r="CX70" s="4" t="str">
        <f>IF(ISNUMBER(CJ70), IF($BV70&gt;VLOOKUP('Gene Table'!$G$2,'Array Content'!$A$2:$B$3,2,FALSE),IF(CJ70&lt;-$BV70,"mutant","WT"),IF(CJ70&lt;-VLOOKUP('Gene Table'!$G$2,'Array Content'!$A$2:$B$3,2,FALSE),"Mutant","WT")),"")</f>
        <v/>
      </c>
      <c r="CY70" s="4" t="str">
        <f>IF(ISNUMBER(CK70), IF($BV70&gt;VLOOKUP('Gene Table'!$G$2,'Array Content'!$A$2:$B$3,2,FALSE),IF(CK70&lt;-$BV70,"mutant","WT"),IF(CK70&lt;-VLOOKUP('Gene Table'!$G$2,'Array Content'!$A$2:$B$3,2,FALSE),"Mutant","WT")),"")</f>
        <v/>
      </c>
      <c r="DA70" s="4" t="s">
        <v>237</v>
      </c>
      <c r="DB70" s="4">
        <f t="shared" si="71"/>
        <v>-2.2099999999999973</v>
      </c>
      <c r="DC70" s="4">
        <f t="shared" si="72"/>
        <v>0.12000000000000099</v>
      </c>
      <c r="DD70" s="4">
        <f t="shared" si="73"/>
        <v>-3.3399999999999963</v>
      </c>
      <c r="DE70" s="4">
        <f t="shared" si="74"/>
        <v>0.80000000000000071</v>
      </c>
      <c r="DF70" s="4">
        <f t="shared" si="75"/>
        <v>0.80000000000000071</v>
      </c>
      <c r="DG70" s="4">
        <f t="shared" si="76"/>
        <v>0.80000000000000071</v>
      </c>
      <c r="DH70" s="4">
        <f t="shared" si="77"/>
        <v>0.80000000000000071</v>
      </c>
      <c r="DI70" s="4">
        <f t="shared" si="78"/>
        <v>0.80000000000000071</v>
      </c>
      <c r="DJ70" s="4" t="str">
        <f t="shared" si="79"/>
        <v/>
      </c>
      <c r="DK70" s="4" t="str">
        <f t="shared" si="80"/>
        <v/>
      </c>
      <c r="DL70" s="4" t="str">
        <f t="shared" si="81"/>
        <v/>
      </c>
      <c r="DM70" s="4" t="str">
        <f t="shared" si="82"/>
        <v/>
      </c>
      <c r="DO70" s="4" t="s">
        <v>237</v>
      </c>
      <c r="DP70" s="4" t="str">
        <f>IF(ISNUMBER(DB70), IF($AR70&gt;VLOOKUP('Gene Table'!$G$2,'Array Content'!$A$2:$B$3,2,FALSE),IF(DB70&lt;-$AR70,"mutant","WT"),IF(DB70&lt;-VLOOKUP('Gene Table'!$G$2,'Array Content'!$A$2:$B$3,2,FALSE),"Mutant","WT")),"")</f>
        <v>Mutant</v>
      </c>
      <c r="DQ70" s="4" t="str">
        <f>IF(ISNUMBER(DC70), IF($AR70&gt;VLOOKUP('Gene Table'!$G$2,'Array Content'!$A$2:$B$3,2,FALSE),IF(DC70&lt;-$AR70,"mutant","WT"),IF(DC70&lt;-VLOOKUP('Gene Table'!$G$2,'Array Content'!$A$2:$B$3,2,FALSE),"Mutant","WT")),"")</f>
        <v>WT</v>
      </c>
      <c r="DR70" s="4" t="str">
        <f>IF(ISNUMBER(DD70), IF($AR70&gt;VLOOKUP('Gene Table'!$G$2,'Array Content'!$A$2:$B$3,2,FALSE),IF(DD70&lt;-$AR70,"mutant","WT"),IF(DD70&lt;-VLOOKUP('Gene Table'!$G$2,'Array Content'!$A$2:$B$3,2,FALSE),"Mutant","WT")),"")</f>
        <v>Mutant</v>
      </c>
      <c r="DS70" s="4" t="str">
        <f>IF(ISNUMBER(DE70), IF($AR70&gt;VLOOKUP('Gene Table'!$G$2,'Array Content'!$A$2:$B$3,2,FALSE),IF(DE70&lt;-$AR70,"mutant","WT"),IF(DE70&lt;-VLOOKUP('Gene Table'!$G$2,'Array Content'!$A$2:$B$3,2,FALSE),"Mutant","WT")),"")</f>
        <v>WT</v>
      </c>
      <c r="DT70" s="4" t="str">
        <f>IF(ISNUMBER(DF70), IF($AR70&gt;VLOOKUP('Gene Table'!$G$2,'Array Content'!$A$2:$B$3,2,FALSE),IF(DF70&lt;-$AR70,"mutant","WT"),IF(DF70&lt;-VLOOKUP('Gene Table'!$G$2,'Array Content'!$A$2:$B$3,2,FALSE),"Mutant","WT")),"")</f>
        <v>WT</v>
      </c>
      <c r="DU70" s="4" t="str">
        <f>IF(ISNUMBER(DG70), IF($AR70&gt;VLOOKUP('Gene Table'!$G$2,'Array Content'!$A$2:$B$3,2,FALSE),IF(DG70&lt;-$AR70,"mutant","WT"),IF(DG70&lt;-VLOOKUP('Gene Table'!$G$2,'Array Content'!$A$2:$B$3,2,FALSE),"Mutant","WT")),"")</f>
        <v>WT</v>
      </c>
      <c r="DV70" s="4" t="str">
        <f>IF(ISNUMBER(DH70), IF($AR70&gt;VLOOKUP('Gene Table'!$G$2,'Array Content'!$A$2:$B$3,2,FALSE),IF(DH70&lt;-$AR70,"mutant","WT"),IF(DH70&lt;-VLOOKUP('Gene Table'!$G$2,'Array Content'!$A$2:$B$3,2,FALSE),"Mutant","WT")),"")</f>
        <v>WT</v>
      </c>
      <c r="DW70" s="4" t="str">
        <f>IF(ISNUMBER(DI70), IF($AR70&gt;VLOOKUP('Gene Table'!$G$2,'Array Content'!$A$2:$B$3,2,FALSE),IF(DI70&lt;-$AR70,"mutant","WT"),IF(DI70&lt;-VLOOKUP('Gene Table'!$G$2,'Array Content'!$A$2:$B$3,2,FALSE),"Mutant","WT")),"")</f>
        <v>WT</v>
      </c>
      <c r="DX70" s="4" t="str">
        <f>IF(ISNUMBER(DJ70), IF($AR70&gt;VLOOKUP('Gene Table'!$G$2,'Array Content'!$A$2:$B$3,2,FALSE),IF(DJ70&lt;-$AR70,"mutant","WT"),IF(DJ70&lt;-VLOOKUP('Gene Table'!$G$2,'Array Content'!$A$2:$B$3,2,FALSE),"Mutant","WT")),"")</f>
        <v/>
      </c>
      <c r="DY70" s="4" t="str">
        <f>IF(ISNUMBER(DK70), IF($AR70&gt;VLOOKUP('Gene Table'!$G$2,'Array Content'!$A$2:$B$3,2,FALSE),IF(DK70&lt;-$AR70,"mutant","WT"),IF(DK70&lt;-VLOOKUP('Gene Table'!$G$2,'Array Content'!$A$2:$B$3,2,FALSE),"Mutant","WT")),"")</f>
        <v/>
      </c>
      <c r="DZ70" s="4" t="str">
        <f>IF(ISNUMBER(DL70), IF($AR70&gt;VLOOKUP('Gene Table'!$G$2,'Array Content'!$A$2:$B$3,2,FALSE),IF(DL70&lt;-$AR70,"mutant","WT"),IF(DL70&lt;-VLOOKUP('Gene Table'!$G$2,'Array Content'!$A$2:$B$3,2,FALSE),"Mutant","WT")),"")</f>
        <v/>
      </c>
      <c r="EA70" s="4" t="str">
        <f>IF(ISNUMBER(DM70), IF($AR70&gt;VLOOKUP('Gene Table'!$G$2,'Array Content'!$A$2:$B$3,2,FALSE),IF(DM70&lt;-$AR70,"mutant","WT"),IF(DM70&lt;-VLOOKUP('Gene Table'!$G$2,'Array Content'!$A$2:$B$3,2,FALSE),"Mutant","WT")),"")</f>
        <v/>
      </c>
      <c r="EC70" s="4" t="s">
        <v>237</v>
      </c>
      <c r="ED70" s="4" t="str">
        <f>IF('Gene Table'!$D70="copy number",D70,"")</f>
        <v/>
      </c>
      <c r="EE70" s="4" t="str">
        <f>IF('Gene Table'!$D70="copy number",E70,"")</f>
        <v/>
      </c>
      <c r="EF70" s="4" t="str">
        <f>IF('Gene Table'!$D70="copy number",F70,"")</f>
        <v/>
      </c>
      <c r="EG70" s="4" t="str">
        <f>IF('Gene Table'!$D70="copy number",G70,"")</f>
        <v/>
      </c>
      <c r="EH70" s="4" t="str">
        <f>IF('Gene Table'!$D70="copy number",H70,"")</f>
        <v/>
      </c>
      <c r="EI70" s="4" t="str">
        <f>IF('Gene Table'!$D70="copy number",I70,"")</f>
        <v/>
      </c>
      <c r="EJ70" s="4" t="str">
        <f>IF('Gene Table'!$D70="copy number",J70,"")</f>
        <v/>
      </c>
      <c r="EK70" s="4" t="str">
        <f>IF('Gene Table'!$D70="copy number",K70,"")</f>
        <v/>
      </c>
      <c r="EL70" s="4" t="str">
        <f>IF('Gene Table'!$D70="copy number",L70,"")</f>
        <v/>
      </c>
      <c r="EM70" s="4" t="str">
        <f>IF('Gene Table'!$D70="copy number",M70,"")</f>
        <v/>
      </c>
      <c r="EN70" s="4" t="str">
        <f>IF('Gene Table'!$D70="copy number",N70,"")</f>
        <v/>
      </c>
      <c r="EO70" s="4" t="str">
        <f>IF('Gene Table'!$D70="copy number",O70,"")</f>
        <v/>
      </c>
      <c r="EQ70" s="4" t="s">
        <v>237</v>
      </c>
      <c r="ER70" s="4" t="str">
        <f>IF('Gene Table'!$D70="copy number",R70,"")</f>
        <v/>
      </c>
      <c r="ES70" s="4" t="str">
        <f>IF('Gene Table'!$D70="copy number",S70,"")</f>
        <v/>
      </c>
      <c r="ET70" s="4" t="str">
        <f>IF('Gene Table'!$D70="copy number",T70,"")</f>
        <v/>
      </c>
      <c r="EU70" s="4" t="str">
        <f>IF('Gene Table'!$D70="copy number",U70,"")</f>
        <v/>
      </c>
      <c r="EV70" s="4" t="str">
        <f>IF('Gene Table'!$D70="copy number",V70,"")</f>
        <v/>
      </c>
      <c r="EW70" s="4" t="str">
        <f>IF('Gene Table'!$D70="copy number",W70,"")</f>
        <v/>
      </c>
      <c r="EX70" s="4" t="str">
        <f>IF('Gene Table'!$D70="copy number",X70,"")</f>
        <v/>
      </c>
      <c r="EY70" s="4" t="str">
        <f>IF('Gene Table'!$D70="copy number",Y70,"")</f>
        <v/>
      </c>
      <c r="EZ70" s="4" t="str">
        <f>IF('Gene Table'!$D70="copy number",Z70,"")</f>
        <v/>
      </c>
      <c r="FA70" s="4" t="str">
        <f>IF('Gene Table'!$D70="copy number",AA70,"")</f>
        <v/>
      </c>
      <c r="FB70" s="4" t="str">
        <f>IF('Gene Table'!$D70="copy number",AB70,"")</f>
        <v/>
      </c>
      <c r="FC70" s="4" t="str">
        <f>IF('Gene Table'!$D70="copy number",AC70,"")</f>
        <v/>
      </c>
      <c r="FE70" s="4" t="s">
        <v>237</v>
      </c>
      <c r="FF70" s="4" t="str">
        <f>IF('Gene Table'!$C70="SMPC",D70,"")</f>
        <v/>
      </c>
      <c r="FG70" s="4" t="str">
        <f>IF('Gene Table'!$C70="SMPC",E70,"")</f>
        <v/>
      </c>
      <c r="FH70" s="4" t="str">
        <f>IF('Gene Table'!$C70="SMPC",F70,"")</f>
        <v/>
      </c>
      <c r="FI70" s="4" t="str">
        <f>IF('Gene Table'!$C70="SMPC",G70,"")</f>
        <v/>
      </c>
      <c r="FJ70" s="4" t="str">
        <f>IF('Gene Table'!$C70="SMPC",H70,"")</f>
        <v/>
      </c>
      <c r="FK70" s="4" t="str">
        <f>IF('Gene Table'!$C70="SMPC",I70,"")</f>
        <v/>
      </c>
      <c r="FL70" s="4" t="str">
        <f>IF('Gene Table'!$C70="SMPC",J70,"")</f>
        <v/>
      </c>
      <c r="FM70" s="4" t="str">
        <f>IF('Gene Table'!$C70="SMPC",K70,"")</f>
        <v/>
      </c>
      <c r="FN70" s="4" t="str">
        <f>IF('Gene Table'!$C70="SMPC",L70,"")</f>
        <v/>
      </c>
      <c r="FO70" s="4" t="str">
        <f>IF('Gene Table'!$C70="SMPC",M70,"")</f>
        <v/>
      </c>
      <c r="FP70" s="4" t="str">
        <f>IF('Gene Table'!$C70="SMPC",N70,"")</f>
        <v/>
      </c>
      <c r="FQ70" s="4" t="str">
        <f>IF('Gene Table'!$C70="SMPC",O70,"")</f>
        <v/>
      </c>
      <c r="FS70" s="4" t="s">
        <v>237</v>
      </c>
      <c r="FT70" s="4" t="str">
        <f>IF('Gene Table'!$C70="SMPC",R70,"")</f>
        <v/>
      </c>
      <c r="FU70" s="4" t="str">
        <f>IF('Gene Table'!$C70="SMPC",S70,"")</f>
        <v/>
      </c>
      <c r="FV70" s="4" t="str">
        <f>IF('Gene Table'!$C70="SMPC",T70,"")</f>
        <v/>
      </c>
      <c r="FW70" s="4" t="str">
        <f>IF('Gene Table'!$C70="SMPC",U70,"")</f>
        <v/>
      </c>
      <c r="FX70" s="4" t="str">
        <f>IF('Gene Table'!$C70="SMPC",V70,"")</f>
        <v/>
      </c>
      <c r="FY70" s="4" t="str">
        <f>IF('Gene Table'!$C70="SMPC",W70,"")</f>
        <v/>
      </c>
      <c r="FZ70" s="4" t="str">
        <f>IF('Gene Table'!$C70="SMPC",X70,"")</f>
        <v/>
      </c>
      <c r="GA70" s="4" t="str">
        <f>IF('Gene Table'!$C70="SMPC",Y70,"")</f>
        <v/>
      </c>
      <c r="GB70" s="4" t="str">
        <f>IF('Gene Table'!$C70="SMPC",Z70,"")</f>
        <v/>
      </c>
      <c r="GC70" s="4" t="str">
        <f>IF('Gene Table'!$C70="SMPC",AA70,"")</f>
        <v/>
      </c>
      <c r="GD70" s="4" t="str">
        <f>IF('Gene Table'!$C70="SMPC",AB70,"")</f>
        <v/>
      </c>
      <c r="GE70" s="4" t="str">
        <f>IF('Gene Table'!$C70="SMPC",AC70,"")</f>
        <v/>
      </c>
    </row>
    <row r="71" spans="1:187" ht="15" customHeight="1" x14ac:dyDescent="0.25">
      <c r="A71" s="4" t="str">
        <f>'Gene Table'!C71&amp;":"&amp;'Gene Table'!D71</f>
        <v>MEK1:167A&gt;C</v>
      </c>
      <c r="B71" s="4">
        <f>IF('Gene Table'!$G$5="NO",IF(ISNUMBER(MATCH('Gene Table'!E71,'Array Content'!$M$2:$M$941,0)),VLOOKUP('Gene Table'!E71,'Array Content'!$M$2:$O$941,2,FALSE),35),IF('Gene Table'!$G$5="YES",IF(ISNUMBER(MATCH('Gene Table'!E71,'Array Content'!$M$2:$M$941,0)),VLOOKUP('Gene Table'!E71,'Array Content'!$M$2:$O$941,3,FALSE),35),"OOPS"))</f>
        <v>35</v>
      </c>
      <c r="C71" s="4" t="s">
        <v>240</v>
      </c>
      <c r="D71" s="4">
        <f>IF('Control Sample Data'!D70="","",IF(SUM('Control Sample Data'!D$2:D$97)&gt;10,IF(AND(ISNUMBER('Control Sample Data'!D70),'Control Sample Data'!D70&lt;$B71, 'Control Sample Data'!D70&gt;0),'Control Sample Data'!D70,$B71),""))</f>
        <v>34.24</v>
      </c>
      <c r="E71" s="4">
        <f>IF('Control Sample Data'!E70="","",IF(SUM('Control Sample Data'!E$2:E$97)&gt;10,IF(AND(ISNUMBER('Control Sample Data'!E70),'Control Sample Data'!E70&lt;$B71, 'Control Sample Data'!E70&gt;0),'Control Sample Data'!E70,$B71),""))</f>
        <v>34.130000000000003</v>
      </c>
      <c r="F71" s="4" t="str">
        <f>IF('Control Sample Data'!F70="","",IF(SUM('Control Sample Data'!F$2:F$97)&gt;10,IF(AND(ISNUMBER('Control Sample Data'!F70),'Control Sample Data'!F70&lt;$B71, 'Control Sample Data'!F70&gt;0),'Control Sample Data'!F70,$B71),""))</f>
        <v/>
      </c>
      <c r="G71" s="4" t="str">
        <f>IF('Control Sample Data'!G70="","",IF(SUM('Control Sample Data'!G$2:G$97)&gt;10,IF(AND(ISNUMBER('Control Sample Data'!G70),'Control Sample Data'!G70&lt;$B71, 'Control Sample Data'!G70&gt;0),'Control Sample Data'!G70,$B71),""))</f>
        <v/>
      </c>
      <c r="H71" s="4" t="str">
        <f>IF('Control Sample Data'!H70="","",IF(SUM('Control Sample Data'!H$2:H$97)&gt;10,IF(AND(ISNUMBER('Control Sample Data'!H70),'Control Sample Data'!H70&lt;$B71, 'Control Sample Data'!H70&gt;0),'Control Sample Data'!H70,$B71),""))</f>
        <v/>
      </c>
      <c r="I71" s="4" t="str">
        <f>IF('Control Sample Data'!I70="","",IF(SUM('Control Sample Data'!I$2:I$97)&gt;10,IF(AND(ISNUMBER('Control Sample Data'!I70),'Control Sample Data'!I70&lt;$B71, 'Control Sample Data'!I70&gt;0),'Control Sample Data'!I70,$B71),""))</f>
        <v/>
      </c>
      <c r="J71" s="4" t="str">
        <f>IF('Control Sample Data'!J70="","",IF(SUM('Control Sample Data'!J$2:J$97)&gt;10,IF(AND(ISNUMBER('Control Sample Data'!J70),'Control Sample Data'!J70&lt;$B71, 'Control Sample Data'!J70&gt;0),'Control Sample Data'!J70,$B71),""))</f>
        <v/>
      </c>
      <c r="K71" s="4" t="str">
        <f>IF('Control Sample Data'!K70="","",IF(SUM('Control Sample Data'!K$2:K$97)&gt;10,IF(AND(ISNUMBER('Control Sample Data'!K70),'Control Sample Data'!K70&lt;$B71, 'Control Sample Data'!K70&gt;0),'Control Sample Data'!K70,$B71),""))</f>
        <v/>
      </c>
      <c r="L71" s="4" t="str">
        <f>IF('Control Sample Data'!L70="","",IF(SUM('Control Sample Data'!L$2:L$97)&gt;10,IF(AND(ISNUMBER('Control Sample Data'!L70),'Control Sample Data'!L70&lt;$B71, 'Control Sample Data'!L70&gt;0),'Control Sample Data'!L70,$B71),""))</f>
        <v/>
      </c>
      <c r="M71" s="4" t="str">
        <f>IF('Control Sample Data'!M70="","",IF(SUM('Control Sample Data'!M$2:M$97)&gt;10,IF(AND(ISNUMBER('Control Sample Data'!M70),'Control Sample Data'!M70&lt;$B71, 'Control Sample Data'!M70&gt;0),'Control Sample Data'!M70,$B71),""))</f>
        <v/>
      </c>
      <c r="N71" s="4" t="str">
        <f>IF('Control Sample Data'!N70="","",IF(SUM('Control Sample Data'!N$2:N$97)&gt;10,IF(AND(ISNUMBER('Control Sample Data'!N70),'Control Sample Data'!N70&lt;$B71, 'Control Sample Data'!N70&gt;0),'Control Sample Data'!N70,$B71),""))</f>
        <v/>
      </c>
      <c r="O71" s="4" t="str">
        <f>IF('Control Sample Data'!O70="","",IF(SUM('Control Sample Data'!O$2:O$97)&gt;10,IF(AND(ISNUMBER('Control Sample Data'!O70),'Control Sample Data'!O70&lt;$B71, 'Control Sample Data'!O70&gt;0),'Control Sample Data'!O70,$B71),""))</f>
        <v/>
      </c>
      <c r="Q71" s="4" t="s">
        <v>240</v>
      </c>
      <c r="R71" s="4">
        <f>IF('Test Sample Data'!D70="","",IF(SUM('Test Sample Data'!D$2:D$97)&gt;10,IF(AND(ISNUMBER('Test Sample Data'!D70),'Test Sample Data'!D70&lt;$B71, 'Test Sample Data'!D70&gt;0),'Test Sample Data'!D70,$B71),""))</f>
        <v>35</v>
      </c>
      <c r="S71" s="4">
        <f>IF('Test Sample Data'!E70="","",IF(SUM('Test Sample Data'!E$2:E$97)&gt;10,IF(AND(ISNUMBER('Test Sample Data'!E70),'Test Sample Data'!E70&lt;$B71, 'Test Sample Data'!E70&gt;0),'Test Sample Data'!E70,$B71),""))</f>
        <v>35</v>
      </c>
      <c r="T71" s="4">
        <f>IF('Test Sample Data'!F70="","",IF(SUM('Test Sample Data'!F$2:F$97)&gt;10,IF(AND(ISNUMBER('Test Sample Data'!F70),'Test Sample Data'!F70&lt;$B71, 'Test Sample Data'!F70&gt;0),'Test Sample Data'!F70,$B71),""))</f>
        <v>35</v>
      </c>
      <c r="U71" s="4">
        <f>IF('Test Sample Data'!G70="","",IF(SUM('Test Sample Data'!G$2:G$97)&gt;10,IF(AND(ISNUMBER('Test Sample Data'!G70),'Test Sample Data'!G70&lt;$B71, 'Test Sample Data'!G70&gt;0),'Test Sample Data'!G70,$B71),""))</f>
        <v>35</v>
      </c>
      <c r="V71" s="4">
        <f>IF('Test Sample Data'!H70="","",IF(SUM('Test Sample Data'!H$2:H$97)&gt;10,IF(AND(ISNUMBER('Test Sample Data'!H70),'Test Sample Data'!H70&lt;$B71, 'Test Sample Data'!H70&gt;0),'Test Sample Data'!H70,$B71),""))</f>
        <v>35</v>
      </c>
      <c r="W71" s="4">
        <f>IF('Test Sample Data'!I70="","",IF(SUM('Test Sample Data'!I$2:I$97)&gt;10,IF(AND(ISNUMBER('Test Sample Data'!I70),'Test Sample Data'!I70&lt;$B71, 'Test Sample Data'!I70&gt;0),'Test Sample Data'!I70,$B71),""))</f>
        <v>35</v>
      </c>
      <c r="X71" s="4">
        <f>IF('Test Sample Data'!J70="","",IF(SUM('Test Sample Data'!J$2:J$97)&gt;10,IF(AND(ISNUMBER('Test Sample Data'!J70),'Test Sample Data'!J70&lt;$B71, 'Test Sample Data'!J70&gt;0),'Test Sample Data'!J70,$B71),""))</f>
        <v>35</v>
      </c>
      <c r="Y71" s="4">
        <f>IF('Test Sample Data'!K70="","",IF(SUM('Test Sample Data'!K$2:K$97)&gt;10,IF(AND(ISNUMBER('Test Sample Data'!K70),'Test Sample Data'!K70&lt;$B71, 'Test Sample Data'!K70&gt;0),'Test Sample Data'!K70,$B71),""))</f>
        <v>35</v>
      </c>
      <c r="Z71" s="4" t="str">
        <f>IF('Test Sample Data'!L70="","",IF(SUM('Test Sample Data'!L$2:L$97)&gt;10,IF(AND(ISNUMBER('Test Sample Data'!L70),'Test Sample Data'!L70&lt;$B71, 'Test Sample Data'!L70&gt;0),'Test Sample Data'!L70,$B71),""))</f>
        <v/>
      </c>
      <c r="AA71" s="4" t="str">
        <f>IF('Test Sample Data'!M70="","",IF(SUM('Test Sample Data'!M$2:M$97)&gt;10,IF(AND(ISNUMBER('Test Sample Data'!M70),'Test Sample Data'!M70&lt;$B71, 'Test Sample Data'!M70&gt;0),'Test Sample Data'!M70,$B71),""))</f>
        <v/>
      </c>
      <c r="AB71" s="4" t="str">
        <f>IF('Test Sample Data'!N70="","",IF(SUM('Test Sample Data'!N$2:N$97)&gt;10,IF(AND(ISNUMBER('Test Sample Data'!N70),'Test Sample Data'!N70&lt;$B71, 'Test Sample Data'!N70&gt;0),'Test Sample Data'!N70,$B71),""))</f>
        <v/>
      </c>
      <c r="AC71" s="4" t="str">
        <f>IF('Test Sample Data'!O70="","",IF(SUM('Test Sample Data'!O$2:O$97)&gt;10,IF(AND(ISNUMBER('Test Sample Data'!O70),'Test Sample Data'!O70&lt;$B71, 'Test Sample Data'!O70&gt;0),'Test Sample Data'!O70,$B71),""))</f>
        <v/>
      </c>
      <c r="AE71" s="4" t="s">
        <v>240</v>
      </c>
      <c r="AF71" s="4">
        <f>IF(ISNUMBER(D71),IF(MID('Gene Table'!$D$1,5,1)="8",D71-ED$100,D71-VLOOKUP(LEFT($A71,FIND(":",$A71,1))&amp;"copy number",$A$3:$AC$98,4,FALSE)),"")</f>
        <v>7.5400000000000027</v>
      </c>
      <c r="AG71" s="4">
        <f>IF(ISNUMBER(E71),IF(MID('Gene Table'!$D$1,5,1)="8",E71-EE$100,E71-VLOOKUP(LEFT($A71,FIND(":",$A71,1))&amp;"copy number",$A$3:$AC$98,5,FALSE)),"")</f>
        <v>7.3200000000000038</v>
      </c>
      <c r="AH71" s="4" t="str">
        <f>IF(ISNUMBER(F71),IF(MID('Gene Table'!$D$1,5,1)="8",F71-EF$100,F71-VLOOKUP(LEFT($A71,FIND(":",$A71,1))&amp;"copy number",$A$3:$AC$98,6,FALSE)),"")</f>
        <v/>
      </c>
      <c r="AI71" s="4" t="str">
        <f>IF(ISNUMBER(G71),IF(MID('Gene Table'!$D$1,5,1)="8",G71-EG$100,G71-VLOOKUP(LEFT($A71,FIND(":",$A71,1))&amp;"copy number",$A$3:$AC$98,7,FALSE)),"")</f>
        <v/>
      </c>
      <c r="AJ71" s="4" t="str">
        <f>IF(ISNUMBER(H71),IF(MID('Gene Table'!$D$1,5,1)="8",H71-EH$100,H71-VLOOKUP(LEFT($A71,FIND(":",$A71,1))&amp;"copy number",$A$3:$AC$98,8,FALSE)),"")</f>
        <v/>
      </c>
      <c r="AK71" s="4" t="str">
        <f>IF(ISNUMBER(I71),IF(MID('Gene Table'!$D$1,5,1)="8",I71-EI$100,I71-VLOOKUP(LEFT($A71,FIND(":",$A71,1))&amp;"copy number",$A$3:$AC$98,9,FALSE)),"")</f>
        <v/>
      </c>
      <c r="AL71" s="4" t="str">
        <f>IF(ISNUMBER(J71),IF(MID('Gene Table'!$D$1,5,1)="8",J71-EJ$100,J71-VLOOKUP(LEFT($A71,FIND(":",$A71,1))&amp;"copy number",$A$3:$AC$98,10,FALSE)),"")</f>
        <v/>
      </c>
      <c r="AM71" s="4" t="str">
        <f>IF(ISNUMBER(K71),IF(MID('Gene Table'!$D$1,5,1)="8",K71-EK$100,K71-VLOOKUP(LEFT($A71,FIND(":",$A71,1))&amp;"copy number",$A$3:$AC$98,11,FALSE)),"")</f>
        <v/>
      </c>
      <c r="AN71" s="4" t="str">
        <f>IF(ISNUMBER(L71),IF(MID('Gene Table'!$D$1,5,1)="8",L71-EL$100,L71-VLOOKUP(LEFT($A71,FIND(":",$A71,1))&amp;"copy number",$A$3:$AC$98,12,FALSE)),"")</f>
        <v/>
      </c>
      <c r="AO71" s="4" t="str">
        <f>IF(ISNUMBER(M71),IF(MID('Gene Table'!$D$1,5,1)="8",M71-EM$100,M71-VLOOKUP(LEFT($A71,FIND(":",$A71,1))&amp;"copy number",$A$3:$AC$98,13,FALSE)),"")</f>
        <v/>
      </c>
      <c r="AP71" s="4" t="str">
        <f>IF(ISNUMBER(N71),IF(MID('Gene Table'!$D$1,5,1)="8",N71-EN$100,N71-VLOOKUP(LEFT($A71,FIND(":",$A71,1))&amp;"copy number",$A$3:$AC$98,14,FALSE)),"")</f>
        <v/>
      </c>
      <c r="AQ71" s="4" t="str">
        <f>IF(ISNUMBER(O71),IF(MID('Gene Table'!$D$1,5,1)="8",O71-EO$100,O71-VLOOKUP(LEFT($A71,FIND(":",$A71,1))&amp;"copy number",$A$3:$AC$98,15,FALSE)),"")</f>
        <v/>
      </c>
      <c r="AR71" s="4">
        <f t="shared" si="43"/>
        <v>0.47</v>
      </c>
      <c r="AS71" s="4">
        <f t="shared" si="44"/>
        <v>7.43</v>
      </c>
      <c r="AU71" s="4" t="s">
        <v>240</v>
      </c>
      <c r="AV71" s="4">
        <f>IF(ISNUMBER(R71),IF(MID('Gene Table'!$D$1,5,1)="8",D71-ER$100,R71-VLOOKUP(LEFT($A71,FIND(":",$A71,1))&amp;"copy number",$A$3:$AC$98,18,FALSE)),"")</f>
        <v>9.0500000000000007</v>
      </c>
      <c r="AW71" s="4">
        <f>IF(ISNUMBER(S71),IF(MID('Gene Table'!$D$1,5,1)="8",E71-ES$100,S71-VLOOKUP(LEFT($A71,FIND(":",$A71,1))&amp;"copy number",$A$3:$AC$98,19,FALSE)),"")</f>
        <v>9.2800000000000011</v>
      </c>
      <c r="AX71" s="4">
        <f>IF(ISNUMBER(T71),IF(MID('Gene Table'!$D$1,5,1)="8",F71-ET$100,T71-VLOOKUP(LEFT($A71,FIND(":",$A71,1))&amp;"copy number",$A$3:$AC$98,20,FALSE)),"")</f>
        <v>9.1900000000000013</v>
      </c>
      <c r="AY71" s="4">
        <f>IF(ISNUMBER(U71),IF(MID('Gene Table'!$D$1,5,1)="8",G71-EU$100,U71-VLOOKUP(LEFT($A71,FIND(":",$A71,1))&amp;"copy number",$A$3:$AC$98,21,FALSE)),"")</f>
        <v>9</v>
      </c>
      <c r="AZ71" s="4">
        <f>IF(ISNUMBER(V71),IF(MID('Gene Table'!$D$1,5,1)="8",H71-EV$100,V71-VLOOKUP(LEFT($A71,FIND(":",$A71,1))&amp;"copy number",$A$3:$AC$98,22,FALSE)),"")</f>
        <v>9</v>
      </c>
      <c r="BA71" s="4">
        <f>IF(ISNUMBER(W71),IF(MID('Gene Table'!$D$1,5,1)="8",I71-EW$100,W71-VLOOKUP(LEFT($A71,FIND(":",$A71,1))&amp;"copy number",$A$3:$AC$98,23,FALSE)),"")</f>
        <v>9</v>
      </c>
      <c r="BB71" s="4">
        <f>IF(ISNUMBER(X71),IF(MID('Gene Table'!$D$1,5,1)="8",J71-EX$100,X71-VLOOKUP(LEFT($A71,FIND(":",$A71,1))&amp;"copy number",$A$3:$AC$98,24,FALSE)),"")</f>
        <v>9</v>
      </c>
      <c r="BC71" s="4">
        <f>IF(ISNUMBER(Y71),IF(MID('Gene Table'!$D$1,5,1)="8",K71-EY$100,Y71-VLOOKUP(LEFT($A71,FIND(":",$A71,1))&amp;"copy number",$A$3:$AC$98,25,FALSE)),"")</f>
        <v>9</v>
      </c>
      <c r="BD71" s="4" t="str">
        <f>IF(ISNUMBER(Z71),IF(MID('Gene Table'!$D$1,5,1)="8",L71-EZ$100,Z71-VLOOKUP(LEFT($A71,FIND(":",$A71,1))&amp;"copy number",$A$3:$AC$98,26,FALSE)),"")</f>
        <v/>
      </c>
      <c r="BE71" s="4" t="str">
        <f>IF(ISNUMBER(AA71),IF(MID('Gene Table'!$D$1,5,1)="8",M71-FA$100,AA71-VLOOKUP(LEFT($A71,FIND(":",$A71,1))&amp;"copy number",$A$3:$AC$98,27,FALSE)),"")</f>
        <v/>
      </c>
      <c r="BF71" s="4" t="str">
        <f>IF(ISNUMBER(AB71),IF(MID('Gene Table'!$D$1,5,1)="8",N71-FB$100,AB71-VLOOKUP(LEFT($A71,FIND(":",$A71,1))&amp;"copy number",$A$3:$AC$98,28,FALSE)),"")</f>
        <v/>
      </c>
      <c r="BG71" s="4" t="str">
        <f>IF(ISNUMBER(AC71),IF(MID('Gene Table'!$D$1,5,1)="8",O71-FC$100,AC71-VLOOKUP(LEFT($A71,FIND(":",$A71,1))&amp;"copy number",$A$3:$AC$98,29,FALSE)),"")</f>
        <v/>
      </c>
      <c r="BI71" s="4" t="s">
        <v>240</v>
      </c>
      <c r="BJ71" s="4">
        <f t="shared" si="45"/>
        <v>9.0500000000000007</v>
      </c>
      <c r="BK71" s="4">
        <f t="shared" si="46"/>
        <v>9.2800000000000011</v>
      </c>
      <c r="BL71" s="4">
        <f t="shared" si="47"/>
        <v>9.1900000000000013</v>
      </c>
      <c r="BM71" s="4">
        <f t="shared" si="48"/>
        <v>9</v>
      </c>
      <c r="BN71" s="4">
        <f t="shared" si="49"/>
        <v>9</v>
      </c>
      <c r="BO71" s="4">
        <f t="shared" si="50"/>
        <v>9</v>
      </c>
      <c r="BP71" s="4">
        <f t="shared" si="51"/>
        <v>9</v>
      </c>
      <c r="BQ71" s="4">
        <f t="shared" si="52"/>
        <v>9</v>
      </c>
      <c r="BR71" s="4" t="str">
        <f t="shared" si="53"/>
        <v/>
      </c>
      <c r="BS71" s="4" t="str">
        <f t="shared" si="54"/>
        <v/>
      </c>
      <c r="BT71" s="4" t="str">
        <f t="shared" si="55"/>
        <v/>
      </c>
      <c r="BU71" s="4" t="str">
        <f t="shared" si="56"/>
        <v/>
      </c>
      <c r="BV71" s="4">
        <f t="shared" si="57"/>
        <v>0.33</v>
      </c>
      <c r="BW71" s="4">
        <f t="shared" si="58"/>
        <v>9.07</v>
      </c>
      <c r="BY71" s="4" t="s">
        <v>240</v>
      </c>
      <c r="BZ71" s="4">
        <f t="shared" si="59"/>
        <v>-1.9999999999999574E-2</v>
      </c>
      <c r="CA71" s="4">
        <f t="shared" si="60"/>
        <v>0.21000000000000085</v>
      </c>
      <c r="CB71" s="4">
        <f t="shared" si="61"/>
        <v>0.12000000000000099</v>
      </c>
      <c r="CC71" s="4">
        <f t="shared" si="62"/>
        <v>-7.0000000000000284E-2</v>
      </c>
      <c r="CD71" s="4">
        <f t="shared" si="63"/>
        <v>-7.0000000000000284E-2</v>
      </c>
      <c r="CE71" s="4">
        <f t="shared" si="64"/>
        <v>-7.0000000000000284E-2</v>
      </c>
      <c r="CF71" s="4">
        <f t="shared" si="65"/>
        <v>-7.0000000000000284E-2</v>
      </c>
      <c r="CG71" s="4">
        <f t="shared" si="66"/>
        <v>-7.0000000000000284E-2</v>
      </c>
      <c r="CH71" s="4" t="str">
        <f t="shared" si="67"/>
        <v/>
      </c>
      <c r="CI71" s="4" t="str">
        <f t="shared" si="68"/>
        <v/>
      </c>
      <c r="CJ71" s="4" t="str">
        <f t="shared" si="69"/>
        <v/>
      </c>
      <c r="CK71" s="4" t="str">
        <f t="shared" si="70"/>
        <v/>
      </c>
      <c r="CM71" s="4" t="s">
        <v>240</v>
      </c>
      <c r="CN71" s="4" t="str">
        <f>IF(ISNUMBER(BZ71), IF($BV71&gt;VLOOKUP('Gene Table'!$G$2,'Array Content'!$A$2:$B$3,2,FALSE),IF(BZ71&lt;-$BV71,"mutant","WT"),IF(BZ71&lt;-VLOOKUP('Gene Table'!$G$2,'Array Content'!$A$2:$B$3,2,FALSE),"Mutant","WT")),"")</f>
        <v>WT</v>
      </c>
      <c r="CO71" s="4" t="str">
        <f>IF(ISNUMBER(CA71), IF($BV71&gt;VLOOKUP('Gene Table'!$G$2,'Array Content'!$A$2:$B$3,2,FALSE),IF(CA71&lt;-$BV71,"mutant","WT"),IF(CA71&lt;-VLOOKUP('Gene Table'!$G$2,'Array Content'!$A$2:$B$3,2,FALSE),"Mutant","WT")),"")</f>
        <v>WT</v>
      </c>
      <c r="CP71" s="4" t="str">
        <f>IF(ISNUMBER(CB71), IF($BV71&gt;VLOOKUP('Gene Table'!$G$2,'Array Content'!$A$2:$B$3,2,FALSE),IF(CB71&lt;-$BV71,"mutant","WT"),IF(CB71&lt;-VLOOKUP('Gene Table'!$G$2,'Array Content'!$A$2:$B$3,2,FALSE),"Mutant","WT")),"")</f>
        <v>WT</v>
      </c>
      <c r="CQ71" s="4" t="str">
        <f>IF(ISNUMBER(CC71), IF($BV71&gt;VLOOKUP('Gene Table'!$G$2,'Array Content'!$A$2:$B$3,2,FALSE),IF(CC71&lt;-$BV71,"mutant","WT"),IF(CC71&lt;-VLOOKUP('Gene Table'!$G$2,'Array Content'!$A$2:$B$3,2,FALSE),"Mutant","WT")),"")</f>
        <v>WT</v>
      </c>
      <c r="CR71" s="4" t="str">
        <f>IF(ISNUMBER(CD71), IF($BV71&gt;VLOOKUP('Gene Table'!$G$2,'Array Content'!$A$2:$B$3,2,FALSE),IF(CD71&lt;-$BV71,"mutant","WT"),IF(CD71&lt;-VLOOKUP('Gene Table'!$G$2,'Array Content'!$A$2:$B$3,2,FALSE),"Mutant","WT")),"")</f>
        <v>WT</v>
      </c>
      <c r="CS71" s="4" t="str">
        <f>IF(ISNUMBER(CE71), IF($BV71&gt;VLOOKUP('Gene Table'!$G$2,'Array Content'!$A$2:$B$3,2,FALSE),IF(CE71&lt;-$BV71,"mutant","WT"),IF(CE71&lt;-VLOOKUP('Gene Table'!$G$2,'Array Content'!$A$2:$B$3,2,FALSE),"Mutant","WT")),"")</f>
        <v>WT</v>
      </c>
      <c r="CT71" s="4" t="str">
        <f>IF(ISNUMBER(CF71), IF($BV71&gt;VLOOKUP('Gene Table'!$G$2,'Array Content'!$A$2:$B$3,2,FALSE),IF(CF71&lt;-$BV71,"mutant","WT"),IF(CF71&lt;-VLOOKUP('Gene Table'!$G$2,'Array Content'!$A$2:$B$3,2,FALSE),"Mutant","WT")),"")</f>
        <v>WT</v>
      </c>
      <c r="CU71" s="4" t="str">
        <f>IF(ISNUMBER(CG71), IF($BV71&gt;VLOOKUP('Gene Table'!$G$2,'Array Content'!$A$2:$B$3,2,FALSE),IF(CG71&lt;-$BV71,"mutant","WT"),IF(CG71&lt;-VLOOKUP('Gene Table'!$G$2,'Array Content'!$A$2:$B$3,2,FALSE),"Mutant","WT")),"")</f>
        <v>WT</v>
      </c>
      <c r="CV71" s="4" t="str">
        <f>IF(ISNUMBER(CH71), IF($BV71&gt;VLOOKUP('Gene Table'!$G$2,'Array Content'!$A$2:$B$3,2,FALSE),IF(CH71&lt;-$BV71,"mutant","WT"),IF(CH71&lt;-VLOOKUP('Gene Table'!$G$2,'Array Content'!$A$2:$B$3,2,FALSE),"Mutant","WT")),"")</f>
        <v/>
      </c>
      <c r="CW71" s="4" t="str">
        <f>IF(ISNUMBER(CI71), IF($BV71&gt;VLOOKUP('Gene Table'!$G$2,'Array Content'!$A$2:$B$3,2,FALSE),IF(CI71&lt;-$BV71,"mutant","WT"),IF(CI71&lt;-VLOOKUP('Gene Table'!$G$2,'Array Content'!$A$2:$B$3,2,FALSE),"Mutant","WT")),"")</f>
        <v/>
      </c>
      <c r="CX71" s="4" t="str">
        <f>IF(ISNUMBER(CJ71), IF($BV71&gt;VLOOKUP('Gene Table'!$G$2,'Array Content'!$A$2:$B$3,2,FALSE),IF(CJ71&lt;-$BV71,"mutant","WT"),IF(CJ71&lt;-VLOOKUP('Gene Table'!$G$2,'Array Content'!$A$2:$B$3,2,FALSE),"Mutant","WT")),"")</f>
        <v/>
      </c>
      <c r="CY71" s="4" t="str">
        <f>IF(ISNUMBER(CK71), IF($BV71&gt;VLOOKUP('Gene Table'!$G$2,'Array Content'!$A$2:$B$3,2,FALSE),IF(CK71&lt;-$BV71,"mutant","WT"),IF(CK71&lt;-VLOOKUP('Gene Table'!$G$2,'Array Content'!$A$2:$B$3,2,FALSE),"Mutant","WT")),"")</f>
        <v/>
      </c>
      <c r="DA71" s="4" t="s">
        <v>240</v>
      </c>
      <c r="DB71" s="4">
        <f t="shared" si="71"/>
        <v>1.620000000000001</v>
      </c>
      <c r="DC71" s="4">
        <f t="shared" si="72"/>
        <v>1.8500000000000014</v>
      </c>
      <c r="DD71" s="4">
        <f t="shared" si="73"/>
        <v>1.7600000000000016</v>
      </c>
      <c r="DE71" s="4">
        <f t="shared" si="74"/>
        <v>1.5700000000000003</v>
      </c>
      <c r="DF71" s="4">
        <f t="shared" si="75"/>
        <v>1.5700000000000003</v>
      </c>
      <c r="DG71" s="4">
        <f t="shared" si="76"/>
        <v>1.5700000000000003</v>
      </c>
      <c r="DH71" s="4">
        <f t="shared" si="77"/>
        <v>1.5700000000000003</v>
      </c>
      <c r="DI71" s="4">
        <f t="shared" si="78"/>
        <v>1.5700000000000003</v>
      </c>
      <c r="DJ71" s="4" t="str">
        <f t="shared" si="79"/>
        <v/>
      </c>
      <c r="DK71" s="4" t="str">
        <f t="shared" si="80"/>
        <v/>
      </c>
      <c r="DL71" s="4" t="str">
        <f t="shared" si="81"/>
        <v/>
      </c>
      <c r="DM71" s="4" t="str">
        <f t="shared" si="82"/>
        <v/>
      </c>
      <c r="DO71" s="4" t="s">
        <v>240</v>
      </c>
      <c r="DP71" s="4" t="str">
        <f>IF(ISNUMBER(DB71), IF($AR71&gt;VLOOKUP('Gene Table'!$G$2,'Array Content'!$A$2:$B$3,2,FALSE),IF(DB71&lt;-$AR71,"mutant","WT"),IF(DB71&lt;-VLOOKUP('Gene Table'!$G$2,'Array Content'!$A$2:$B$3,2,FALSE),"Mutant","WT")),"")</f>
        <v>WT</v>
      </c>
      <c r="DQ71" s="4" t="str">
        <f>IF(ISNUMBER(DC71), IF($AR71&gt;VLOOKUP('Gene Table'!$G$2,'Array Content'!$A$2:$B$3,2,FALSE),IF(DC71&lt;-$AR71,"mutant","WT"),IF(DC71&lt;-VLOOKUP('Gene Table'!$G$2,'Array Content'!$A$2:$B$3,2,FALSE),"Mutant","WT")),"")</f>
        <v>WT</v>
      </c>
      <c r="DR71" s="4" t="str">
        <f>IF(ISNUMBER(DD71), IF($AR71&gt;VLOOKUP('Gene Table'!$G$2,'Array Content'!$A$2:$B$3,2,FALSE),IF(DD71&lt;-$AR71,"mutant","WT"),IF(DD71&lt;-VLOOKUP('Gene Table'!$G$2,'Array Content'!$A$2:$B$3,2,FALSE),"Mutant","WT")),"")</f>
        <v>WT</v>
      </c>
      <c r="DS71" s="4" t="str">
        <f>IF(ISNUMBER(DE71), IF($AR71&gt;VLOOKUP('Gene Table'!$G$2,'Array Content'!$A$2:$B$3,2,FALSE),IF(DE71&lt;-$AR71,"mutant","WT"),IF(DE71&lt;-VLOOKUP('Gene Table'!$G$2,'Array Content'!$A$2:$B$3,2,FALSE),"Mutant","WT")),"")</f>
        <v>WT</v>
      </c>
      <c r="DT71" s="4" t="str">
        <f>IF(ISNUMBER(DF71), IF($AR71&gt;VLOOKUP('Gene Table'!$G$2,'Array Content'!$A$2:$B$3,2,FALSE),IF(DF71&lt;-$AR71,"mutant","WT"),IF(DF71&lt;-VLOOKUP('Gene Table'!$G$2,'Array Content'!$A$2:$B$3,2,FALSE),"Mutant","WT")),"")</f>
        <v>WT</v>
      </c>
      <c r="DU71" s="4" t="str">
        <f>IF(ISNUMBER(DG71), IF($AR71&gt;VLOOKUP('Gene Table'!$G$2,'Array Content'!$A$2:$B$3,2,FALSE),IF(DG71&lt;-$AR71,"mutant","WT"),IF(DG71&lt;-VLOOKUP('Gene Table'!$G$2,'Array Content'!$A$2:$B$3,2,FALSE),"Mutant","WT")),"")</f>
        <v>WT</v>
      </c>
      <c r="DV71" s="4" t="str">
        <f>IF(ISNUMBER(DH71), IF($AR71&gt;VLOOKUP('Gene Table'!$G$2,'Array Content'!$A$2:$B$3,2,FALSE),IF(DH71&lt;-$AR71,"mutant","WT"),IF(DH71&lt;-VLOOKUP('Gene Table'!$G$2,'Array Content'!$A$2:$B$3,2,FALSE),"Mutant","WT")),"")</f>
        <v>WT</v>
      </c>
      <c r="DW71" s="4" t="str">
        <f>IF(ISNUMBER(DI71), IF($AR71&gt;VLOOKUP('Gene Table'!$G$2,'Array Content'!$A$2:$B$3,2,FALSE),IF(DI71&lt;-$AR71,"mutant","WT"),IF(DI71&lt;-VLOOKUP('Gene Table'!$G$2,'Array Content'!$A$2:$B$3,2,FALSE),"Mutant","WT")),"")</f>
        <v>WT</v>
      </c>
      <c r="DX71" s="4" t="str">
        <f>IF(ISNUMBER(DJ71), IF($AR71&gt;VLOOKUP('Gene Table'!$G$2,'Array Content'!$A$2:$B$3,2,FALSE),IF(DJ71&lt;-$AR71,"mutant","WT"),IF(DJ71&lt;-VLOOKUP('Gene Table'!$G$2,'Array Content'!$A$2:$B$3,2,FALSE),"Mutant","WT")),"")</f>
        <v/>
      </c>
      <c r="DY71" s="4" t="str">
        <f>IF(ISNUMBER(DK71), IF($AR71&gt;VLOOKUP('Gene Table'!$G$2,'Array Content'!$A$2:$B$3,2,FALSE),IF(DK71&lt;-$AR71,"mutant","WT"),IF(DK71&lt;-VLOOKUP('Gene Table'!$G$2,'Array Content'!$A$2:$B$3,2,FALSE),"Mutant","WT")),"")</f>
        <v/>
      </c>
      <c r="DZ71" s="4" t="str">
        <f>IF(ISNUMBER(DL71), IF($AR71&gt;VLOOKUP('Gene Table'!$G$2,'Array Content'!$A$2:$B$3,2,FALSE),IF(DL71&lt;-$AR71,"mutant","WT"),IF(DL71&lt;-VLOOKUP('Gene Table'!$G$2,'Array Content'!$A$2:$B$3,2,FALSE),"Mutant","WT")),"")</f>
        <v/>
      </c>
      <c r="EA71" s="4" t="str">
        <f>IF(ISNUMBER(DM71), IF($AR71&gt;VLOOKUP('Gene Table'!$G$2,'Array Content'!$A$2:$B$3,2,FALSE),IF(DM71&lt;-$AR71,"mutant","WT"),IF(DM71&lt;-VLOOKUP('Gene Table'!$G$2,'Array Content'!$A$2:$B$3,2,FALSE),"Mutant","WT")),"")</f>
        <v/>
      </c>
      <c r="EC71" s="4" t="s">
        <v>240</v>
      </c>
      <c r="ED71" s="4" t="str">
        <f>IF('Gene Table'!$D71="copy number",D71,"")</f>
        <v/>
      </c>
      <c r="EE71" s="4" t="str">
        <f>IF('Gene Table'!$D71="copy number",E71,"")</f>
        <v/>
      </c>
      <c r="EF71" s="4" t="str">
        <f>IF('Gene Table'!$D71="copy number",F71,"")</f>
        <v/>
      </c>
      <c r="EG71" s="4" t="str">
        <f>IF('Gene Table'!$D71="copy number",G71,"")</f>
        <v/>
      </c>
      <c r="EH71" s="4" t="str">
        <f>IF('Gene Table'!$D71="copy number",H71,"")</f>
        <v/>
      </c>
      <c r="EI71" s="4" t="str">
        <f>IF('Gene Table'!$D71="copy number",I71,"")</f>
        <v/>
      </c>
      <c r="EJ71" s="4" t="str">
        <f>IF('Gene Table'!$D71="copy number",J71,"")</f>
        <v/>
      </c>
      <c r="EK71" s="4" t="str">
        <f>IF('Gene Table'!$D71="copy number",K71,"")</f>
        <v/>
      </c>
      <c r="EL71" s="4" t="str">
        <f>IF('Gene Table'!$D71="copy number",L71,"")</f>
        <v/>
      </c>
      <c r="EM71" s="4" t="str">
        <f>IF('Gene Table'!$D71="copy number",M71,"")</f>
        <v/>
      </c>
      <c r="EN71" s="4" t="str">
        <f>IF('Gene Table'!$D71="copy number",N71,"")</f>
        <v/>
      </c>
      <c r="EO71" s="4" t="str">
        <f>IF('Gene Table'!$D71="copy number",O71,"")</f>
        <v/>
      </c>
      <c r="EQ71" s="4" t="s">
        <v>240</v>
      </c>
      <c r="ER71" s="4" t="str">
        <f>IF('Gene Table'!$D71="copy number",R71,"")</f>
        <v/>
      </c>
      <c r="ES71" s="4" t="str">
        <f>IF('Gene Table'!$D71="copy number",S71,"")</f>
        <v/>
      </c>
      <c r="ET71" s="4" t="str">
        <f>IF('Gene Table'!$D71="copy number",T71,"")</f>
        <v/>
      </c>
      <c r="EU71" s="4" t="str">
        <f>IF('Gene Table'!$D71="copy number",U71,"")</f>
        <v/>
      </c>
      <c r="EV71" s="4" t="str">
        <f>IF('Gene Table'!$D71="copy number",V71,"")</f>
        <v/>
      </c>
      <c r="EW71" s="4" t="str">
        <f>IF('Gene Table'!$D71="copy number",W71,"")</f>
        <v/>
      </c>
      <c r="EX71" s="4" t="str">
        <f>IF('Gene Table'!$D71="copy number",X71,"")</f>
        <v/>
      </c>
      <c r="EY71" s="4" t="str">
        <f>IF('Gene Table'!$D71="copy number",Y71,"")</f>
        <v/>
      </c>
      <c r="EZ71" s="4" t="str">
        <f>IF('Gene Table'!$D71="copy number",Z71,"")</f>
        <v/>
      </c>
      <c r="FA71" s="4" t="str">
        <f>IF('Gene Table'!$D71="copy number",AA71,"")</f>
        <v/>
      </c>
      <c r="FB71" s="4" t="str">
        <f>IF('Gene Table'!$D71="copy number",AB71,"")</f>
        <v/>
      </c>
      <c r="FC71" s="4" t="str">
        <f>IF('Gene Table'!$D71="copy number",AC71,"")</f>
        <v/>
      </c>
      <c r="FE71" s="4" t="s">
        <v>240</v>
      </c>
      <c r="FF71" s="4" t="str">
        <f>IF('Gene Table'!$C71="SMPC",D71,"")</f>
        <v/>
      </c>
      <c r="FG71" s="4" t="str">
        <f>IF('Gene Table'!$C71="SMPC",E71,"")</f>
        <v/>
      </c>
      <c r="FH71" s="4" t="str">
        <f>IF('Gene Table'!$C71="SMPC",F71,"")</f>
        <v/>
      </c>
      <c r="FI71" s="4" t="str">
        <f>IF('Gene Table'!$C71="SMPC",G71,"")</f>
        <v/>
      </c>
      <c r="FJ71" s="4" t="str">
        <f>IF('Gene Table'!$C71="SMPC",H71,"")</f>
        <v/>
      </c>
      <c r="FK71" s="4" t="str">
        <f>IF('Gene Table'!$C71="SMPC",I71,"")</f>
        <v/>
      </c>
      <c r="FL71" s="4" t="str">
        <f>IF('Gene Table'!$C71="SMPC",J71,"")</f>
        <v/>
      </c>
      <c r="FM71" s="4" t="str">
        <f>IF('Gene Table'!$C71="SMPC",K71,"")</f>
        <v/>
      </c>
      <c r="FN71" s="4" t="str">
        <f>IF('Gene Table'!$C71="SMPC",L71,"")</f>
        <v/>
      </c>
      <c r="FO71" s="4" t="str">
        <f>IF('Gene Table'!$C71="SMPC",M71,"")</f>
        <v/>
      </c>
      <c r="FP71" s="4" t="str">
        <f>IF('Gene Table'!$C71="SMPC",N71,"")</f>
        <v/>
      </c>
      <c r="FQ71" s="4" t="str">
        <f>IF('Gene Table'!$C71="SMPC",O71,"")</f>
        <v/>
      </c>
      <c r="FS71" s="4" t="s">
        <v>240</v>
      </c>
      <c r="FT71" s="4" t="str">
        <f>IF('Gene Table'!$C71="SMPC",R71,"")</f>
        <v/>
      </c>
      <c r="FU71" s="4" t="str">
        <f>IF('Gene Table'!$C71="SMPC",S71,"")</f>
        <v/>
      </c>
      <c r="FV71" s="4" t="str">
        <f>IF('Gene Table'!$C71="SMPC",T71,"")</f>
        <v/>
      </c>
      <c r="FW71" s="4" t="str">
        <f>IF('Gene Table'!$C71="SMPC",U71,"")</f>
        <v/>
      </c>
      <c r="FX71" s="4" t="str">
        <f>IF('Gene Table'!$C71="SMPC",V71,"")</f>
        <v/>
      </c>
      <c r="FY71" s="4" t="str">
        <f>IF('Gene Table'!$C71="SMPC",W71,"")</f>
        <v/>
      </c>
      <c r="FZ71" s="4" t="str">
        <f>IF('Gene Table'!$C71="SMPC",X71,"")</f>
        <v/>
      </c>
      <c r="GA71" s="4" t="str">
        <f>IF('Gene Table'!$C71="SMPC",Y71,"")</f>
        <v/>
      </c>
      <c r="GB71" s="4" t="str">
        <f>IF('Gene Table'!$C71="SMPC",Z71,"")</f>
        <v/>
      </c>
      <c r="GC71" s="4" t="str">
        <f>IF('Gene Table'!$C71="SMPC",AA71,"")</f>
        <v/>
      </c>
      <c r="GD71" s="4" t="str">
        <f>IF('Gene Table'!$C71="SMPC",AB71,"")</f>
        <v/>
      </c>
      <c r="GE71" s="4" t="str">
        <f>IF('Gene Table'!$C71="SMPC",AC71,"")</f>
        <v/>
      </c>
    </row>
    <row r="72" spans="1:187" ht="15" customHeight="1" x14ac:dyDescent="0.25">
      <c r="A72" s="4" t="str">
        <f>'Gene Table'!C72&amp;":"&amp;'Gene Table'!D72</f>
        <v>MEK1:171G&gt;T</v>
      </c>
      <c r="B72" s="4">
        <f>IF('Gene Table'!$G$5="NO",IF(ISNUMBER(MATCH('Gene Table'!E72,'Array Content'!$M$2:$M$941,0)),VLOOKUP('Gene Table'!E72,'Array Content'!$M$2:$O$941,2,FALSE),35),IF('Gene Table'!$G$5="YES",IF(ISNUMBER(MATCH('Gene Table'!E72,'Array Content'!$M$2:$M$941,0)),VLOOKUP('Gene Table'!E72,'Array Content'!$M$2:$O$941,3,FALSE),35),"OOPS"))</f>
        <v>37</v>
      </c>
      <c r="C72" s="4" t="s">
        <v>244</v>
      </c>
      <c r="D72" s="4">
        <f>IF('Control Sample Data'!D71="","",IF(SUM('Control Sample Data'!D$2:D$97)&gt;10,IF(AND(ISNUMBER('Control Sample Data'!D71),'Control Sample Data'!D71&lt;$B72, 'Control Sample Data'!D71&gt;0),'Control Sample Data'!D71,$B72),""))</f>
        <v>34.08</v>
      </c>
      <c r="E72" s="4">
        <f>IF('Control Sample Data'!E71="","",IF(SUM('Control Sample Data'!E$2:E$97)&gt;10,IF(AND(ISNUMBER('Control Sample Data'!E71),'Control Sample Data'!E71&lt;$B72, 'Control Sample Data'!E71&gt;0),'Control Sample Data'!E71,$B72),""))</f>
        <v>34.93</v>
      </c>
      <c r="F72" s="4" t="str">
        <f>IF('Control Sample Data'!F71="","",IF(SUM('Control Sample Data'!F$2:F$97)&gt;10,IF(AND(ISNUMBER('Control Sample Data'!F71),'Control Sample Data'!F71&lt;$B72, 'Control Sample Data'!F71&gt;0),'Control Sample Data'!F71,$B72),""))</f>
        <v/>
      </c>
      <c r="G72" s="4" t="str">
        <f>IF('Control Sample Data'!G71="","",IF(SUM('Control Sample Data'!G$2:G$97)&gt;10,IF(AND(ISNUMBER('Control Sample Data'!G71),'Control Sample Data'!G71&lt;$B72, 'Control Sample Data'!G71&gt;0),'Control Sample Data'!G71,$B72),""))</f>
        <v/>
      </c>
      <c r="H72" s="4" t="str">
        <f>IF('Control Sample Data'!H71="","",IF(SUM('Control Sample Data'!H$2:H$97)&gt;10,IF(AND(ISNUMBER('Control Sample Data'!H71),'Control Sample Data'!H71&lt;$B72, 'Control Sample Data'!H71&gt;0),'Control Sample Data'!H71,$B72),""))</f>
        <v/>
      </c>
      <c r="I72" s="4" t="str">
        <f>IF('Control Sample Data'!I71="","",IF(SUM('Control Sample Data'!I$2:I$97)&gt;10,IF(AND(ISNUMBER('Control Sample Data'!I71),'Control Sample Data'!I71&lt;$B72, 'Control Sample Data'!I71&gt;0),'Control Sample Data'!I71,$B72),""))</f>
        <v/>
      </c>
      <c r="J72" s="4" t="str">
        <f>IF('Control Sample Data'!J71="","",IF(SUM('Control Sample Data'!J$2:J$97)&gt;10,IF(AND(ISNUMBER('Control Sample Data'!J71),'Control Sample Data'!J71&lt;$B72, 'Control Sample Data'!J71&gt;0),'Control Sample Data'!J71,$B72),""))</f>
        <v/>
      </c>
      <c r="K72" s="4" t="str">
        <f>IF('Control Sample Data'!K71="","",IF(SUM('Control Sample Data'!K$2:K$97)&gt;10,IF(AND(ISNUMBER('Control Sample Data'!K71),'Control Sample Data'!K71&lt;$B72, 'Control Sample Data'!K71&gt;0),'Control Sample Data'!K71,$B72),""))</f>
        <v/>
      </c>
      <c r="L72" s="4" t="str">
        <f>IF('Control Sample Data'!L71="","",IF(SUM('Control Sample Data'!L$2:L$97)&gt;10,IF(AND(ISNUMBER('Control Sample Data'!L71),'Control Sample Data'!L71&lt;$B72, 'Control Sample Data'!L71&gt;0),'Control Sample Data'!L71,$B72),""))</f>
        <v/>
      </c>
      <c r="M72" s="4" t="str">
        <f>IF('Control Sample Data'!M71="","",IF(SUM('Control Sample Data'!M$2:M$97)&gt;10,IF(AND(ISNUMBER('Control Sample Data'!M71),'Control Sample Data'!M71&lt;$B72, 'Control Sample Data'!M71&gt;0),'Control Sample Data'!M71,$B72),""))</f>
        <v/>
      </c>
      <c r="N72" s="4" t="str">
        <f>IF('Control Sample Data'!N71="","",IF(SUM('Control Sample Data'!N$2:N$97)&gt;10,IF(AND(ISNUMBER('Control Sample Data'!N71),'Control Sample Data'!N71&lt;$B72, 'Control Sample Data'!N71&gt;0),'Control Sample Data'!N71,$B72),""))</f>
        <v/>
      </c>
      <c r="O72" s="4" t="str">
        <f>IF('Control Sample Data'!O71="","",IF(SUM('Control Sample Data'!O$2:O$97)&gt;10,IF(AND(ISNUMBER('Control Sample Data'!O71),'Control Sample Data'!O71&lt;$B72, 'Control Sample Data'!O71&gt;0),'Control Sample Data'!O71,$B72),""))</f>
        <v/>
      </c>
      <c r="Q72" s="4" t="s">
        <v>244</v>
      </c>
      <c r="R72" s="4">
        <f>IF('Test Sample Data'!D71="","",IF(SUM('Test Sample Data'!D$2:D$97)&gt;10,IF(AND(ISNUMBER('Test Sample Data'!D71),'Test Sample Data'!D71&lt;$B72, 'Test Sample Data'!D71&gt;0),'Test Sample Data'!D71,$B72),""))</f>
        <v>35</v>
      </c>
      <c r="S72" s="4">
        <f>IF('Test Sample Data'!E71="","",IF(SUM('Test Sample Data'!E$2:E$97)&gt;10,IF(AND(ISNUMBER('Test Sample Data'!E71),'Test Sample Data'!E71&lt;$B72, 'Test Sample Data'!E71&gt;0),'Test Sample Data'!E71,$B72),""))</f>
        <v>35</v>
      </c>
      <c r="T72" s="4">
        <f>IF('Test Sample Data'!F71="","",IF(SUM('Test Sample Data'!F$2:F$97)&gt;10,IF(AND(ISNUMBER('Test Sample Data'!F71),'Test Sample Data'!F71&lt;$B72, 'Test Sample Data'!F71&gt;0),'Test Sample Data'!F71,$B72),""))</f>
        <v>35</v>
      </c>
      <c r="U72" s="4">
        <f>IF('Test Sample Data'!G71="","",IF(SUM('Test Sample Data'!G$2:G$97)&gt;10,IF(AND(ISNUMBER('Test Sample Data'!G71),'Test Sample Data'!G71&lt;$B72, 'Test Sample Data'!G71&gt;0),'Test Sample Data'!G71,$B72),""))</f>
        <v>35</v>
      </c>
      <c r="V72" s="4">
        <f>IF('Test Sample Data'!H71="","",IF(SUM('Test Sample Data'!H$2:H$97)&gt;10,IF(AND(ISNUMBER('Test Sample Data'!H71),'Test Sample Data'!H71&lt;$B72, 'Test Sample Data'!H71&gt;0),'Test Sample Data'!H71,$B72),""))</f>
        <v>35</v>
      </c>
      <c r="W72" s="4">
        <f>IF('Test Sample Data'!I71="","",IF(SUM('Test Sample Data'!I$2:I$97)&gt;10,IF(AND(ISNUMBER('Test Sample Data'!I71),'Test Sample Data'!I71&lt;$B72, 'Test Sample Data'!I71&gt;0),'Test Sample Data'!I71,$B72),""))</f>
        <v>35</v>
      </c>
      <c r="X72" s="4">
        <f>IF('Test Sample Data'!J71="","",IF(SUM('Test Sample Data'!J$2:J$97)&gt;10,IF(AND(ISNUMBER('Test Sample Data'!J71),'Test Sample Data'!J71&lt;$B72, 'Test Sample Data'!J71&gt;0),'Test Sample Data'!J71,$B72),""))</f>
        <v>35</v>
      </c>
      <c r="Y72" s="4">
        <f>IF('Test Sample Data'!K71="","",IF(SUM('Test Sample Data'!K$2:K$97)&gt;10,IF(AND(ISNUMBER('Test Sample Data'!K71),'Test Sample Data'!K71&lt;$B72, 'Test Sample Data'!K71&gt;0),'Test Sample Data'!K71,$B72),""))</f>
        <v>35</v>
      </c>
      <c r="Z72" s="4" t="str">
        <f>IF('Test Sample Data'!L71="","",IF(SUM('Test Sample Data'!L$2:L$97)&gt;10,IF(AND(ISNUMBER('Test Sample Data'!L71),'Test Sample Data'!L71&lt;$B72, 'Test Sample Data'!L71&gt;0),'Test Sample Data'!L71,$B72),""))</f>
        <v/>
      </c>
      <c r="AA72" s="4" t="str">
        <f>IF('Test Sample Data'!M71="","",IF(SUM('Test Sample Data'!M$2:M$97)&gt;10,IF(AND(ISNUMBER('Test Sample Data'!M71),'Test Sample Data'!M71&lt;$B72, 'Test Sample Data'!M71&gt;0),'Test Sample Data'!M71,$B72),""))</f>
        <v/>
      </c>
      <c r="AB72" s="4" t="str">
        <f>IF('Test Sample Data'!N71="","",IF(SUM('Test Sample Data'!N$2:N$97)&gt;10,IF(AND(ISNUMBER('Test Sample Data'!N71),'Test Sample Data'!N71&lt;$B72, 'Test Sample Data'!N71&gt;0),'Test Sample Data'!N71,$B72),""))</f>
        <v/>
      </c>
      <c r="AC72" s="4" t="str">
        <f>IF('Test Sample Data'!O71="","",IF(SUM('Test Sample Data'!O$2:O$97)&gt;10,IF(AND(ISNUMBER('Test Sample Data'!O71),'Test Sample Data'!O71&lt;$B72, 'Test Sample Data'!O71&gt;0),'Test Sample Data'!O71,$B72),""))</f>
        <v/>
      </c>
      <c r="AE72" s="4" t="s">
        <v>244</v>
      </c>
      <c r="AF72" s="4">
        <f>IF(ISNUMBER(D72),IF(MID('Gene Table'!$D$1,5,1)="8",D72-ED$100,D72-VLOOKUP(LEFT($A72,FIND(":",$A72,1))&amp;"copy number",$A$3:$AC$98,4,FALSE)),"")</f>
        <v>7.379999999999999</v>
      </c>
      <c r="AG72" s="4">
        <f>IF(ISNUMBER(E72),IF(MID('Gene Table'!$D$1,5,1)="8",E72-EE$100,E72-VLOOKUP(LEFT($A72,FIND(":",$A72,1))&amp;"copy number",$A$3:$AC$98,5,FALSE)),"")</f>
        <v>8.120000000000001</v>
      </c>
      <c r="AH72" s="4" t="str">
        <f>IF(ISNUMBER(F72),IF(MID('Gene Table'!$D$1,5,1)="8",F72-EF$100,F72-VLOOKUP(LEFT($A72,FIND(":",$A72,1))&amp;"copy number",$A$3:$AC$98,6,FALSE)),"")</f>
        <v/>
      </c>
      <c r="AI72" s="4" t="str">
        <f>IF(ISNUMBER(G72),IF(MID('Gene Table'!$D$1,5,1)="8",G72-EG$100,G72-VLOOKUP(LEFT($A72,FIND(":",$A72,1))&amp;"copy number",$A$3:$AC$98,7,FALSE)),"")</f>
        <v/>
      </c>
      <c r="AJ72" s="4" t="str">
        <f>IF(ISNUMBER(H72),IF(MID('Gene Table'!$D$1,5,1)="8",H72-EH$100,H72-VLOOKUP(LEFT($A72,FIND(":",$A72,1))&amp;"copy number",$A$3:$AC$98,8,FALSE)),"")</f>
        <v/>
      </c>
      <c r="AK72" s="4" t="str">
        <f>IF(ISNUMBER(I72),IF(MID('Gene Table'!$D$1,5,1)="8",I72-EI$100,I72-VLOOKUP(LEFT($A72,FIND(":",$A72,1))&amp;"copy number",$A$3:$AC$98,9,FALSE)),"")</f>
        <v/>
      </c>
      <c r="AL72" s="4" t="str">
        <f>IF(ISNUMBER(J72),IF(MID('Gene Table'!$D$1,5,1)="8",J72-EJ$100,J72-VLOOKUP(LEFT($A72,FIND(":",$A72,1))&amp;"copy number",$A$3:$AC$98,10,FALSE)),"")</f>
        <v/>
      </c>
      <c r="AM72" s="4" t="str">
        <f>IF(ISNUMBER(K72),IF(MID('Gene Table'!$D$1,5,1)="8",K72-EK$100,K72-VLOOKUP(LEFT($A72,FIND(":",$A72,1))&amp;"copy number",$A$3:$AC$98,11,FALSE)),"")</f>
        <v/>
      </c>
      <c r="AN72" s="4" t="str">
        <f>IF(ISNUMBER(L72),IF(MID('Gene Table'!$D$1,5,1)="8",L72-EL$100,L72-VLOOKUP(LEFT($A72,FIND(":",$A72,1))&amp;"copy number",$A$3:$AC$98,12,FALSE)),"")</f>
        <v/>
      </c>
      <c r="AO72" s="4" t="str">
        <f>IF(ISNUMBER(M72),IF(MID('Gene Table'!$D$1,5,1)="8",M72-EM$100,M72-VLOOKUP(LEFT($A72,FIND(":",$A72,1))&amp;"copy number",$A$3:$AC$98,13,FALSE)),"")</f>
        <v/>
      </c>
      <c r="AP72" s="4" t="str">
        <f>IF(ISNUMBER(N72),IF(MID('Gene Table'!$D$1,5,1)="8",N72-EN$100,N72-VLOOKUP(LEFT($A72,FIND(":",$A72,1))&amp;"copy number",$A$3:$AC$98,14,FALSE)),"")</f>
        <v/>
      </c>
      <c r="AQ72" s="4" t="str">
        <f>IF(ISNUMBER(O72),IF(MID('Gene Table'!$D$1,5,1)="8",O72-EO$100,O72-VLOOKUP(LEFT($A72,FIND(":",$A72,1))&amp;"copy number",$A$3:$AC$98,15,FALSE)),"")</f>
        <v/>
      </c>
      <c r="AR72" s="4">
        <f t="shared" si="43"/>
        <v>1.57</v>
      </c>
      <c r="AS72" s="4">
        <f t="shared" si="44"/>
        <v>7.75</v>
      </c>
      <c r="AU72" s="4" t="s">
        <v>244</v>
      </c>
      <c r="AV72" s="4">
        <f>IF(ISNUMBER(R72),IF(MID('Gene Table'!$D$1,5,1)="8",D72-ER$100,R72-VLOOKUP(LEFT($A72,FIND(":",$A72,1))&amp;"copy number",$A$3:$AC$98,18,FALSE)),"")</f>
        <v>9.0500000000000007</v>
      </c>
      <c r="AW72" s="4">
        <f>IF(ISNUMBER(S72),IF(MID('Gene Table'!$D$1,5,1)="8",E72-ES$100,S72-VLOOKUP(LEFT($A72,FIND(":",$A72,1))&amp;"copy number",$A$3:$AC$98,19,FALSE)),"")</f>
        <v>9.2800000000000011</v>
      </c>
      <c r="AX72" s="4">
        <f>IF(ISNUMBER(T72),IF(MID('Gene Table'!$D$1,5,1)="8",F72-ET$100,T72-VLOOKUP(LEFT($A72,FIND(":",$A72,1))&amp;"copy number",$A$3:$AC$98,20,FALSE)),"")</f>
        <v>9.1900000000000013</v>
      </c>
      <c r="AY72" s="4">
        <f>IF(ISNUMBER(U72),IF(MID('Gene Table'!$D$1,5,1)="8",G72-EU$100,U72-VLOOKUP(LEFT($A72,FIND(":",$A72,1))&amp;"copy number",$A$3:$AC$98,21,FALSE)),"")</f>
        <v>9</v>
      </c>
      <c r="AZ72" s="4">
        <f>IF(ISNUMBER(V72),IF(MID('Gene Table'!$D$1,5,1)="8",H72-EV$100,V72-VLOOKUP(LEFT($A72,FIND(":",$A72,1))&amp;"copy number",$A$3:$AC$98,22,FALSE)),"")</f>
        <v>9</v>
      </c>
      <c r="BA72" s="4">
        <f>IF(ISNUMBER(W72),IF(MID('Gene Table'!$D$1,5,1)="8",I72-EW$100,W72-VLOOKUP(LEFT($A72,FIND(":",$A72,1))&amp;"copy number",$A$3:$AC$98,23,FALSE)),"")</f>
        <v>9</v>
      </c>
      <c r="BB72" s="4">
        <f>IF(ISNUMBER(X72),IF(MID('Gene Table'!$D$1,5,1)="8",J72-EX$100,X72-VLOOKUP(LEFT($A72,FIND(":",$A72,1))&amp;"copy number",$A$3:$AC$98,24,FALSE)),"")</f>
        <v>9</v>
      </c>
      <c r="BC72" s="4">
        <f>IF(ISNUMBER(Y72),IF(MID('Gene Table'!$D$1,5,1)="8",K72-EY$100,Y72-VLOOKUP(LEFT($A72,FIND(":",$A72,1))&amp;"copy number",$A$3:$AC$98,25,FALSE)),"")</f>
        <v>9</v>
      </c>
      <c r="BD72" s="4" t="str">
        <f>IF(ISNUMBER(Z72),IF(MID('Gene Table'!$D$1,5,1)="8",L72-EZ$100,Z72-VLOOKUP(LEFT($A72,FIND(":",$A72,1))&amp;"copy number",$A$3:$AC$98,26,FALSE)),"")</f>
        <v/>
      </c>
      <c r="BE72" s="4" t="str">
        <f>IF(ISNUMBER(AA72),IF(MID('Gene Table'!$D$1,5,1)="8",M72-FA$100,AA72-VLOOKUP(LEFT($A72,FIND(":",$A72,1))&amp;"copy number",$A$3:$AC$98,27,FALSE)),"")</f>
        <v/>
      </c>
      <c r="BF72" s="4" t="str">
        <f>IF(ISNUMBER(AB72),IF(MID('Gene Table'!$D$1,5,1)="8",N72-FB$100,AB72-VLOOKUP(LEFT($A72,FIND(":",$A72,1))&amp;"copy number",$A$3:$AC$98,28,FALSE)),"")</f>
        <v/>
      </c>
      <c r="BG72" s="4" t="str">
        <f>IF(ISNUMBER(AC72),IF(MID('Gene Table'!$D$1,5,1)="8",O72-FC$100,AC72-VLOOKUP(LEFT($A72,FIND(":",$A72,1))&amp;"copy number",$A$3:$AC$98,29,FALSE)),"")</f>
        <v/>
      </c>
      <c r="BI72" s="4" t="s">
        <v>244</v>
      </c>
      <c r="BJ72" s="4">
        <f t="shared" si="45"/>
        <v>9.0500000000000007</v>
      </c>
      <c r="BK72" s="4">
        <f t="shared" si="46"/>
        <v>9.2800000000000011</v>
      </c>
      <c r="BL72" s="4">
        <f t="shared" si="47"/>
        <v>9.1900000000000013</v>
      </c>
      <c r="BM72" s="4">
        <f t="shared" si="48"/>
        <v>9</v>
      </c>
      <c r="BN72" s="4">
        <f t="shared" si="49"/>
        <v>9</v>
      </c>
      <c r="BO72" s="4">
        <f t="shared" si="50"/>
        <v>9</v>
      </c>
      <c r="BP72" s="4">
        <f t="shared" si="51"/>
        <v>9</v>
      </c>
      <c r="BQ72" s="4">
        <f t="shared" si="52"/>
        <v>9</v>
      </c>
      <c r="BR72" s="4" t="str">
        <f t="shared" si="53"/>
        <v/>
      </c>
      <c r="BS72" s="4" t="str">
        <f t="shared" si="54"/>
        <v/>
      </c>
      <c r="BT72" s="4" t="str">
        <f t="shared" si="55"/>
        <v/>
      </c>
      <c r="BU72" s="4" t="str">
        <f t="shared" si="56"/>
        <v/>
      </c>
      <c r="BV72" s="4">
        <f t="shared" si="57"/>
        <v>0.33</v>
      </c>
      <c r="BW72" s="4">
        <f t="shared" si="58"/>
        <v>9.07</v>
      </c>
      <c r="BY72" s="4" t="s">
        <v>244</v>
      </c>
      <c r="BZ72" s="4">
        <f t="shared" si="59"/>
        <v>-1.9999999999999574E-2</v>
      </c>
      <c r="CA72" s="4">
        <f t="shared" si="60"/>
        <v>0.21000000000000085</v>
      </c>
      <c r="CB72" s="4">
        <f t="shared" si="61"/>
        <v>0.12000000000000099</v>
      </c>
      <c r="CC72" s="4">
        <f t="shared" si="62"/>
        <v>-7.0000000000000284E-2</v>
      </c>
      <c r="CD72" s="4">
        <f t="shared" si="63"/>
        <v>-7.0000000000000284E-2</v>
      </c>
      <c r="CE72" s="4">
        <f t="shared" si="64"/>
        <v>-7.0000000000000284E-2</v>
      </c>
      <c r="CF72" s="4">
        <f t="shared" si="65"/>
        <v>-7.0000000000000284E-2</v>
      </c>
      <c r="CG72" s="4">
        <f t="shared" si="66"/>
        <v>-7.0000000000000284E-2</v>
      </c>
      <c r="CH72" s="4" t="str">
        <f t="shared" si="67"/>
        <v/>
      </c>
      <c r="CI72" s="4" t="str">
        <f t="shared" si="68"/>
        <v/>
      </c>
      <c r="CJ72" s="4" t="str">
        <f t="shared" si="69"/>
        <v/>
      </c>
      <c r="CK72" s="4" t="str">
        <f t="shared" si="70"/>
        <v/>
      </c>
      <c r="CM72" s="4" t="s">
        <v>244</v>
      </c>
      <c r="CN72" s="4" t="str">
        <f>IF(ISNUMBER(BZ72), IF($BV72&gt;VLOOKUP('Gene Table'!$G$2,'Array Content'!$A$2:$B$3,2,FALSE),IF(BZ72&lt;-$BV72,"mutant","WT"),IF(BZ72&lt;-VLOOKUP('Gene Table'!$G$2,'Array Content'!$A$2:$B$3,2,FALSE),"Mutant","WT")),"")</f>
        <v>WT</v>
      </c>
      <c r="CO72" s="4" t="str">
        <f>IF(ISNUMBER(CA72), IF($BV72&gt;VLOOKUP('Gene Table'!$G$2,'Array Content'!$A$2:$B$3,2,FALSE),IF(CA72&lt;-$BV72,"mutant","WT"),IF(CA72&lt;-VLOOKUP('Gene Table'!$G$2,'Array Content'!$A$2:$B$3,2,FALSE),"Mutant","WT")),"")</f>
        <v>WT</v>
      </c>
      <c r="CP72" s="4" t="str">
        <f>IF(ISNUMBER(CB72), IF($BV72&gt;VLOOKUP('Gene Table'!$G$2,'Array Content'!$A$2:$B$3,2,FALSE),IF(CB72&lt;-$BV72,"mutant","WT"),IF(CB72&lt;-VLOOKUP('Gene Table'!$G$2,'Array Content'!$A$2:$B$3,2,FALSE),"Mutant","WT")),"")</f>
        <v>WT</v>
      </c>
      <c r="CQ72" s="4" t="str">
        <f>IF(ISNUMBER(CC72), IF($BV72&gt;VLOOKUP('Gene Table'!$G$2,'Array Content'!$A$2:$B$3,2,FALSE),IF(CC72&lt;-$BV72,"mutant","WT"),IF(CC72&lt;-VLOOKUP('Gene Table'!$G$2,'Array Content'!$A$2:$B$3,2,FALSE),"Mutant","WT")),"")</f>
        <v>WT</v>
      </c>
      <c r="CR72" s="4" t="str">
        <f>IF(ISNUMBER(CD72), IF($BV72&gt;VLOOKUP('Gene Table'!$G$2,'Array Content'!$A$2:$B$3,2,FALSE),IF(CD72&lt;-$BV72,"mutant","WT"),IF(CD72&lt;-VLOOKUP('Gene Table'!$G$2,'Array Content'!$A$2:$B$3,2,FALSE),"Mutant","WT")),"")</f>
        <v>WT</v>
      </c>
      <c r="CS72" s="4" t="str">
        <f>IF(ISNUMBER(CE72), IF($BV72&gt;VLOOKUP('Gene Table'!$G$2,'Array Content'!$A$2:$B$3,2,FALSE),IF(CE72&lt;-$BV72,"mutant","WT"),IF(CE72&lt;-VLOOKUP('Gene Table'!$G$2,'Array Content'!$A$2:$B$3,2,FALSE),"Mutant","WT")),"")</f>
        <v>WT</v>
      </c>
      <c r="CT72" s="4" t="str">
        <f>IF(ISNUMBER(CF72), IF($BV72&gt;VLOOKUP('Gene Table'!$G$2,'Array Content'!$A$2:$B$3,2,FALSE),IF(CF72&lt;-$BV72,"mutant","WT"),IF(CF72&lt;-VLOOKUP('Gene Table'!$G$2,'Array Content'!$A$2:$B$3,2,FALSE),"Mutant","WT")),"")</f>
        <v>WT</v>
      </c>
      <c r="CU72" s="4" t="str">
        <f>IF(ISNUMBER(CG72), IF($BV72&gt;VLOOKUP('Gene Table'!$G$2,'Array Content'!$A$2:$B$3,2,FALSE),IF(CG72&lt;-$BV72,"mutant","WT"),IF(CG72&lt;-VLOOKUP('Gene Table'!$G$2,'Array Content'!$A$2:$B$3,2,FALSE),"Mutant","WT")),"")</f>
        <v>WT</v>
      </c>
      <c r="CV72" s="4" t="str">
        <f>IF(ISNUMBER(CH72), IF($BV72&gt;VLOOKUP('Gene Table'!$G$2,'Array Content'!$A$2:$B$3,2,FALSE),IF(CH72&lt;-$BV72,"mutant","WT"),IF(CH72&lt;-VLOOKUP('Gene Table'!$G$2,'Array Content'!$A$2:$B$3,2,FALSE),"Mutant","WT")),"")</f>
        <v/>
      </c>
      <c r="CW72" s="4" t="str">
        <f>IF(ISNUMBER(CI72), IF($BV72&gt;VLOOKUP('Gene Table'!$G$2,'Array Content'!$A$2:$B$3,2,FALSE),IF(CI72&lt;-$BV72,"mutant","WT"),IF(CI72&lt;-VLOOKUP('Gene Table'!$G$2,'Array Content'!$A$2:$B$3,2,FALSE),"Mutant","WT")),"")</f>
        <v/>
      </c>
      <c r="CX72" s="4" t="str">
        <f>IF(ISNUMBER(CJ72), IF($BV72&gt;VLOOKUP('Gene Table'!$G$2,'Array Content'!$A$2:$B$3,2,FALSE),IF(CJ72&lt;-$BV72,"mutant","WT"),IF(CJ72&lt;-VLOOKUP('Gene Table'!$G$2,'Array Content'!$A$2:$B$3,2,FALSE),"Mutant","WT")),"")</f>
        <v/>
      </c>
      <c r="CY72" s="4" t="str">
        <f>IF(ISNUMBER(CK72), IF($BV72&gt;VLOOKUP('Gene Table'!$G$2,'Array Content'!$A$2:$B$3,2,FALSE),IF(CK72&lt;-$BV72,"mutant","WT"),IF(CK72&lt;-VLOOKUP('Gene Table'!$G$2,'Array Content'!$A$2:$B$3,2,FALSE),"Mutant","WT")),"")</f>
        <v/>
      </c>
      <c r="DA72" s="4" t="s">
        <v>244</v>
      </c>
      <c r="DB72" s="4">
        <f t="shared" si="71"/>
        <v>1.3000000000000007</v>
      </c>
      <c r="DC72" s="4">
        <f t="shared" si="72"/>
        <v>1.5300000000000011</v>
      </c>
      <c r="DD72" s="4">
        <f t="shared" si="73"/>
        <v>1.4400000000000013</v>
      </c>
      <c r="DE72" s="4">
        <f t="shared" si="74"/>
        <v>1.25</v>
      </c>
      <c r="DF72" s="4">
        <f t="shared" si="75"/>
        <v>1.25</v>
      </c>
      <c r="DG72" s="4">
        <f t="shared" si="76"/>
        <v>1.25</v>
      </c>
      <c r="DH72" s="4">
        <f t="shared" si="77"/>
        <v>1.25</v>
      </c>
      <c r="DI72" s="4">
        <f t="shared" si="78"/>
        <v>1.25</v>
      </c>
      <c r="DJ72" s="4" t="str">
        <f t="shared" si="79"/>
        <v/>
      </c>
      <c r="DK72" s="4" t="str">
        <f t="shared" si="80"/>
        <v/>
      </c>
      <c r="DL72" s="4" t="str">
        <f t="shared" si="81"/>
        <v/>
      </c>
      <c r="DM72" s="4" t="str">
        <f t="shared" si="82"/>
        <v/>
      </c>
      <c r="DO72" s="4" t="s">
        <v>244</v>
      </c>
      <c r="DP72" s="4" t="str">
        <f>IF(ISNUMBER(DB72), IF($AR72&gt;VLOOKUP('Gene Table'!$G$2,'Array Content'!$A$2:$B$3,2,FALSE),IF(DB72&lt;-$AR72,"mutant","WT"),IF(DB72&lt;-VLOOKUP('Gene Table'!$G$2,'Array Content'!$A$2:$B$3,2,FALSE),"Mutant","WT")),"")</f>
        <v>WT</v>
      </c>
      <c r="DQ72" s="4" t="str">
        <f>IF(ISNUMBER(DC72), IF($AR72&gt;VLOOKUP('Gene Table'!$G$2,'Array Content'!$A$2:$B$3,2,FALSE),IF(DC72&lt;-$AR72,"mutant","WT"),IF(DC72&lt;-VLOOKUP('Gene Table'!$G$2,'Array Content'!$A$2:$B$3,2,FALSE),"Mutant","WT")),"")</f>
        <v>WT</v>
      </c>
      <c r="DR72" s="4" t="str">
        <f>IF(ISNUMBER(DD72), IF($AR72&gt;VLOOKUP('Gene Table'!$G$2,'Array Content'!$A$2:$B$3,2,FALSE),IF(DD72&lt;-$AR72,"mutant","WT"),IF(DD72&lt;-VLOOKUP('Gene Table'!$G$2,'Array Content'!$A$2:$B$3,2,FALSE),"Mutant","WT")),"")</f>
        <v>WT</v>
      </c>
      <c r="DS72" s="4" t="str">
        <f>IF(ISNUMBER(DE72), IF($AR72&gt;VLOOKUP('Gene Table'!$G$2,'Array Content'!$A$2:$B$3,2,FALSE),IF(DE72&lt;-$AR72,"mutant","WT"),IF(DE72&lt;-VLOOKUP('Gene Table'!$G$2,'Array Content'!$A$2:$B$3,2,FALSE),"Mutant","WT")),"")</f>
        <v>WT</v>
      </c>
      <c r="DT72" s="4" t="str">
        <f>IF(ISNUMBER(DF72), IF($AR72&gt;VLOOKUP('Gene Table'!$G$2,'Array Content'!$A$2:$B$3,2,FALSE),IF(DF72&lt;-$AR72,"mutant","WT"),IF(DF72&lt;-VLOOKUP('Gene Table'!$G$2,'Array Content'!$A$2:$B$3,2,FALSE),"Mutant","WT")),"")</f>
        <v>WT</v>
      </c>
      <c r="DU72" s="4" t="str">
        <f>IF(ISNUMBER(DG72), IF($AR72&gt;VLOOKUP('Gene Table'!$G$2,'Array Content'!$A$2:$B$3,2,FALSE),IF(DG72&lt;-$AR72,"mutant","WT"),IF(DG72&lt;-VLOOKUP('Gene Table'!$G$2,'Array Content'!$A$2:$B$3,2,FALSE),"Mutant","WT")),"")</f>
        <v>WT</v>
      </c>
      <c r="DV72" s="4" t="str">
        <f>IF(ISNUMBER(DH72), IF($AR72&gt;VLOOKUP('Gene Table'!$G$2,'Array Content'!$A$2:$B$3,2,FALSE),IF(DH72&lt;-$AR72,"mutant","WT"),IF(DH72&lt;-VLOOKUP('Gene Table'!$G$2,'Array Content'!$A$2:$B$3,2,FALSE),"Mutant","WT")),"")</f>
        <v>WT</v>
      </c>
      <c r="DW72" s="4" t="str">
        <f>IF(ISNUMBER(DI72), IF($AR72&gt;VLOOKUP('Gene Table'!$G$2,'Array Content'!$A$2:$B$3,2,FALSE),IF(DI72&lt;-$AR72,"mutant","WT"),IF(DI72&lt;-VLOOKUP('Gene Table'!$G$2,'Array Content'!$A$2:$B$3,2,FALSE),"Mutant","WT")),"")</f>
        <v>WT</v>
      </c>
      <c r="DX72" s="4" t="str">
        <f>IF(ISNUMBER(DJ72), IF($AR72&gt;VLOOKUP('Gene Table'!$G$2,'Array Content'!$A$2:$B$3,2,FALSE),IF(DJ72&lt;-$AR72,"mutant","WT"),IF(DJ72&lt;-VLOOKUP('Gene Table'!$G$2,'Array Content'!$A$2:$B$3,2,FALSE),"Mutant","WT")),"")</f>
        <v/>
      </c>
      <c r="DY72" s="4" t="str">
        <f>IF(ISNUMBER(DK72), IF($AR72&gt;VLOOKUP('Gene Table'!$G$2,'Array Content'!$A$2:$B$3,2,FALSE),IF(DK72&lt;-$AR72,"mutant","WT"),IF(DK72&lt;-VLOOKUP('Gene Table'!$G$2,'Array Content'!$A$2:$B$3,2,FALSE),"Mutant","WT")),"")</f>
        <v/>
      </c>
      <c r="DZ72" s="4" t="str">
        <f>IF(ISNUMBER(DL72), IF($AR72&gt;VLOOKUP('Gene Table'!$G$2,'Array Content'!$A$2:$B$3,2,FALSE),IF(DL72&lt;-$AR72,"mutant","WT"),IF(DL72&lt;-VLOOKUP('Gene Table'!$G$2,'Array Content'!$A$2:$B$3,2,FALSE),"Mutant","WT")),"")</f>
        <v/>
      </c>
      <c r="EA72" s="4" t="str">
        <f>IF(ISNUMBER(DM72), IF($AR72&gt;VLOOKUP('Gene Table'!$G$2,'Array Content'!$A$2:$B$3,2,FALSE),IF(DM72&lt;-$AR72,"mutant","WT"),IF(DM72&lt;-VLOOKUP('Gene Table'!$G$2,'Array Content'!$A$2:$B$3,2,FALSE),"Mutant","WT")),"")</f>
        <v/>
      </c>
      <c r="EC72" s="4" t="s">
        <v>244</v>
      </c>
      <c r="ED72" s="4" t="str">
        <f>IF('Gene Table'!$D72="copy number",D72,"")</f>
        <v/>
      </c>
      <c r="EE72" s="4" t="str">
        <f>IF('Gene Table'!$D72="copy number",E72,"")</f>
        <v/>
      </c>
      <c r="EF72" s="4" t="str">
        <f>IF('Gene Table'!$D72="copy number",F72,"")</f>
        <v/>
      </c>
      <c r="EG72" s="4" t="str">
        <f>IF('Gene Table'!$D72="copy number",G72,"")</f>
        <v/>
      </c>
      <c r="EH72" s="4" t="str">
        <f>IF('Gene Table'!$D72="copy number",H72,"")</f>
        <v/>
      </c>
      <c r="EI72" s="4" t="str">
        <f>IF('Gene Table'!$D72="copy number",I72,"")</f>
        <v/>
      </c>
      <c r="EJ72" s="4" t="str">
        <f>IF('Gene Table'!$D72="copy number",J72,"")</f>
        <v/>
      </c>
      <c r="EK72" s="4" t="str">
        <f>IF('Gene Table'!$D72="copy number",K72,"")</f>
        <v/>
      </c>
      <c r="EL72" s="4" t="str">
        <f>IF('Gene Table'!$D72="copy number",L72,"")</f>
        <v/>
      </c>
      <c r="EM72" s="4" t="str">
        <f>IF('Gene Table'!$D72="copy number",M72,"")</f>
        <v/>
      </c>
      <c r="EN72" s="4" t="str">
        <f>IF('Gene Table'!$D72="copy number",N72,"")</f>
        <v/>
      </c>
      <c r="EO72" s="4" t="str">
        <f>IF('Gene Table'!$D72="copy number",O72,"")</f>
        <v/>
      </c>
      <c r="EQ72" s="4" t="s">
        <v>244</v>
      </c>
      <c r="ER72" s="4" t="str">
        <f>IF('Gene Table'!$D72="copy number",R72,"")</f>
        <v/>
      </c>
      <c r="ES72" s="4" t="str">
        <f>IF('Gene Table'!$D72="copy number",S72,"")</f>
        <v/>
      </c>
      <c r="ET72" s="4" t="str">
        <f>IF('Gene Table'!$D72="copy number",T72,"")</f>
        <v/>
      </c>
      <c r="EU72" s="4" t="str">
        <f>IF('Gene Table'!$D72="copy number",U72,"")</f>
        <v/>
      </c>
      <c r="EV72" s="4" t="str">
        <f>IF('Gene Table'!$D72="copy number",V72,"")</f>
        <v/>
      </c>
      <c r="EW72" s="4" t="str">
        <f>IF('Gene Table'!$D72="copy number",W72,"")</f>
        <v/>
      </c>
      <c r="EX72" s="4" t="str">
        <f>IF('Gene Table'!$D72="copy number",X72,"")</f>
        <v/>
      </c>
      <c r="EY72" s="4" t="str">
        <f>IF('Gene Table'!$D72="copy number",Y72,"")</f>
        <v/>
      </c>
      <c r="EZ72" s="4" t="str">
        <f>IF('Gene Table'!$D72="copy number",Z72,"")</f>
        <v/>
      </c>
      <c r="FA72" s="4" t="str">
        <f>IF('Gene Table'!$D72="copy number",AA72,"")</f>
        <v/>
      </c>
      <c r="FB72" s="4" t="str">
        <f>IF('Gene Table'!$D72="copy number",AB72,"")</f>
        <v/>
      </c>
      <c r="FC72" s="4" t="str">
        <f>IF('Gene Table'!$D72="copy number",AC72,"")</f>
        <v/>
      </c>
      <c r="FE72" s="4" t="s">
        <v>244</v>
      </c>
      <c r="FF72" s="4" t="str">
        <f>IF('Gene Table'!$C72="SMPC",D72,"")</f>
        <v/>
      </c>
      <c r="FG72" s="4" t="str">
        <f>IF('Gene Table'!$C72="SMPC",E72,"")</f>
        <v/>
      </c>
      <c r="FH72" s="4" t="str">
        <f>IF('Gene Table'!$C72="SMPC",F72,"")</f>
        <v/>
      </c>
      <c r="FI72" s="4" t="str">
        <f>IF('Gene Table'!$C72="SMPC",G72,"")</f>
        <v/>
      </c>
      <c r="FJ72" s="4" t="str">
        <f>IF('Gene Table'!$C72="SMPC",H72,"")</f>
        <v/>
      </c>
      <c r="FK72" s="4" t="str">
        <f>IF('Gene Table'!$C72="SMPC",I72,"")</f>
        <v/>
      </c>
      <c r="FL72" s="4" t="str">
        <f>IF('Gene Table'!$C72="SMPC",J72,"")</f>
        <v/>
      </c>
      <c r="FM72" s="4" t="str">
        <f>IF('Gene Table'!$C72="SMPC",K72,"")</f>
        <v/>
      </c>
      <c r="FN72" s="4" t="str">
        <f>IF('Gene Table'!$C72="SMPC",L72,"")</f>
        <v/>
      </c>
      <c r="FO72" s="4" t="str">
        <f>IF('Gene Table'!$C72="SMPC",M72,"")</f>
        <v/>
      </c>
      <c r="FP72" s="4" t="str">
        <f>IF('Gene Table'!$C72="SMPC",N72,"")</f>
        <v/>
      </c>
      <c r="FQ72" s="4" t="str">
        <f>IF('Gene Table'!$C72="SMPC",O72,"")</f>
        <v/>
      </c>
      <c r="FS72" s="4" t="s">
        <v>244</v>
      </c>
      <c r="FT72" s="4" t="str">
        <f>IF('Gene Table'!$C72="SMPC",R72,"")</f>
        <v/>
      </c>
      <c r="FU72" s="4" t="str">
        <f>IF('Gene Table'!$C72="SMPC",S72,"")</f>
        <v/>
      </c>
      <c r="FV72" s="4" t="str">
        <f>IF('Gene Table'!$C72="SMPC",T72,"")</f>
        <v/>
      </c>
      <c r="FW72" s="4" t="str">
        <f>IF('Gene Table'!$C72="SMPC",U72,"")</f>
        <v/>
      </c>
      <c r="FX72" s="4" t="str">
        <f>IF('Gene Table'!$C72="SMPC",V72,"")</f>
        <v/>
      </c>
      <c r="FY72" s="4" t="str">
        <f>IF('Gene Table'!$C72="SMPC",W72,"")</f>
        <v/>
      </c>
      <c r="FZ72" s="4" t="str">
        <f>IF('Gene Table'!$C72="SMPC",X72,"")</f>
        <v/>
      </c>
      <c r="GA72" s="4" t="str">
        <f>IF('Gene Table'!$C72="SMPC",Y72,"")</f>
        <v/>
      </c>
      <c r="GB72" s="4" t="str">
        <f>IF('Gene Table'!$C72="SMPC",Z72,"")</f>
        <v/>
      </c>
      <c r="GC72" s="4" t="str">
        <f>IF('Gene Table'!$C72="SMPC",AA72,"")</f>
        <v/>
      </c>
      <c r="GD72" s="4" t="str">
        <f>IF('Gene Table'!$C72="SMPC",AB72,"")</f>
        <v/>
      </c>
      <c r="GE72" s="4" t="str">
        <f>IF('Gene Table'!$C72="SMPC",AC72,"")</f>
        <v/>
      </c>
    </row>
    <row r="73" spans="1:187" ht="15" customHeight="1" x14ac:dyDescent="0.25">
      <c r="A73" s="4" t="str">
        <f>'Gene Table'!C73&amp;":"&amp;'Gene Table'!D73</f>
        <v>MEK1:199G&gt;A</v>
      </c>
      <c r="B73" s="4">
        <f>IF('Gene Table'!$G$5="NO",IF(ISNUMBER(MATCH('Gene Table'!E73,'Array Content'!$M$2:$M$941,0)),VLOOKUP('Gene Table'!E73,'Array Content'!$M$2:$O$941,2,FALSE),35),IF('Gene Table'!$G$5="YES",IF(ISNUMBER(MATCH('Gene Table'!E73,'Array Content'!$M$2:$M$941,0)),VLOOKUP('Gene Table'!E73,'Array Content'!$M$2:$O$941,3,FALSE),35),"OOPS"))</f>
        <v>36</v>
      </c>
      <c r="C73" s="4" t="s">
        <v>247</v>
      </c>
      <c r="D73" s="4">
        <f>IF('Control Sample Data'!D72="","",IF(SUM('Control Sample Data'!D$2:D$97)&gt;10,IF(AND(ISNUMBER('Control Sample Data'!D72),'Control Sample Data'!D72&lt;$B73, 'Control Sample Data'!D72&gt;0),'Control Sample Data'!D72,$B73),""))</f>
        <v>34.53</v>
      </c>
      <c r="E73" s="4">
        <f>IF('Control Sample Data'!E72="","",IF(SUM('Control Sample Data'!E$2:E$97)&gt;10,IF(AND(ISNUMBER('Control Sample Data'!E72),'Control Sample Data'!E72&lt;$B73, 'Control Sample Data'!E72&gt;0),'Control Sample Data'!E72,$B73),""))</f>
        <v>34.74</v>
      </c>
      <c r="F73" s="4" t="str">
        <f>IF('Control Sample Data'!F72="","",IF(SUM('Control Sample Data'!F$2:F$97)&gt;10,IF(AND(ISNUMBER('Control Sample Data'!F72),'Control Sample Data'!F72&lt;$B73, 'Control Sample Data'!F72&gt;0),'Control Sample Data'!F72,$B73),""))</f>
        <v/>
      </c>
      <c r="G73" s="4" t="str">
        <f>IF('Control Sample Data'!G72="","",IF(SUM('Control Sample Data'!G$2:G$97)&gt;10,IF(AND(ISNUMBER('Control Sample Data'!G72),'Control Sample Data'!G72&lt;$B73, 'Control Sample Data'!G72&gt;0),'Control Sample Data'!G72,$B73),""))</f>
        <v/>
      </c>
      <c r="H73" s="4" t="str">
        <f>IF('Control Sample Data'!H72="","",IF(SUM('Control Sample Data'!H$2:H$97)&gt;10,IF(AND(ISNUMBER('Control Sample Data'!H72),'Control Sample Data'!H72&lt;$B73, 'Control Sample Data'!H72&gt;0),'Control Sample Data'!H72,$B73),""))</f>
        <v/>
      </c>
      <c r="I73" s="4" t="str">
        <f>IF('Control Sample Data'!I72="","",IF(SUM('Control Sample Data'!I$2:I$97)&gt;10,IF(AND(ISNUMBER('Control Sample Data'!I72),'Control Sample Data'!I72&lt;$B73, 'Control Sample Data'!I72&gt;0),'Control Sample Data'!I72,$B73),""))</f>
        <v/>
      </c>
      <c r="J73" s="4" t="str">
        <f>IF('Control Sample Data'!J72="","",IF(SUM('Control Sample Data'!J$2:J$97)&gt;10,IF(AND(ISNUMBER('Control Sample Data'!J72),'Control Sample Data'!J72&lt;$B73, 'Control Sample Data'!J72&gt;0),'Control Sample Data'!J72,$B73),""))</f>
        <v/>
      </c>
      <c r="K73" s="4" t="str">
        <f>IF('Control Sample Data'!K72="","",IF(SUM('Control Sample Data'!K$2:K$97)&gt;10,IF(AND(ISNUMBER('Control Sample Data'!K72),'Control Sample Data'!K72&lt;$B73, 'Control Sample Data'!K72&gt;0),'Control Sample Data'!K72,$B73),""))</f>
        <v/>
      </c>
      <c r="L73" s="4" t="str">
        <f>IF('Control Sample Data'!L72="","",IF(SUM('Control Sample Data'!L$2:L$97)&gt;10,IF(AND(ISNUMBER('Control Sample Data'!L72),'Control Sample Data'!L72&lt;$B73, 'Control Sample Data'!L72&gt;0),'Control Sample Data'!L72,$B73),""))</f>
        <v/>
      </c>
      <c r="M73" s="4" t="str">
        <f>IF('Control Sample Data'!M72="","",IF(SUM('Control Sample Data'!M$2:M$97)&gt;10,IF(AND(ISNUMBER('Control Sample Data'!M72),'Control Sample Data'!M72&lt;$B73, 'Control Sample Data'!M72&gt;0),'Control Sample Data'!M72,$B73),""))</f>
        <v/>
      </c>
      <c r="N73" s="4" t="str">
        <f>IF('Control Sample Data'!N72="","",IF(SUM('Control Sample Data'!N$2:N$97)&gt;10,IF(AND(ISNUMBER('Control Sample Data'!N72),'Control Sample Data'!N72&lt;$B73, 'Control Sample Data'!N72&gt;0),'Control Sample Data'!N72,$B73),""))</f>
        <v/>
      </c>
      <c r="O73" s="4" t="str">
        <f>IF('Control Sample Data'!O72="","",IF(SUM('Control Sample Data'!O$2:O$97)&gt;10,IF(AND(ISNUMBER('Control Sample Data'!O72),'Control Sample Data'!O72&lt;$B73, 'Control Sample Data'!O72&gt;0),'Control Sample Data'!O72,$B73),""))</f>
        <v/>
      </c>
      <c r="Q73" s="4" t="s">
        <v>247</v>
      </c>
      <c r="R73" s="4">
        <f>IF('Test Sample Data'!D72="","",IF(SUM('Test Sample Data'!D$2:D$97)&gt;10,IF(AND(ISNUMBER('Test Sample Data'!D72),'Test Sample Data'!D72&lt;$B73, 'Test Sample Data'!D72&gt;0),'Test Sample Data'!D72,$B73),""))</f>
        <v>35</v>
      </c>
      <c r="S73" s="4">
        <f>IF('Test Sample Data'!E72="","",IF(SUM('Test Sample Data'!E$2:E$97)&gt;10,IF(AND(ISNUMBER('Test Sample Data'!E72),'Test Sample Data'!E72&lt;$B73, 'Test Sample Data'!E72&gt;0),'Test Sample Data'!E72,$B73),""))</f>
        <v>33.14</v>
      </c>
      <c r="T73" s="4">
        <f>IF('Test Sample Data'!F72="","",IF(SUM('Test Sample Data'!F$2:F$97)&gt;10,IF(AND(ISNUMBER('Test Sample Data'!F72),'Test Sample Data'!F72&lt;$B73, 'Test Sample Data'!F72&gt;0),'Test Sample Data'!F72,$B73),""))</f>
        <v>34.979999999999997</v>
      </c>
      <c r="U73" s="4">
        <f>IF('Test Sample Data'!G72="","",IF(SUM('Test Sample Data'!G$2:G$97)&gt;10,IF(AND(ISNUMBER('Test Sample Data'!G72),'Test Sample Data'!G72&lt;$B73, 'Test Sample Data'!G72&gt;0),'Test Sample Data'!G72,$B73),""))</f>
        <v>35</v>
      </c>
      <c r="V73" s="4">
        <f>IF('Test Sample Data'!H72="","",IF(SUM('Test Sample Data'!H$2:H$97)&gt;10,IF(AND(ISNUMBER('Test Sample Data'!H72),'Test Sample Data'!H72&lt;$B73, 'Test Sample Data'!H72&gt;0),'Test Sample Data'!H72,$B73),""))</f>
        <v>35</v>
      </c>
      <c r="W73" s="4">
        <f>IF('Test Sample Data'!I72="","",IF(SUM('Test Sample Data'!I$2:I$97)&gt;10,IF(AND(ISNUMBER('Test Sample Data'!I72),'Test Sample Data'!I72&lt;$B73, 'Test Sample Data'!I72&gt;0),'Test Sample Data'!I72,$B73),""))</f>
        <v>35</v>
      </c>
      <c r="X73" s="4">
        <f>IF('Test Sample Data'!J72="","",IF(SUM('Test Sample Data'!J$2:J$97)&gt;10,IF(AND(ISNUMBER('Test Sample Data'!J72),'Test Sample Data'!J72&lt;$B73, 'Test Sample Data'!J72&gt;0),'Test Sample Data'!J72,$B73),""))</f>
        <v>35</v>
      </c>
      <c r="Y73" s="4">
        <f>IF('Test Sample Data'!K72="","",IF(SUM('Test Sample Data'!K$2:K$97)&gt;10,IF(AND(ISNUMBER('Test Sample Data'!K72),'Test Sample Data'!K72&lt;$B73, 'Test Sample Data'!K72&gt;0),'Test Sample Data'!K72,$B73),""))</f>
        <v>35</v>
      </c>
      <c r="Z73" s="4" t="str">
        <f>IF('Test Sample Data'!L72="","",IF(SUM('Test Sample Data'!L$2:L$97)&gt;10,IF(AND(ISNUMBER('Test Sample Data'!L72),'Test Sample Data'!L72&lt;$B73, 'Test Sample Data'!L72&gt;0),'Test Sample Data'!L72,$B73),""))</f>
        <v/>
      </c>
      <c r="AA73" s="4" t="str">
        <f>IF('Test Sample Data'!M72="","",IF(SUM('Test Sample Data'!M$2:M$97)&gt;10,IF(AND(ISNUMBER('Test Sample Data'!M72),'Test Sample Data'!M72&lt;$B73, 'Test Sample Data'!M72&gt;0),'Test Sample Data'!M72,$B73),""))</f>
        <v/>
      </c>
      <c r="AB73" s="4" t="str">
        <f>IF('Test Sample Data'!N72="","",IF(SUM('Test Sample Data'!N$2:N$97)&gt;10,IF(AND(ISNUMBER('Test Sample Data'!N72),'Test Sample Data'!N72&lt;$B73, 'Test Sample Data'!N72&gt;0),'Test Sample Data'!N72,$B73),""))</f>
        <v/>
      </c>
      <c r="AC73" s="4" t="str">
        <f>IF('Test Sample Data'!O72="","",IF(SUM('Test Sample Data'!O$2:O$97)&gt;10,IF(AND(ISNUMBER('Test Sample Data'!O72),'Test Sample Data'!O72&lt;$B73, 'Test Sample Data'!O72&gt;0),'Test Sample Data'!O72,$B73),""))</f>
        <v/>
      </c>
      <c r="AE73" s="4" t="s">
        <v>247</v>
      </c>
      <c r="AF73" s="4">
        <f>IF(ISNUMBER(D73),IF(MID('Gene Table'!$D$1,5,1)="8",D73-ED$100,D73-VLOOKUP(LEFT($A73,FIND(":",$A73,1))&amp;"copy number",$A$3:$AC$98,4,FALSE)),"")</f>
        <v>7.8300000000000018</v>
      </c>
      <c r="AG73" s="4">
        <f>IF(ISNUMBER(E73),IF(MID('Gene Table'!$D$1,5,1)="8",E73-EE$100,E73-VLOOKUP(LEFT($A73,FIND(":",$A73,1))&amp;"copy number",$A$3:$AC$98,5,FALSE)),"")</f>
        <v>7.9300000000000033</v>
      </c>
      <c r="AH73" s="4" t="str">
        <f>IF(ISNUMBER(F73),IF(MID('Gene Table'!$D$1,5,1)="8",F73-EF$100,F73-VLOOKUP(LEFT($A73,FIND(":",$A73,1))&amp;"copy number",$A$3:$AC$98,6,FALSE)),"")</f>
        <v/>
      </c>
      <c r="AI73" s="4" t="str">
        <f>IF(ISNUMBER(G73),IF(MID('Gene Table'!$D$1,5,1)="8",G73-EG$100,G73-VLOOKUP(LEFT($A73,FIND(":",$A73,1))&amp;"copy number",$A$3:$AC$98,7,FALSE)),"")</f>
        <v/>
      </c>
      <c r="AJ73" s="4" t="str">
        <f>IF(ISNUMBER(H73),IF(MID('Gene Table'!$D$1,5,1)="8",H73-EH$100,H73-VLOOKUP(LEFT($A73,FIND(":",$A73,1))&amp;"copy number",$A$3:$AC$98,8,FALSE)),"")</f>
        <v/>
      </c>
      <c r="AK73" s="4" t="str">
        <f>IF(ISNUMBER(I73),IF(MID('Gene Table'!$D$1,5,1)="8",I73-EI$100,I73-VLOOKUP(LEFT($A73,FIND(":",$A73,1))&amp;"copy number",$A$3:$AC$98,9,FALSE)),"")</f>
        <v/>
      </c>
      <c r="AL73" s="4" t="str">
        <f>IF(ISNUMBER(J73),IF(MID('Gene Table'!$D$1,5,1)="8",J73-EJ$100,J73-VLOOKUP(LEFT($A73,FIND(":",$A73,1))&amp;"copy number",$A$3:$AC$98,10,FALSE)),"")</f>
        <v/>
      </c>
      <c r="AM73" s="4" t="str">
        <f>IF(ISNUMBER(K73),IF(MID('Gene Table'!$D$1,5,1)="8",K73-EK$100,K73-VLOOKUP(LEFT($A73,FIND(":",$A73,1))&amp;"copy number",$A$3:$AC$98,11,FALSE)),"")</f>
        <v/>
      </c>
      <c r="AN73" s="4" t="str">
        <f>IF(ISNUMBER(L73),IF(MID('Gene Table'!$D$1,5,1)="8",L73-EL$100,L73-VLOOKUP(LEFT($A73,FIND(":",$A73,1))&amp;"copy number",$A$3:$AC$98,12,FALSE)),"")</f>
        <v/>
      </c>
      <c r="AO73" s="4" t="str">
        <f>IF(ISNUMBER(M73),IF(MID('Gene Table'!$D$1,5,1)="8",M73-EM$100,M73-VLOOKUP(LEFT($A73,FIND(":",$A73,1))&amp;"copy number",$A$3:$AC$98,13,FALSE)),"")</f>
        <v/>
      </c>
      <c r="AP73" s="4" t="str">
        <f>IF(ISNUMBER(N73),IF(MID('Gene Table'!$D$1,5,1)="8",N73-EN$100,N73-VLOOKUP(LEFT($A73,FIND(":",$A73,1))&amp;"copy number",$A$3:$AC$98,14,FALSE)),"")</f>
        <v/>
      </c>
      <c r="AQ73" s="4" t="str">
        <f>IF(ISNUMBER(O73),IF(MID('Gene Table'!$D$1,5,1)="8",O73-EO$100,O73-VLOOKUP(LEFT($A73,FIND(":",$A73,1))&amp;"copy number",$A$3:$AC$98,15,FALSE)),"")</f>
        <v/>
      </c>
      <c r="AR73" s="4">
        <f t="shared" si="43"/>
        <v>0.21</v>
      </c>
      <c r="AS73" s="4">
        <f t="shared" si="44"/>
        <v>7.88</v>
      </c>
      <c r="AU73" s="4" t="s">
        <v>247</v>
      </c>
      <c r="AV73" s="4">
        <f>IF(ISNUMBER(R73),IF(MID('Gene Table'!$D$1,5,1)="8",D73-ER$100,R73-VLOOKUP(LEFT($A73,FIND(":",$A73,1))&amp;"copy number",$A$3:$AC$98,18,FALSE)),"")</f>
        <v>9.0500000000000007</v>
      </c>
      <c r="AW73" s="4">
        <f>IF(ISNUMBER(S73),IF(MID('Gene Table'!$D$1,5,1)="8",E73-ES$100,S73-VLOOKUP(LEFT($A73,FIND(":",$A73,1))&amp;"copy number",$A$3:$AC$98,19,FALSE)),"")</f>
        <v>7.4200000000000017</v>
      </c>
      <c r="AX73" s="4">
        <f>IF(ISNUMBER(T73),IF(MID('Gene Table'!$D$1,5,1)="8",F73-ET$100,T73-VLOOKUP(LEFT($A73,FIND(":",$A73,1))&amp;"copy number",$A$3:$AC$98,20,FALSE)),"")</f>
        <v>9.1699999999999982</v>
      </c>
      <c r="AY73" s="4">
        <f>IF(ISNUMBER(U73),IF(MID('Gene Table'!$D$1,5,1)="8",G73-EU$100,U73-VLOOKUP(LEFT($A73,FIND(":",$A73,1))&amp;"copy number",$A$3:$AC$98,21,FALSE)),"")</f>
        <v>9</v>
      </c>
      <c r="AZ73" s="4">
        <f>IF(ISNUMBER(V73),IF(MID('Gene Table'!$D$1,5,1)="8",H73-EV$100,V73-VLOOKUP(LEFT($A73,FIND(":",$A73,1))&amp;"copy number",$A$3:$AC$98,22,FALSE)),"")</f>
        <v>9</v>
      </c>
      <c r="BA73" s="4">
        <f>IF(ISNUMBER(W73),IF(MID('Gene Table'!$D$1,5,1)="8",I73-EW$100,W73-VLOOKUP(LEFT($A73,FIND(":",$A73,1))&amp;"copy number",$A$3:$AC$98,23,FALSE)),"")</f>
        <v>9</v>
      </c>
      <c r="BB73" s="4">
        <f>IF(ISNUMBER(X73),IF(MID('Gene Table'!$D$1,5,1)="8",J73-EX$100,X73-VLOOKUP(LEFT($A73,FIND(":",$A73,1))&amp;"copy number",$A$3:$AC$98,24,FALSE)),"")</f>
        <v>9</v>
      </c>
      <c r="BC73" s="4">
        <f>IF(ISNUMBER(Y73),IF(MID('Gene Table'!$D$1,5,1)="8",K73-EY$100,Y73-VLOOKUP(LEFT($A73,FIND(":",$A73,1))&amp;"copy number",$A$3:$AC$98,25,FALSE)),"")</f>
        <v>9</v>
      </c>
      <c r="BD73" s="4" t="str">
        <f>IF(ISNUMBER(Z73),IF(MID('Gene Table'!$D$1,5,1)="8",L73-EZ$100,Z73-VLOOKUP(LEFT($A73,FIND(":",$A73,1))&amp;"copy number",$A$3:$AC$98,26,FALSE)),"")</f>
        <v/>
      </c>
      <c r="BE73" s="4" t="str">
        <f>IF(ISNUMBER(AA73),IF(MID('Gene Table'!$D$1,5,1)="8",M73-FA$100,AA73-VLOOKUP(LEFT($A73,FIND(":",$A73,1))&amp;"copy number",$A$3:$AC$98,27,FALSE)),"")</f>
        <v/>
      </c>
      <c r="BF73" s="4" t="str">
        <f>IF(ISNUMBER(AB73),IF(MID('Gene Table'!$D$1,5,1)="8",N73-FB$100,AB73-VLOOKUP(LEFT($A73,FIND(":",$A73,1))&amp;"copy number",$A$3:$AC$98,28,FALSE)),"")</f>
        <v/>
      </c>
      <c r="BG73" s="4" t="str">
        <f>IF(ISNUMBER(AC73),IF(MID('Gene Table'!$D$1,5,1)="8",O73-FC$100,AC73-VLOOKUP(LEFT($A73,FIND(":",$A73,1))&amp;"copy number",$A$3:$AC$98,29,FALSE)),"")</f>
        <v/>
      </c>
      <c r="BI73" s="4" t="s">
        <v>247</v>
      </c>
      <c r="BJ73" s="4">
        <f t="shared" si="45"/>
        <v>9.0500000000000007</v>
      </c>
      <c r="BK73" s="4" t="str">
        <f t="shared" si="46"/>
        <v/>
      </c>
      <c r="BL73" s="4" t="str">
        <f t="shared" si="47"/>
        <v/>
      </c>
      <c r="BM73" s="4">
        <f t="shared" si="48"/>
        <v>9</v>
      </c>
      <c r="BN73" s="4">
        <f t="shared" si="49"/>
        <v>9</v>
      </c>
      <c r="BO73" s="4">
        <f t="shared" si="50"/>
        <v>9</v>
      </c>
      <c r="BP73" s="4">
        <f t="shared" si="51"/>
        <v>9</v>
      </c>
      <c r="BQ73" s="4">
        <f t="shared" si="52"/>
        <v>9</v>
      </c>
      <c r="BR73" s="4" t="str">
        <f t="shared" si="53"/>
        <v/>
      </c>
      <c r="BS73" s="4" t="str">
        <f t="shared" si="54"/>
        <v/>
      </c>
      <c r="BT73" s="4" t="str">
        <f t="shared" si="55"/>
        <v/>
      </c>
      <c r="BU73" s="4" t="str">
        <f t="shared" si="56"/>
        <v/>
      </c>
      <c r="BV73" s="4">
        <f t="shared" si="57"/>
        <v>0.06</v>
      </c>
      <c r="BW73" s="4">
        <f t="shared" si="58"/>
        <v>9.01</v>
      </c>
      <c r="BY73" s="4" t="s">
        <v>247</v>
      </c>
      <c r="BZ73" s="4">
        <f t="shared" si="59"/>
        <v>4.0000000000000924E-2</v>
      </c>
      <c r="CA73" s="4">
        <f t="shared" si="60"/>
        <v>-1.5899999999999981</v>
      </c>
      <c r="CB73" s="4">
        <f t="shared" si="61"/>
        <v>0.15999999999999837</v>
      </c>
      <c r="CC73" s="4">
        <f t="shared" si="62"/>
        <v>-9.9999999999997868E-3</v>
      </c>
      <c r="CD73" s="4">
        <f t="shared" si="63"/>
        <v>-9.9999999999997868E-3</v>
      </c>
      <c r="CE73" s="4">
        <f t="shared" si="64"/>
        <v>-9.9999999999997868E-3</v>
      </c>
      <c r="CF73" s="4">
        <f t="shared" si="65"/>
        <v>-9.9999999999997868E-3</v>
      </c>
      <c r="CG73" s="4">
        <f t="shared" si="66"/>
        <v>-9.9999999999997868E-3</v>
      </c>
      <c r="CH73" s="4" t="str">
        <f t="shared" si="67"/>
        <v/>
      </c>
      <c r="CI73" s="4" t="str">
        <f t="shared" si="68"/>
        <v/>
      </c>
      <c r="CJ73" s="4" t="str">
        <f t="shared" si="69"/>
        <v/>
      </c>
      <c r="CK73" s="4" t="str">
        <f t="shared" si="70"/>
        <v/>
      </c>
      <c r="CM73" s="4" t="s">
        <v>247</v>
      </c>
      <c r="CN73" s="4" t="str">
        <f>IF(ISNUMBER(BZ73), IF($BV73&gt;VLOOKUP('Gene Table'!$G$2,'Array Content'!$A$2:$B$3,2,FALSE),IF(BZ73&lt;-$BV73,"mutant","WT"),IF(BZ73&lt;-VLOOKUP('Gene Table'!$G$2,'Array Content'!$A$2:$B$3,2,FALSE),"Mutant","WT")),"")</f>
        <v>WT</v>
      </c>
      <c r="CO73" s="4" t="str">
        <f>IF(ISNUMBER(CA73), IF($BV73&gt;VLOOKUP('Gene Table'!$G$2,'Array Content'!$A$2:$B$3,2,FALSE),IF(CA73&lt;-$BV73,"mutant","WT"),IF(CA73&lt;-VLOOKUP('Gene Table'!$G$2,'Array Content'!$A$2:$B$3,2,FALSE),"Mutant","WT")),"")</f>
        <v>WT</v>
      </c>
      <c r="CP73" s="4" t="str">
        <f>IF(ISNUMBER(CB73), IF($BV73&gt;VLOOKUP('Gene Table'!$G$2,'Array Content'!$A$2:$B$3,2,FALSE),IF(CB73&lt;-$BV73,"mutant","WT"),IF(CB73&lt;-VLOOKUP('Gene Table'!$G$2,'Array Content'!$A$2:$B$3,2,FALSE),"Mutant","WT")),"")</f>
        <v>WT</v>
      </c>
      <c r="CQ73" s="4" t="str">
        <f>IF(ISNUMBER(CC73), IF($BV73&gt;VLOOKUP('Gene Table'!$G$2,'Array Content'!$A$2:$B$3,2,FALSE),IF(CC73&lt;-$BV73,"mutant","WT"),IF(CC73&lt;-VLOOKUP('Gene Table'!$G$2,'Array Content'!$A$2:$B$3,2,FALSE),"Mutant","WT")),"")</f>
        <v>WT</v>
      </c>
      <c r="CR73" s="4" t="str">
        <f>IF(ISNUMBER(CD73), IF($BV73&gt;VLOOKUP('Gene Table'!$G$2,'Array Content'!$A$2:$B$3,2,FALSE),IF(CD73&lt;-$BV73,"mutant","WT"),IF(CD73&lt;-VLOOKUP('Gene Table'!$G$2,'Array Content'!$A$2:$B$3,2,FALSE),"Mutant","WT")),"")</f>
        <v>WT</v>
      </c>
      <c r="CS73" s="4" t="str">
        <f>IF(ISNUMBER(CE73), IF($BV73&gt;VLOOKUP('Gene Table'!$G$2,'Array Content'!$A$2:$B$3,2,FALSE),IF(CE73&lt;-$BV73,"mutant","WT"),IF(CE73&lt;-VLOOKUP('Gene Table'!$G$2,'Array Content'!$A$2:$B$3,2,FALSE),"Mutant","WT")),"")</f>
        <v>WT</v>
      </c>
      <c r="CT73" s="4" t="str">
        <f>IF(ISNUMBER(CF73), IF($BV73&gt;VLOOKUP('Gene Table'!$G$2,'Array Content'!$A$2:$B$3,2,FALSE),IF(CF73&lt;-$BV73,"mutant","WT"),IF(CF73&lt;-VLOOKUP('Gene Table'!$G$2,'Array Content'!$A$2:$B$3,2,FALSE),"Mutant","WT")),"")</f>
        <v>WT</v>
      </c>
      <c r="CU73" s="4" t="str">
        <f>IF(ISNUMBER(CG73), IF($BV73&gt;VLOOKUP('Gene Table'!$G$2,'Array Content'!$A$2:$B$3,2,FALSE),IF(CG73&lt;-$BV73,"mutant","WT"),IF(CG73&lt;-VLOOKUP('Gene Table'!$G$2,'Array Content'!$A$2:$B$3,2,FALSE),"Mutant","WT")),"")</f>
        <v>WT</v>
      </c>
      <c r="CV73" s="4" t="str">
        <f>IF(ISNUMBER(CH73), IF($BV73&gt;VLOOKUP('Gene Table'!$G$2,'Array Content'!$A$2:$B$3,2,FALSE),IF(CH73&lt;-$BV73,"mutant","WT"),IF(CH73&lt;-VLOOKUP('Gene Table'!$G$2,'Array Content'!$A$2:$B$3,2,FALSE),"Mutant","WT")),"")</f>
        <v/>
      </c>
      <c r="CW73" s="4" t="str">
        <f>IF(ISNUMBER(CI73), IF($BV73&gt;VLOOKUP('Gene Table'!$G$2,'Array Content'!$A$2:$B$3,2,FALSE),IF(CI73&lt;-$BV73,"mutant","WT"),IF(CI73&lt;-VLOOKUP('Gene Table'!$G$2,'Array Content'!$A$2:$B$3,2,FALSE),"Mutant","WT")),"")</f>
        <v/>
      </c>
      <c r="CX73" s="4" t="str">
        <f>IF(ISNUMBER(CJ73), IF($BV73&gt;VLOOKUP('Gene Table'!$G$2,'Array Content'!$A$2:$B$3,2,FALSE),IF(CJ73&lt;-$BV73,"mutant","WT"),IF(CJ73&lt;-VLOOKUP('Gene Table'!$G$2,'Array Content'!$A$2:$B$3,2,FALSE),"Mutant","WT")),"")</f>
        <v/>
      </c>
      <c r="CY73" s="4" t="str">
        <f>IF(ISNUMBER(CK73), IF($BV73&gt;VLOOKUP('Gene Table'!$G$2,'Array Content'!$A$2:$B$3,2,FALSE),IF(CK73&lt;-$BV73,"mutant","WT"),IF(CK73&lt;-VLOOKUP('Gene Table'!$G$2,'Array Content'!$A$2:$B$3,2,FALSE),"Mutant","WT")),"")</f>
        <v/>
      </c>
      <c r="DA73" s="4" t="s">
        <v>247</v>
      </c>
      <c r="DB73" s="4">
        <f t="shared" si="71"/>
        <v>1.1700000000000008</v>
      </c>
      <c r="DC73" s="4">
        <f t="shared" si="72"/>
        <v>-0.45999999999999819</v>
      </c>
      <c r="DD73" s="4">
        <f t="shared" si="73"/>
        <v>1.2899999999999983</v>
      </c>
      <c r="DE73" s="4">
        <f t="shared" si="74"/>
        <v>1.1200000000000001</v>
      </c>
      <c r="DF73" s="4">
        <f t="shared" si="75"/>
        <v>1.1200000000000001</v>
      </c>
      <c r="DG73" s="4">
        <f t="shared" si="76"/>
        <v>1.1200000000000001</v>
      </c>
      <c r="DH73" s="4">
        <f t="shared" si="77"/>
        <v>1.1200000000000001</v>
      </c>
      <c r="DI73" s="4">
        <f t="shared" si="78"/>
        <v>1.1200000000000001</v>
      </c>
      <c r="DJ73" s="4" t="str">
        <f t="shared" si="79"/>
        <v/>
      </c>
      <c r="DK73" s="4" t="str">
        <f t="shared" si="80"/>
        <v/>
      </c>
      <c r="DL73" s="4" t="str">
        <f t="shared" si="81"/>
        <v/>
      </c>
      <c r="DM73" s="4" t="str">
        <f t="shared" si="82"/>
        <v/>
      </c>
      <c r="DO73" s="4" t="s">
        <v>247</v>
      </c>
      <c r="DP73" s="4" t="str">
        <f>IF(ISNUMBER(DB73), IF($AR73&gt;VLOOKUP('Gene Table'!$G$2,'Array Content'!$A$2:$B$3,2,FALSE),IF(DB73&lt;-$AR73,"mutant","WT"),IF(DB73&lt;-VLOOKUP('Gene Table'!$G$2,'Array Content'!$A$2:$B$3,2,FALSE),"Mutant","WT")),"")</f>
        <v>WT</v>
      </c>
      <c r="DQ73" s="4" t="str">
        <f>IF(ISNUMBER(DC73), IF($AR73&gt;VLOOKUP('Gene Table'!$G$2,'Array Content'!$A$2:$B$3,2,FALSE),IF(DC73&lt;-$AR73,"mutant","WT"),IF(DC73&lt;-VLOOKUP('Gene Table'!$G$2,'Array Content'!$A$2:$B$3,2,FALSE),"Mutant","WT")),"")</f>
        <v>WT</v>
      </c>
      <c r="DR73" s="4" t="str">
        <f>IF(ISNUMBER(DD73), IF($AR73&gt;VLOOKUP('Gene Table'!$G$2,'Array Content'!$A$2:$B$3,2,FALSE),IF(DD73&lt;-$AR73,"mutant","WT"),IF(DD73&lt;-VLOOKUP('Gene Table'!$G$2,'Array Content'!$A$2:$B$3,2,FALSE),"Mutant","WT")),"")</f>
        <v>WT</v>
      </c>
      <c r="DS73" s="4" t="str">
        <f>IF(ISNUMBER(DE73), IF($AR73&gt;VLOOKUP('Gene Table'!$G$2,'Array Content'!$A$2:$B$3,2,FALSE),IF(DE73&lt;-$AR73,"mutant","WT"),IF(DE73&lt;-VLOOKUP('Gene Table'!$G$2,'Array Content'!$A$2:$B$3,2,FALSE),"Mutant","WT")),"")</f>
        <v>WT</v>
      </c>
      <c r="DT73" s="4" t="str">
        <f>IF(ISNUMBER(DF73), IF($AR73&gt;VLOOKUP('Gene Table'!$G$2,'Array Content'!$A$2:$B$3,2,FALSE),IF(DF73&lt;-$AR73,"mutant","WT"),IF(DF73&lt;-VLOOKUP('Gene Table'!$G$2,'Array Content'!$A$2:$B$3,2,FALSE),"Mutant","WT")),"")</f>
        <v>WT</v>
      </c>
      <c r="DU73" s="4" t="str">
        <f>IF(ISNUMBER(DG73), IF($AR73&gt;VLOOKUP('Gene Table'!$G$2,'Array Content'!$A$2:$B$3,2,FALSE),IF(DG73&lt;-$AR73,"mutant","WT"),IF(DG73&lt;-VLOOKUP('Gene Table'!$G$2,'Array Content'!$A$2:$B$3,2,FALSE),"Mutant","WT")),"")</f>
        <v>WT</v>
      </c>
      <c r="DV73" s="4" t="str">
        <f>IF(ISNUMBER(DH73), IF($AR73&gt;VLOOKUP('Gene Table'!$G$2,'Array Content'!$A$2:$B$3,2,FALSE),IF(DH73&lt;-$AR73,"mutant","WT"),IF(DH73&lt;-VLOOKUP('Gene Table'!$G$2,'Array Content'!$A$2:$B$3,2,FALSE),"Mutant","WT")),"")</f>
        <v>WT</v>
      </c>
      <c r="DW73" s="4" t="str">
        <f>IF(ISNUMBER(DI73), IF($AR73&gt;VLOOKUP('Gene Table'!$G$2,'Array Content'!$A$2:$B$3,2,FALSE),IF(DI73&lt;-$AR73,"mutant","WT"),IF(DI73&lt;-VLOOKUP('Gene Table'!$G$2,'Array Content'!$A$2:$B$3,2,FALSE),"Mutant","WT")),"")</f>
        <v>WT</v>
      </c>
      <c r="DX73" s="4" t="str">
        <f>IF(ISNUMBER(DJ73), IF($AR73&gt;VLOOKUP('Gene Table'!$G$2,'Array Content'!$A$2:$B$3,2,FALSE),IF(DJ73&lt;-$AR73,"mutant","WT"),IF(DJ73&lt;-VLOOKUP('Gene Table'!$G$2,'Array Content'!$A$2:$B$3,2,FALSE),"Mutant","WT")),"")</f>
        <v/>
      </c>
      <c r="DY73" s="4" t="str">
        <f>IF(ISNUMBER(DK73), IF($AR73&gt;VLOOKUP('Gene Table'!$G$2,'Array Content'!$A$2:$B$3,2,FALSE),IF(DK73&lt;-$AR73,"mutant","WT"),IF(DK73&lt;-VLOOKUP('Gene Table'!$G$2,'Array Content'!$A$2:$B$3,2,FALSE),"Mutant","WT")),"")</f>
        <v/>
      </c>
      <c r="DZ73" s="4" t="str">
        <f>IF(ISNUMBER(DL73), IF($AR73&gt;VLOOKUP('Gene Table'!$G$2,'Array Content'!$A$2:$B$3,2,FALSE),IF(DL73&lt;-$AR73,"mutant","WT"),IF(DL73&lt;-VLOOKUP('Gene Table'!$G$2,'Array Content'!$A$2:$B$3,2,FALSE),"Mutant","WT")),"")</f>
        <v/>
      </c>
      <c r="EA73" s="4" t="str">
        <f>IF(ISNUMBER(DM73), IF($AR73&gt;VLOOKUP('Gene Table'!$G$2,'Array Content'!$A$2:$B$3,2,FALSE),IF(DM73&lt;-$AR73,"mutant","WT"),IF(DM73&lt;-VLOOKUP('Gene Table'!$G$2,'Array Content'!$A$2:$B$3,2,FALSE),"Mutant","WT")),"")</f>
        <v/>
      </c>
      <c r="EC73" s="4" t="s">
        <v>247</v>
      </c>
      <c r="ED73" s="4" t="str">
        <f>IF('Gene Table'!$D73="copy number",D73,"")</f>
        <v/>
      </c>
      <c r="EE73" s="4" t="str">
        <f>IF('Gene Table'!$D73="copy number",E73,"")</f>
        <v/>
      </c>
      <c r="EF73" s="4" t="str">
        <f>IF('Gene Table'!$D73="copy number",F73,"")</f>
        <v/>
      </c>
      <c r="EG73" s="4" t="str">
        <f>IF('Gene Table'!$D73="copy number",G73,"")</f>
        <v/>
      </c>
      <c r="EH73" s="4" t="str">
        <f>IF('Gene Table'!$D73="copy number",H73,"")</f>
        <v/>
      </c>
      <c r="EI73" s="4" t="str">
        <f>IF('Gene Table'!$D73="copy number",I73,"")</f>
        <v/>
      </c>
      <c r="EJ73" s="4" t="str">
        <f>IF('Gene Table'!$D73="copy number",J73,"")</f>
        <v/>
      </c>
      <c r="EK73" s="4" t="str">
        <f>IF('Gene Table'!$D73="copy number",K73,"")</f>
        <v/>
      </c>
      <c r="EL73" s="4" t="str">
        <f>IF('Gene Table'!$D73="copy number",L73,"")</f>
        <v/>
      </c>
      <c r="EM73" s="4" t="str">
        <f>IF('Gene Table'!$D73="copy number",M73,"")</f>
        <v/>
      </c>
      <c r="EN73" s="4" t="str">
        <f>IF('Gene Table'!$D73="copy number",N73,"")</f>
        <v/>
      </c>
      <c r="EO73" s="4" t="str">
        <f>IF('Gene Table'!$D73="copy number",O73,"")</f>
        <v/>
      </c>
      <c r="EQ73" s="4" t="s">
        <v>247</v>
      </c>
      <c r="ER73" s="4" t="str">
        <f>IF('Gene Table'!$D73="copy number",R73,"")</f>
        <v/>
      </c>
      <c r="ES73" s="4" t="str">
        <f>IF('Gene Table'!$D73="copy number",S73,"")</f>
        <v/>
      </c>
      <c r="ET73" s="4" t="str">
        <f>IF('Gene Table'!$D73="copy number",T73,"")</f>
        <v/>
      </c>
      <c r="EU73" s="4" t="str">
        <f>IF('Gene Table'!$D73="copy number",U73,"")</f>
        <v/>
      </c>
      <c r="EV73" s="4" t="str">
        <f>IF('Gene Table'!$D73="copy number",V73,"")</f>
        <v/>
      </c>
      <c r="EW73" s="4" t="str">
        <f>IF('Gene Table'!$D73="copy number",W73,"")</f>
        <v/>
      </c>
      <c r="EX73" s="4" t="str">
        <f>IF('Gene Table'!$D73="copy number",X73,"")</f>
        <v/>
      </c>
      <c r="EY73" s="4" t="str">
        <f>IF('Gene Table'!$D73="copy number",Y73,"")</f>
        <v/>
      </c>
      <c r="EZ73" s="4" t="str">
        <f>IF('Gene Table'!$D73="copy number",Z73,"")</f>
        <v/>
      </c>
      <c r="FA73" s="4" t="str">
        <f>IF('Gene Table'!$D73="copy number",AA73,"")</f>
        <v/>
      </c>
      <c r="FB73" s="4" t="str">
        <f>IF('Gene Table'!$D73="copy number",AB73,"")</f>
        <v/>
      </c>
      <c r="FC73" s="4" t="str">
        <f>IF('Gene Table'!$D73="copy number",AC73,"")</f>
        <v/>
      </c>
      <c r="FE73" s="4" t="s">
        <v>247</v>
      </c>
      <c r="FF73" s="4" t="str">
        <f>IF('Gene Table'!$C73="SMPC",D73,"")</f>
        <v/>
      </c>
      <c r="FG73" s="4" t="str">
        <f>IF('Gene Table'!$C73="SMPC",E73,"")</f>
        <v/>
      </c>
      <c r="FH73" s="4" t="str">
        <f>IF('Gene Table'!$C73="SMPC",F73,"")</f>
        <v/>
      </c>
      <c r="FI73" s="4" t="str">
        <f>IF('Gene Table'!$C73="SMPC",G73,"")</f>
        <v/>
      </c>
      <c r="FJ73" s="4" t="str">
        <f>IF('Gene Table'!$C73="SMPC",H73,"")</f>
        <v/>
      </c>
      <c r="FK73" s="4" t="str">
        <f>IF('Gene Table'!$C73="SMPC",I73,"")</f>
        <v/>
      </c>
      <c r="FL73" s="4" t="str">
        <f>IF('Gene Table'!$C73="SMPC",J73,"")</f>
        <v/>
      </c>
      <c r="FM73" s="4" t="str">
        <f>IF('Gene Table'!$C73="SMPC",K73,"")</f>
        <v/>
      </c>
      <c r="FN73" s="4" t="str">
        <f>IF('Gene Table'!$C73="SMPC",L73,"")</f>
        <v/>
      </c>
      <c r="FO73" s="4" t="str">
        <f>IF('Gene Table'!$C73="SMPC",M73,"")</f>
        <v/>
      </c>
      <c r="FP73" s="4" t="str">
        <f>IF('Gene Table'!$C73="SMPC",N73,"")</f>
        <v/>
      </c>
      <c r="FQ73" s="4" t="str">
        <f>IF('Gene Table'!$C73="SMPC",O73,"")</f>
        <v/>
      </c>
      <c r="FS73" s="4" t="s">
        <v>247</v>
      </c>
      <c r="FT73" s="4" t="str">
        <f>IF('Gene Table'!$C73="SMPC",R73,"")</f>
        <v/>
      </c>
      <c r="FU73" s="4" t="str">
        <f>IF('Gene Table'!$C73="SMPC",S73,"")</f>
        <v/>
      </c>
      <c r="FV73" s="4" t="str">
        <f>IF('Gene Table'!$C73="SMPC",T73,"")</f>
        <v/>
      </c>
      <c r="FW73" s="4" t="str">
        <f>IF('Gene Table'!$C73="SMPC",U73,"")</f>
        <v/>
      </c>
      <c r="FX73" s="4" t="str">
        <f>IF('Gene Table'!$C73="SMPC",V73,"")</f>
        <v/>
      </c>
      <c r="FY73" s="4" t="str">
        <f>IF('Gene Table'!$C73="SMPC",W73,"")</f>
        <v/>
      </c>
      <c r="FZ73" s="4" t="str">
        <f>IF('Gene Table'!$C73="SMPC",X73,"")</f>
        <v/>
      </c>
      <c r="GA73" s="4" t="str">
        <f>IF('Gene Table'!$C73="SMPC",Y73,"")</f>
        <v/>
      </c>
      <c r="GB73" s="4" t="str">
        <f>IF('Gene Table'!$C73="SMPC",Z73,"")</f>
        <v/>
      </c>
      <c r="GC73" s="4" t="str">
        <f>IF('Gene Table'!$C73="SMPC",AA73,"")</f>
        <v/>
      </c>
      <c r="GD73" s="4" t="str">
        <f>IF('Gene Table'!$C73="SMPC",AB73,"")</f>
        <v/>
      </c>
      <c r="GE73" s="4" t="str">
        <f>IF('Gene Table'!$C73="SMPC",AC73,"")</f>
        <v/>
      </c>
    </row>
    <row r="74" spans="1:187" ht="15" customHeight="1" x14ac:dyDescent="0.25">
      <c r="A74" s="4" t="str">
        <f>'Gene Table'!C74&amp;":"&amp;'Gene Table'!D74</f>
        <v>MEK1:371C&gt;T</v>
      </c>
      <c r="B74" s="4">
        <f>IF('Gene Table'!$G$5="NO",IF(ISNUMBER(MATCH('Gene Table'!E74,'Array Content'!$M$2:$M$941,0)),VLOOKUP('Gene Table'!E74,'Array Content'!$M$2:$O$941,2,FALSE),35),IF('Gene Table'!$G$5="YES",IF(ISNUMBER(MATCH('Gene Table'!E74,'Array Content'!$M$2:$M$941,0)),VLOOKUP('Gene Table'!E74,'Array Content'!$M$2:$O$941,3,FALSE),35),"OOPS"))</f>
        <v>35</v>
      </c>
      <c r="C74" s="4" t="s">
        <v>250</v>
      </c>
      <c r="D74" s="4">
        <f>IF('Control Sample Data'!D73="","",IF(SUM('Control Sample Data'!D$2:D$97)&gt;10,IF(AND(ISNUMBER('Control Sample Data'!D73),'Control Sample Data'!D73&lt;$B74, 'Control Sample Data'!D73&gt;0),'Control Sample Data'!D73,$B74),""))</f>
        <v>34.32</v>
      </c>
      <c r="E74" s="4">
        <f>IF('Control Sample Data'!E73="","",IF(SUM('Control Sample Data'!E$2:E$97)&gt;10,IF(AND(ISNUMBER('Control Sample Data'!E73),'Control Sample Data'!E73&lt;$B74, 'Control Sample Data'!E73&gt;0),'Control Sample Data'!E73,$B74),""))</f>
        <v>34.14</v>
      </c>
      <c r="F74" s="4" t="str">
        <f>IF('Control Sample Data'!F73="","",IF(SUM('Control Sample Data'!F$2:F$97)&gt;10,IF(AND(ISNUMBER('Control Sample Data'!F73),'Control Sample Data'!F73&lt;$B74, 'Control Sample Data'!F73&gt;0),'Control Sample Data'!F73,$B74),""))</f>
        <v/>
      </c>
      <c r="G74" s="4" t="str">
        <f>IF('Control Sample Data'!G73="","",IF(SUM('Control Sample Data'!G$2:G$97)&gt;10,IF(AND(ISNUMBER('Control Sample Data'!G73),'Control Sample Data'!G73&lt;$B74, 'Control Sample Data'!G73&gt;0),'Control Sample Data'!G73,$B74),""))</f>
        <v/>
      </c>
      <c r="H74" s="4" t="str">
        <f>IF('Control Sample Data'!H73="","",IF(SUM('Control Sample Data'!H$2:H$97)&gt;10,IF(AND(ISNUMBER('Control Sample Data'!H73),'Control Sample Data'!H73&lt;$B74, 'Control Sample Data'!H73&gt;0),'Control Sample Data'!H73,$B74),""))</f>
        <v/>
      </c>
      <c r="I74" s="4" t="str">
        <f>IF('Control Sample Data'!I73="","",IF(SUM('Control Sample Data'!I$2:I$97)&gt;10,IF(AND(ISNUMBER('Control Sample Data'!I73),'Control Sample Data'!I73&lt;$B74, 'Control Sample Data'!I73&gt;0),'Control Sample Data'!I73,$B74),""))</f>
        <v/>
      </c>
      <c r="J74" s="4" t="str">
        <f>IF('Control Sample Data'!J73="","",IF(SUM('Control Sample Data'!J$2:J$97)&gt;10,IF(AND(ISNUMBER('Control Sample Data'!J73),'Control Sample Data'!J73&lt;$B74, 'Control Sample Data'!J73&gt;0),'Control Sample Data'!J73,$B74),""))</f>
        <v/>
      </c>
      <c r="K74" s="4" t="str">
        <f>IF('Control Sample Data'!K73="","",IF(SUM('Control Sample Data'!K$2:K$97)&gt;10,IF(AND(ISNUMBER('Control Sample Data'!K73),'Control Sample Data'!K73&lt;$B74, 'Control Sample Data'!K73&gt;0),'Control Sample Data'!K73,$B74),""))</f>
        <v/>
      </c>
      <c r="L74" s="4" t="str">
        <f>IF('Control Sample Data'!L73="","",IF(SUM('Control Sample Data'!L$2:L$97)&gt;10,IF(AND(ISNUMBER('Control Sample Data'!L73),'Control Sample Data'!L73&lt;$B74, 'Control Sample Data'!L73&gt;0),'Control Sample Data'!L73,$B74),""))</f>
        <v/>
      </c>
      <c r="M74" s="4" t="str">
        <f>IF('Control Sample Data'!M73="","",IF(SUM('Control Sample Data'!M$2:M$97)&gt;10,IF(AND(ISNUMBER('Control Sample Data'!M73),'Control Sample Data'!M73&lt;$B74, 'Control Sample Data'!M73&gt;0),'Control Sample Data'!M73,$B74),""))</f>
        <v/>
      </c>
      <c r="N74" s="4" t="str">
        <f>IF('Control Sample Data'!N73="","",IF(SUM('Control Sample Data'!N$2:N$97)&gt;10,IF(AND(ISNUMBER('Control Sample Data'!N73),'Control Sample Data'!N73&lt;$B74, 'Control Sample Data'!N73&gt;0),'Control Sample Data'!N73,$B74),""))</f>
        <v/>
      </c>
      <c r="O74" s="4" t="str">
        <f>IF('Control Sample Data'!O73="","",IF(SUM('Control Sample Data'!O$2:O$97)&gt;10,IF(AND(ISNUMBER('Control Sample Data'!O73),'Control Sample Data'!O73&lt;$B74, 'Control Sample Data'!O73&gt;0),'Control Sample Data'!O73,$B74),""))</f>
        <v/>
      </c>
      <c r="Q74" s="4" t="s">
        <v>250</v>
      </c>
      <c r="R74" s="4">
        <f>IF('Test Sample Data'!D73="","",IF(SUM('Test Sample Data'!D$2:D$97)&gt;10,IF(AND(ISNUMBER('Test Sample Data'!D73),'Test Sample Data'!D73&lt;$B74, 'Test Sample Data'!D73&gt;0),'Test Sample Data'!D73,$B74),""))</f>
        <v>35</v>
      </c>
      <c r="S74" s="4">
        <f>IF('Test Sample Data'!E73="","",IF(SUM('Test Sample Data'!E$2:E$97)&gt;10,IF(AND(ISNUMBER('Test Sample Data'!E73),'Test Sample Data'!E73&lt;$B74, 'Test Sample Data'!E73&gt;0),'Test Sample Data'!E73,$B74),""))</f>
        <v>35</v>
      </c>
      <c r="T74" s="4">
        <f>IF('Test Sample Data'!F73="","",IF(SUM('Test Sample Data'!F$2:F$97)&gt;10,IF(AND(ISNUMBER('Test Sample Data'!F73),'Test Sample Data'!F73&lt;$B74, 'Test Sample Data'!F73&gt;0),'Test Sample Data'!F73,$B74),""))</f>
        <v>35</v>
      </c>
      <c r="U74" s="4">
        <f>IF('Test Sample Data'!G73="","",IF(SUM('Test Sample Data'!G$2:G$97)&gt;10,IF(AND(ISNUMBER('Test Sample Data'!G73),'Test Sample Data'!G73&lt;$B74, 'Test Sample Data'!G73&gt;0),'Test Sample Data'!G73,$B74),""))</f>
        <v>35</v>
      </c>
      <c r="V74" s="4">
        <f>IF('Test Sample Data'!H73="","",IF(SUM('Test Sample Data'!H$2:H$97)&gt;10,IF(AND(ISNUMBER('Test Sample Data'!H73),'Test Sample Data'!H73&lt;$B74, 'Test Sample Data'!H73&gt;0),'Test Sample Data'!H73,$B74),""))</f>
        <v>35</v>
      </c>
      <c r="W74" s="4">
        <f>IF('Test Sample Data'!I73="","",IF(SUM('Test Sample Data'!I$2:I$97)&gt;10,IF(AND(ISNUMBER('Test Sample Data'!I73),'Test Sample Data'!I73&lt;$B74, 'Test Sample Data'!I73&gt;0),'Test Sample Data'!I73,$B74),""))</f>
        <v>35</v>
      </c>
      <c r="X74" s="4">
        <f>IF('Test Sample Data'!J73="","",IF(SUM('Test Sample Data'!J$2:J$97)&gt;10,IF(AND(ISNUMBER('Test Sample Data'!J73),'Test Sample Data'!J73&lt;$B74, 'Test Sample Data'!J73&gt;0),'Test Sample Data'!J73,$B74),""))</f>
        <v>35</v>
      </c>
      <c r="Y74" s="4">
        <f>IF('Test Sample Data'!K73="","",IF(SUM('Test Sample Data'!K$2:K$97)&gt;10,IF(AND(ISNUMBER('Test Sample Data'!K73),'Test Sample Data'!K73&lt;$B74, 'Test Sample Data'!K73&gt;0),'Test Sample Data'!K73,$B74),""))</f>
        <v>35</v>
      </c>
      <c r="Z74" s="4" t="str">
        <f>IF('Test Sample Data'!L73="","",IF(SUM('Test Sample Data'!L$2:L$97)&gt;10,IF(AND(ISNUMBER('Test Sample Data'!L73),'Test Sample Data'!L73&lt;$B74, 'Test Sample Data'!L73&gt;0),'Test Sample Data'!L73,$B74),""))</f>
        <v/>
      </c>
      <c r="AA74" s="4" t="str">
        <f>IF('Test Sample Data'!M73="","",IF(SUM('Test Sample Data'!M$2:M$97)&gt;10,IF(AND(ISNUMBER('Test Sample Data'!M73),'Test Sample Data'!M73&lt;$B74, 'Test Sample Data'!M73&gt;0),'Test Sample Data'!M73,$B74),""))</f>
        <v/>
      </c>
      <c r="AB74" s="4" t="str">
        <f>IF('Test Sample Data'!N73="","",IF(SUM('Test Sample Data'!N$2:N$97)&gt;10,IF(AND(ISNUMBER('Test Sample Data'!N73),'Test Sample Data'!N73&lt;$B74, 'Test Sample Data'!N73&gt;0),'Test Sample Data'!N73,$B74),""))</f>
        <v/>
      </c>
      <c r="AC74" s="4" t="str">
        <f>IF('Test Sample Data'!O73="","",IF(SUM('Test Sample Data'!O$2:O$97)&gt;10,IF(AND(ISNUMBER('Test Sample Data'!O73),'Test Sample Data'!O73&lt;$B74, 'Test Sample Data'!O73&gt;0),'Test Sample Data'!O73,$B74),""))</f>
        <v/>
      </c>
      <c r="AE74" s="4" t="s">
        <v>250</v>
      </c>
      <c r="AF74" s="4">
        <f>IF(ISNUMBER(D74),IF(MID('Gene Table'!$D$1,5,1)="8",D74-ED$100,D74-VLOOKUP(LEFT($A74,FIND(":",$A74,1))&amp;"copy number",$A$3:$AC$98,4,FALSE)),"")</f>
        <v>7.620000000000001</v>
      </c>
      <c r="AG74" s="4">
        <f>IF(ISNUMBER(E74),IF(MID('Gene Table'!$D$1,5,1)="8",E74-EE$100,E74-VLOOKUP(LEFT($A74,FIND(":",$A74,1))&amp;"copy number",$A$3:$AC$98,5,FALSE)),"")</f>
        <v>7.3300000000000018</v>
      </c>
      <c r="AH74" s="4" t="str">
        <f>IF(ISNUMBER(F74),IF(MID('Gene Table'!$D$1,5,1)="8",F74-EF$100,F74-VLOOKUP(LEFT($A74,FIND(":",$A74,1))&amp;"copy number",$A$3:$AC$98,6,FALSE)),"")</f>
        <v/>
      </c>
      <c r="AI74" s="4" t="str">
        <f>IF(ISNUMBER(G74),IF(MID('Gene Table'!$D$1,5,1)="8",G74-EG$100,G74-VLOOKUP(LEFT($A74,FIND(":",$A74,1))&amp;"copy number",$A$3:$AC$98,7,FALSE)),"")</f>
        <v/>
      </c>
      <c r="AJ74" s="4" t="str">
        <f>IF(ISNUMBER(H74),IF(MID('Gene Table'!$D$1,5,1)="8",H74-EH$100,H74-VLOOKUP(LEFT($A74,FIND(":",$A74,1))&amp;"copy number",$A$3:$AC$98,8,FALSE)),"")</f>
        <v/>
      </c>
      <c r="AK74" s="4" t="str">
        <f>IF(ISNUMBER(I74),IF(MID('Gene Table'!$D$1,5,1)="8",I74-EI$100,I74-VLOOKUP(LEFT($A74,FIND(":",$A74,1))&amp;"copy number",$A$3:$AC$98,9,FALSE)),"")</f>
        <v/>
      </c>
      <c r="AL74" s="4" t="str">
        <f>IF(ISNUMBER(J74),IF(MID('Gene Table'!$D$1,5,1)="8",J74-EJ$100,J74-VLOOKUP(LEFT($A74,FIND(":",$A74,1))&amp;"copy number",$A$3:$AC$98,10,FALSE)),"")</f>
        <v/>
      </c>
      <c r="AM74" s="4" t="str">
        <f>IF(ISNUMBER(K74),IF(MID('Gene Table'!$D$1,5,1)="8",K74-EK$100,K74-VLOOKUP(LEFT($A74,FIND(":",$A74,1))&amp;"copy number",$A$3:$AC$98,11,FALSE)),"")</f>
        <v/>
      </c>
      <c r="AN74" s="4" t="str">
        <f>IF(ISNUMBER(L74),IF(MID('Gene Table'!$D$1,5,1)="8",L74-EL$100,L74-VLOOKUP(LEFT($A74,FIND(":",$A74,1))&amp;"copy number",$A$3:$AC$98,12,FALSE)),"")</f>
        <v/>
      </c>
      <c r="AO74" s="4" t="str">
        <f>IF(ISNUMBER(M74),IF(MID('Gene Table'!$D$1,5,1)="8",M74-EM$100,M74-VLOOKUP(LEFT($A74,FIND(":",$A74,1))&amp;"copy number",$A$3:$AC$98,13,FALSE)),"")</f>
        <v/>
      </c>
      <c r="AP74" s="4" t="str">
        <f>IF(ISNUMBER(N74),IF(MID('Gene Table'!$D$1,5,1)="8",N74-EN$100,N74-VLOOKUP(LEFT($A74,FIND(":",$A74,1))&amp;"copy number",$A$3:$AC$98,14,FALSE)),"")</f>
        <v/>
      </c>
      <c r="AQ74" s="4" t="str">
        <f>IF(ISNUMBER(O74),IF(MID('Gene Table'!$D$1,5,1)="8",O74-EO$100,O74-VLOOKUP(LEFT($A74,FIND(":",$A74,1))&amp;"copy number",$A$3:$AC$98,15,FALSE)),"")</f>
        <v/>
      </c>
      <c r="AR74" s="4">
        <f t="shared" si="43"/>
        <v>0.62</v>
      </c>
      <c r="AS74" s="4">
        <f t="shared" si="44"/>
        <v>7.48</v>
      </c>
      <c r="AU74" s="4" t="s">
        <v>250</v>
      </c>
      <c r="AV74" s="4">
        <f>IF(ISNUMBER(R74),IF(MID('Gene Table'!$D$1,5,1)="8",D74-ER$100,R74-VLOOKUP(LEFT($A74,FIND(":",$A74,1))&amp;"copy number",$A$3:$AC$98,18,FALSE)),"")</f>
        <v>9.0500000000000007</v>
      </c>
      <c r="AW74" s="4">
        <f>IF(ISNUMBER(S74),IF(MID('Gene Table'!$D$1,5,1)="8",E74-ES$100,S74-VLOOKUP(LEFT($A74,FIND(":",$A74,1))&amp;"copy number",$A$3:$AC$98,19,FALSE)),"")</f>
        <v>9.2800000000000011</v>
      </c>
      <c r="AX74" s="4">
        <f>IF(ISNUMBER(T74),IF(MID('Gene Table'!$D$1,5,1)="8",F74-ET$100,T74-VLOOKUP(LEFT($A74,FIND(":",$A74,1))&amp;"copy number",$A$3:$AC$98,20,FALSE)),"")</f>
        <v>9.1900000000000013</v>
      </c>
      <c r="AY74" s="4">
        <f>IF(ISNUMBER(U74),IF(MID('Gene Table'!$D$1,5,1)="8",G74-EU$100,U74-VLOOKUP(LEFT($A74,FIND(":",$A74,1))&amp;"copy number",$A$3:$AC$98,21,FALSE)),"")</f>
        <v>9</v>
      </c>
      <c r="AZ74" s="4">
        <f>IF(ISNUMBER(V74),IF(MID('Gene Table'!$D$1,5,1)="8",H74-EV$100,V74-VLOOKUP(LEFT($A74,FIND(":",$A74,1))&amp;"copy number",$A$3:$AC$98,22,FALSE)),"")</f>
        <v>9</v>
      </c>
      <c r="BA74" s="4">
        <f>IF(ISNUMBER(W74),IF(MID('Gene Table'!$D$1,5,1)="8",I74-EW$100,W74-VLOOKUP(LEFT($A74,FIND(":",$A74,1))&amp;"copy number",$A$3:$AC$98,23,FALSE)),"")</f>
        <v>9</v>
      </c>
      <c r="BB74" s="4">
        <f>IF(ISNUMBER(X74),IF(MID('Gene Table'!$D$1,5,1)="8",J74-EX$100,X74-VLOOKUP(LEFT($A74,FIND(":",$A74,1))&amp;"copy number",$A$3:$AC$98,24,FALSE)),"")</f>
        <v>9</v>
      </c>
      <c r="BC74" s="4">
        <f>IF(ISNUMBER(Y74),IF(MID('Gene Table'!$D$1,5,1)="8",K74-EY$100,Y74-VLOOKUP(LEFT($A74,FIND(":",$A74,1))&amp;"copy number",$A$3:$AC$98,25,FALSE)),"")</f>
        <v>9</v>
      </c>
      <c r="BD74" s="4" t="str">
        <f>IF(ISNUMBER(Z74),IF(MID('Gene Table'!$D$1,5,1)="8",L74-EZ$100,Z74-VLOOKUP(LEFT($A74,FIND(":",$A74,1))&amp;"copy number",$A$3:$AC$98,26,FALSE)),"")</f>
        <v/>
      </c>
      <c r="BE74" s="4" t="str">
        <f>IF(ISNUMBER(AA74),IF(MID('Gene Table'!$D$1,5,1)="8",M74-FA$100,AA74-VLOOKUP(LEFT($A74,FIND(":",$A74,1))&amp;"copy number",$A$3:$AC$98,27,FALSE)),"")</f>
        <v/>
      </c>
      <c r="BF74" s="4" t="str">
        <f>IF(ISNUMBER(AB74),IF(MID('Gene Table'!$D$1,5,1)="8",N74-FB$100,AB74-VLOOKUP(LEFT($A74,FIND(":",$A74,1))&amp;"copy number",$A$3:$AC$98,28,FALSE)),"")</f>
        <v/>
      </c>
      <c r="BG74" s="4" t="str">
        <f>IF(ISNUMBER(AC74),IF(MID('Gene Table'!$D$1,5,1)="8",O74-FC$100,AC74-VLOOKUP(LEFT($A74,FIND(":",$A74,1))&amp;"copy number",$A$3:$AC$98,29,FALSE)),"")</f>
        <v/>
      </c>
      <c r="BI74" s="4" t="s">
        <v>250</v>
      </c>
      <c r="BJ74" s="4">
        <f t="shared" si="45"/>
        <v>9.0500000000000007</v>
      </c>
      <c r="BK74" s="4">
        <f t="shared" si="46"/>
        <v>9.2800000000000011</v>
      </c>
      <c r="BL74" s="4">
        <f t="shared" si="47"/>
        <v>9.1900000000000013</v>
      </c>
      <c r="BM74" s="4">
        <f t="shared" si="48"/>
        <v>9</v>
      </c>
      <c r="BN74" s="4">
        <f t="shared" si="49"/>
        <v>9</v>
      </c>
      <c r="BO74" s="4">
        <f t="shared" si="50"/>
        <v>9</v>
      </c>
      <c r="BP74" s="4">
        <f t="shared" si="51"/>
        <v>9</v>
      </c>
      <c r="BQ74" s="4">
        <f t="shared" si="52"/>
        <v>9</v>
      </c>
      <c r="BR74" s="4" t="str">
        <f t="shared" si="53"/>
        <v/>
      </c>
      <c r="BS74" s="4" t="str">
        <f t="shared" si="54"/>
        <v/>
      </c>
      <c r="BT74" s="4" t="str">
        <f t="shared" si="55"/>
        <v/>
      </c>
      <c r="BU74" s="4" t="str">
        <f t="shared" si="56"/>
        <v/>
      </c>
      <c r="BV74" s="4">
        <f t="shared" si="57"/>
        <v>0.33</v>
      </c>
      <c r="BW74" s="4">
        <f t="shared" si="58"/>
        <v>9.07</v>
      </c>
      <c r="BY74" s="4" t="s">
        <v>250</v>
      </c>
      <c r="BZ74" s="4">
        <f t="shared" si="59"/>
        <v>-1.9999999999999574E-2</v>
      </c>
      <c r="CA74" s="4">
        <f t="shared" si="60"/>
        <v>0.21000000000000085</v>
      </c>
      <c r="CB74" s="4">
        <f t="shared" si="61"/>
        <v>0.12000000000000099</v>
      </c>
      <c r="CC74" s="4">
        <f t="shared" si="62"/>
        <v>-7.0000000000000284E-2</v>
      </c>
      <c r="CD74" s="4">
        <f t="shared" si="63"/>
        <v>-7.0000000000000284E-2</v>
      </c>
      <c r="CE74" s="4">
        <f t="shared" si="64"/>
        <v>-7.0000000000000284E-2</v>
      </c>
      <c r="CF74" s="4">
        <f t="shared" si="65"/>
        <v>-7.0000000000000284E-2</v>
      </c>
      <c r="CG74" s="4">
        <f t="shared" si="66"/>
        <v>-7.0000000000000284E-2</v>
      </c>
      <c r="CH74" s="4" t="str">
        <f t="shared" si="67"/>
        <v/>
      </c>
      <c r="CI74" s="4" t="str">
        <f t="shared" si="68"/>
        <v/>
      </c>
      <c r="CJ74" s="4" t="str">
        <f t="shared" si="69"/>
        <v/>
      </c>
      <c r="CK74" s="4" t="str">
        <f t="shared" si="70"/>
        <v/>
      </c>
      <c r="CM74" s="4" t="s">
        <v>250</v>
      </c>
      <c r="CN74" s="4" t="str">
        <f>IF(ISNUMBER(BZ74), IF($BV74&gt;VLOOKUP('Gene Table'!$G$2,'Array Content'!$A$2:$B$3,2,FALSE),IF(BZ74&lt;-$BV74,"mutant","WT"),IF(BZ74&lt;-VLOOKUP('Gene Table'!$G$2,'Array Content'!$A$2:$B$3,2,FALSE),"Mutant","WT")),"")</f>
        <v>WT</v>
      </c>
      <c r="CO74" s="4" t="str">
        <f>IF(ISNUMBER(CA74), IF($BV74&gt;VLOOKUP('Gene Table'!$G$2,'Array Content'!$A$2:$B$3,2,FALSE),IF(CA74&lt;-$BV74,"mutant","WT"),IF(CA74&lt;-VLOOKUP('Gene Table'!$G$2,'Array Content'!$A$2:$B$3,2,FALSE),"Mutant","WT")),"")</f>
        <v>WT</v>
      </c>
      <c r="CP74" s="4" t="str">
        <f>IF(ISNUMBER(CB74), IF($BV74&gt;VLOOKUP('Gene Table'!$G$2,'Array Content'!$A$2:$B$3,2,FALSE),IF(CB74&lt;-$BV74,"mutant","WT"),IF(CB74&lt;-VLOOKUP('Gene Table'!$G$2,'Array Content'!$A$2:$B$3,2,FALSE),"Mutant","WT")),"")</f>
        <v>WT</v>
      </c>
      <c r="CQ74" s="4" t="str">
        <f>IF(ISNUMBER(CC74), IF($BV74&gt;VLOOKUP('Gene Table'!$G$2,'Array Content'!$A$2:$B$3,2,FALSE),IF(CC74&lt;-$BV74,"mutant","WT"),IF(CC74&lt;-VLOOKUP('Gene Table'!$G$2,'Array Content'!$A$2:$B$3,2,FALSE),"Mutant","WT")),"")</f>
        <v>WT</v>
      </c>
      <c r="CR74" s="4" t="str">
        <f>IF(ISNUMBER(CD74), IF($BV74&gt;VLOOKUP('Gene Table'!$G$2,'Array Content'!$A$2:$B$3,2,FALSE),IF(CD74&lt;-$BV74,"mutant","WT"),IF(CD74&lt;-VLOOKUP('Gene Table'!$G$2,'Array Content'!$A$2:$B$3,2,FALSE),"Mutant","WT")),"")</f>
        <v>WT</v>
      </c>
      <c r="CS74" s="4" t="str">
        <f>IF(ISNUMBER(CE74), IF($BV74&gt;VLOOKUP('Gene Table'!$G$2,'Array Content'!$A$2:$B$3,2,FALSE),IF(CE74&lt;-$BV74,"mutant","WT"),IF(CE74&lt;-VLOOKUP('Gene Table'!$G$2,'Array Content'!$A$2:$B$3,2,FALSE),"Mutant","WT")),"")</f>
        <v>WT</v>
      </c>
      <c r="CT74" s="4" t="str">
        <f>IF(ISNUMBER(CF74), IF($BV74&gt;VLOOKUP('Gene Table'!$G$2,'Array Content'!$A$2:$B$3,2,FALSE),IF(CF74&lt;-$BV74,"mutant","WT"),IF(CF74&lt;-VLOOKUP('Gene Table'!$G$2,'Array Content'!$A$2:$B$3,2,FALSE),"Mutant","WT")),"")</f>
        <v>WT</v>
      </c>
      <c r="CU74" s="4" t="str">
        <f>IF(ISNUMBER(CG74), IF($BV74&gt;VLOOKUP('Gene Table'!$G$2,'Array Content'!$A$2:$B$3,2,FALSE),IF(CG74&lt;-$BV74,"mutant","WT"),IF(CG74&lt;-VLOOKUP('Gene Table'!$G$2,'Array Content'!$A$2:$B$3,2,FALSE),"Mutant","WT")),"")</f>
        <v>WT</v>
      </c>
      <c r="CV74" s="4" t="str">
        <f>IF(ISNUMBER(CH74), IF($BV74&gt;VLOOKUP('Gene Table'!$G$2,'Array Content'!$A$2:$B$3,2,FALSE),IF(CH74&lt;-$BV74,"mutant","WT"),IF(CH74&lt;-VLOOKUP('Gene Table'!$G$2,'Array Content'!$A$2:$B$3,2,FALSE),"Mutant","WT")),"")</f>
        <v/>
      </c>
      <c r="CW74" s="4" t="str">
        <f>IF(ISNUMBER(CI74), IF($BV74&gt;VLOOKUP('Gene Table'!$G$2,'Array Content'!$A$2:$B$3,2,FALSE),IF(CI74&lt;-$BV74,"mutant","WT"),IF(CI74&lt;-VLOOKUP('Gene Table'!$G$2,'Array Content'!$A$2:$B$3,2,FALSE),"Mutant","WT")),"")</f>
        <v/>
      </c>
      <c r="CX74" s="4" t="str">
        <f>IF(ISNUMBER(CJ74), IF($BV74&gt;VLOOKUP('Gene Table'!$G$2,'Array Content'!$A$2:$B$3,2,FALSE),IF(CJ74&lt;-$BV74,"mutant","WT"),IF(CJ74&lt;-VLOOKUP('Gene Table'!$G$2,'Array Content'!$A$2:$B$3,2,FALSE),"Mutant","WT")),"")</f>
        <v/>
      </c>
      <c r="CY74" s="4" t="str">
        <f>IF(ISNUMBER(CK74), IF($BV74&gt;VLOOKUP('Gene Table'!$G$2,'Array Content'!$A$2:$B$3,2,FALSE),IF(CK74&lt;-$BV74,"mutant","WT"),IF(CK74&lt;-VLOOKUP('Gene Table'!$G$2,'Array Content'!$A$2:$B$3,2,FALSE),"Mutant","WT")),"")</f>
        <v/>
      </c>
      <c r="DA74" s="4" t="s">
        <v>250</v>
      </c>
      <c r="DB74" s="4">
        <f t="shared" si="71"/>
        <v>1.5700000000000003</v>
      </c>
      <c r="DC74" s="4">
        <f t="shared" si="72"/>
        <v>1.8000000000000007</v>
      </c>
      <c r="DD74" s="4">
        <f t="shared" si="73"/>
        <v>1.7100000000000009</v>
      </c>
      <c r="DE74" s="4">
        <f t="shared" si="74"/>
        <v>1.5199999999999996</v>
      </c>
      <c r="DF74" s="4">
        <f t="shared" si="75"/>
        <v>1.5199999999999996</v>
      </c>
      <c r="DG74" s="4">
        <f t="shared" si="76"/>
        <v>1.5199999999999996</v>
      </c>
      <c r="DH74" s="4">
        <f t="shared" si="77"/>
        <v>1.5199999999999996</v>
      </c>
      <c r="DI74" s="4">
        <f t="shared" si="78"/>
        <v>1.5199999999999996</v>
      </c>
      <c r="DJ74" s="4" t="str">
        <f t="shared" si="79"/>
        <v/>
      </c>
      <c r="DK74" s="4" t="str">
        <f t="shared" si="80"/>
        <v/>
      </c>
      <c r="DL74" s="4" t="str">
        <f t="shared" si="81"/>
        <v/>
      </c>
      <c r="DM74" s="4" t="str">
        <f t="shared" si="82"/>
        <v/>
      </c>
      <c r="DO74" s="4" t="s">
        <v>250</v>
      </c>
      <c r="DP74" s="4" t="str">
        <f>IF(ISNUMBER(DB74), IF($AR74&gt;VLOOKUP('Gene Table'!$G$2,'Array Content'!$A$2:$B$3,2,FALSE),IF(DB74&lt;-$AR74,"mutant","WT"),IF(DB74&lt;-VLOOKUP('Gene Table'!$G$2,'Array Content'!$A$2:$B$3,2,FALSE),"Mutant","WT")),"")</f>
        <v>WT</v>
      </c>
      <c r="DQ74" s="4" t="str">
        <f>IF(ISNUMBER(DC74), IF($AR74&gt;VLOOKUP('Gene Table'!$G$2,'Array Content'!$A$2:$B$3,2,FALSE),IF(DC74&lt;-$AR74,"mutant","WT"),IF(DC74&lt;-VLOOKUP('Gene Table'!$G$2,'Array Content'!$A$2:$B$3,2,FALSE),"Mutant","WT")),"")</f>
        <v>WT</v>
      </c>
      <c r="DR74" s="4" t="str">
        <f>IF(ISNUMBER(DD74), IF($AR74&gt;VLOOKUP('Gene Table'!$G$2,'Array Content'!$A$2:$B$3,2,FALSE),IF(DD74&lt;-$AR74,"mutant","WT"),IF(DD74&lt;-VLOOKUP('Gene Table'!$G$2,'Array Content'!$A$2:$B$3,2,FALSE),"Mutant","WT")),"")</f>
        <v>WT</v>
      </c>
      <c r="DS74" s="4" t="str">
        <f>IF(ISNUMBER(DE74), IF($AR74&gt;VLOOKUP('Gene Table'!$G$2,'Array Content'!$A$2:$B$3,2,FALSE),IF(DE74&lt;-$AR74,"mutant","WT"),IF(DE74&lt;-VLOOKUP('Gene Table'!$G$2,'Array Content'!$A$2:$B$3,2,FALSE),"Mutant","WT")),"")</f>
        <v>WT</v>
      </c>
      <c r="DT74" s="4" t="str">
        <f>IF(ISNUMBER(DF74), IF($AR74&gt;VLOOKUP('Gene Table'!$G$2,'Array Content'!$A$2:$B$3,2,FALSE),IF(DF74&lt;-$AR74,"mutant","WT"),IF(DF74&lt;-VLOOKUP('Gene Table'!$G$2,'Array Content'!$A$2:$B$3,2,FALSE),"Mutant","WT")),"")</f>
        <v>WT</v>
      </c>
      <c r="DU74" s="4" t="str">
        <f>IF(ISNUMBER(DG74), IF($AR74&gt;VLOOKUP('Gene Table'!$G$2,'Array Content'!$A$2:$B$3,2,FALSE),IF(DG74&lt;-$AR74,"mutant","WT"),IF(DG74&lt;-VLOOKUP('Gene Table'!$G$2,'Array Content'!$A$2:$B$3,2,FALSE),"Mutant","WT")),"")</f>
        <v>WT</v>
      </c>
      <c r="DV74" s="4" t="str">
        <f>IF(ISNUMBER(DH74), IF($AR74&gt;VLOOKUP('Gene Table'!$G$2,'Array Content'!$A$2:$B$3,2,FALSE),IF(DH74&lt;-$AR74,"mutant","WT"),IF(DH74&lt;-VLOOKUP('Gene Table'!$G$2,'Array Content'!$A$2:$B$3,2,FALSE),"Mutant","WT")),"")</f>
        <v>WT</v>
      </c>
      <c r="DW74" s="4" t="str">
        <f>IF(ISNUMBER(DI74), IF($AR74&gt;VLOOKUP('Gene Table'!$G$2,'Array Content'!$A$2:$B$3,2,FALSE),IF(DI74&lt;-$AR74,"mutant","WT"),IF(DI74&lt;-VLOOKUP('Gene Table'!$G$2,'Array Content'!$A$2:$B$3,2,FALSE),"Mutant","WT")),"")</f>
        <v>WT</v>
      </c>
      <c r="DX74" s="4" t="str">
        <f>IF(ISNUMBER(DJ74), IF($AR74&gt;VLOOKUP('Gene Table'!$G$2,'Array Content'!$A$2:$B$3,2,FALSE),IF(DJ74&lt;-$AR74,"mutant","WT"),IF(DJ74&lt;-VLOOKUP('Gene Table'!$G$2,'Array Content'!$A$2:$B$3,2,FALSE),"Mutant","WT")),"")</f>
        <v/>
      </c>
      <c r="DY74" s="4" t="str">
        <f>IF(ISNUMBER(DK74), IF($AR74&gt;VLOOKUP('Gene Table'!$G$2,'Array Content'!$A$2:$B$3,2,FALSE),IF(DK74&lt;-$AR74,"mutant","WT"),IF(DK74&lt;-VLOOKUP('Gene Table'!$G$2,'Array Content'!$A$2:$B$3,2,FALSE),"Mutant","WT")),"")</f>
        <v/>
      </c>
      <c r="DZ74" s="4" t="str">
        <f>IF(ISNUMBER(DL74), IF($AR74&gt;VLOOKUP('Gene Table'!$G$2,'Array Content'!$A$2:$B$3,2,FALSE),IF(DL74&lt;-$AR74,"mutant","WT"),IF(DL74&lt;-VLOOKUP('Gene Table'!$G$2,'Array Content'!$A$2:$B$3,2,FALSE),"Mutant","WT")),"")</f>
        <v/>
      </c>
      <c r="EA74" s="4" t="str">
        <f>IF(ISNUMBER(DM74), IF($AR74&gt;VLOOKUP('Gene Table'!$G$2,'Array Content'!$A$2:$B$3,2,FALSE),IF(DM74&lt;-$AR74,"mutant","WT"),IF(DM74&lt;-VLOOKUP('Gene Table'!$G$2,'Array Content'!$A$2:$B$3,2,FALSE),"Mutant","WT")),"")</f>
        <v/>
      </c>
      <c r="EC74" s="4" t="s">
        <v>250</v>
      </c>
      <c r="ED74" s="4" t="str">
        <f>IF('Gene Table'!$D74="copy number",D74,"")</f>
        <v/>
      </c>
      <c r="EE74" s="4" t="str">
        <f>IF('Gene Table'!$D74="copy number",E74,"")</f>
        <v/>
      </c>
      <c r="EF74" s="4" t="str">
        <f>IF('Gene Table'!$D74="copy number",F74,"")</f>
        <v/>
      </c>
      <c r="EG74" s="4" t="str">
        <f>IF('Gene Table'!$D74="copy number",G74,"")</f>
        <v/>
      </c>
      <c r="EH74" s="4" t="str">
        <f>IF('Gene Table'!$D74="copy number",H74,"")</f>
        <v/>
      </c>
      <c r="EI74" s="4" t="str">
        <f>IF('Gene Table'!$D74="copy number",I74,"")</f>
        <v/>
      </c>
      <c r="EJ74" s="4" t="str">
        <f>IF('Gene Table'!$D74="copy number",J74,"")</f>
        <v/>
      </c>
      <c r="EK74" s="4" t="str">
        <f>IF('Gene Table'!$D74="copy number",K74,"")</f>
        <v/>
      </c>
      <c r="EL74" s="4" t="str">
        <f>IF('Gene Table'!$D74="copy number",L74,"")</f>
        <v/>
      </c>
      <c r="EM74" s="4" t="str">
        <f>IF('Gene Table'!$D74="copy number",M74,"")</f>
        <v/>
      </c>
      <c r="EN74" s="4" t="str">
        <f>IF('Gene Table'!$D74="copy number",N74,"")</f>
        <v/>
      </c>
      <c r="EO74" s="4" t="str">
        <f>IF('Gene Table'!$D74="copy number",O74,"")</f>
        <v/>
      </c>
      <c r="EQ74" s="4" t="s">
        <v>250</v>
      </c>
      <c r="ER74" s="4" t="str">
        <f>IF('Gene Table'!$D74="copy number",R74,"")</f>
        <v/>
      </c>
      <c r="ES74" s="4" t="str">
        <f>IF('Gene Table'!$D74="copy number",S74,"")</f>
        <v/>
      </c>
      <c r="ET74" s="4" t="str">
        <f>IF('Gene Table'!$D74="copy number",T74,"")</f>
        <v/>
      </c>
      <c r="EU74" s="4" t="str">
        <f>IF('Gene Table'!$D74="copy number",U74,"")</f>
        <v/>
      </c>
      <c r="EV74" s="4" t="str">
        <f>IF('Gene Table'!$D74="copy number",V74,"")</f>
        <v/>
      </c>
      <c r="EW74" s="4" t="str">
        <f>IF('Gene Table'!$D74="copy number",W74,"")</f>
        <v/>
      </c>
      <c r="EX74" s="4" t="str">
        <f>IF('Gene Table'!$D74="copy number",X74,"")</f>
        <v/>
      </c>
      <c r="EY74" s="4" t="str">
        <f>IF('Gene Table'!$D74="copy number",Y74,"")</f>
        <v/>
      </c>
      <c r="EZ74" s="4" t="str">
        <f>IF('Gene Table'!$D74="copy number",Z74,"")</f>
        <v/>
      </c>
      <c r="FA74" s="4" t="str">
        <f>IF('Gene Table'!$D74="copy number",AA74,"")</f>
        <v/>
      </c>
      <c r="FB74" s="4" t="str">
        <f>IF('Gene Table'!$D74="copy number",AB74,"")</f>
        <v/>
      </c>
      <c r="FC74" s="4" t="str">
        <f>IF('Gene Table'!$D74="copy number",AC74,"")</f>
        <v/>
      </c>
      <c r="FE74" s="4" t="s">
        <v>250</v>
      </c>
      <c r="FF74" s="4" t="str">
        <f>IF('Gene Table'!$C74="SMPC",D74,"")</f>
        <v/>
      </c>
      <c r="FG74" s="4" t="str">
        <f>IF('Gene Table'!$C74="SMPC",E74,"")</f>
        <v/>
      </c>
      <c r="FH74" s="4" t="str">
        <f>IF('Gene Table'!$C74="SMPC",F74,"")</f>
        <v/>
      </c>
      <c r="FI74" s="4" t="str">
        <f>IF('Gene Table'!$C74="SMPC",G74,"")</f>
        <v/>
      </c>
      <c r="FJ74" s="4" t="str">
        <f>IF('Gene Table'!$C74="SMPC",H74,"")</f>
        <v/>
      </c>
      <c r="FK74" s="4" t="str">
        <f>IF('Gene Table'!$C74="SMPC",I74,"")</f>
        <v/>
      </c>
      <c r="FL74" s="4" t="str">
        <f>IF('Gene Table'!$C74="SMPC",J74,"")</f>
        <v/>
      </c>
      <c r="FM74" s="4" t="str">
        <f>IF('Gene Table'!$C74="SMPC",K74,"")</f>
        <v/>
      </c>
      <c r="FN74" s="4" t="str">
        <f>IF('Gene Table'!$C74="SMPC",L74,"")</f>
        <v/>
      </c>
      <c r="FO74" s="4" t="str">
        <f>IF('Gene Table'!$C74="SMPC",M74,"")</f>
        <v/>
      </c>
      <c r="FP74" s="4" t="str">
        <f>IF('Gene Table'!$C74="SMPC",N74,"")</f>
        <v/>
      </c>
      <c r="FQ74" s="4" t="str">
        <f>IF('Gene Table'!$C74="SMPC",O74,"")</f>
        <v/>
      </c>
      <c r="FS74" s="4" t="s">
        <v>250</v>
      </c>
      <c r="FT74" s="4" t="str">
        <f>IF('Gene Table'!$C74="SMPC",R74,"")</f>
        <v/>
      </c>
      <c r="FU74" s="4" t="str">
        <f>IF('Gene Table'!$C74="SMPC",S74,"")</f>
        <v/>
      </c>
      <c r="FV74" s="4" t="str">
        <f>IF('Gene Table'!$C74="SMPC",T74,"")</f>
        <v/>
      </c>
      <c r="FW74" s="4" t="str">
        <f>IF('Gene Table'!$C74="SMPC",U74,"")</f>
        <v/>
      </c>
      <c r="FX74" s="4" t="str">
        <f>IF('Gene Table'!$C74="SMPC",V74,"")</f>
        <v/>
      </c>
      <c r="FY74" s="4" t="str">
        <f>IF('Gene Table'!$C74="SMPC",W74,"")</f>
        <v/>
      </c>
      <c r="FZ74" s="4" t="str">
        <f>IF('Gene Table'!$C74="SMPC",X74,"")</f>
        <v/>
      </c>
      <c r="GA74" s="4" t="str">
        <f>IF('Gene Table'!$C74="SMPC",Y74,"")</f>
        <v/>
      </c>
      <c r="GB74" s="4" t="str">
        <f>IF('Gene Table'!$C74="SMPC",Z74,"")</f>
        <v/>
      </c>
      <c r="GC74" s="4" t="str">
        <f>IF('Gene Table'!$C74="SMPC",AA74,"")</f>
        <v/>
      </c>
      <c r="GD74" s="4" t="str">
        <f>IF('Gene Table'!$C74="SMPC",AB74,"")</f>
        <v/>
      </c>
      <c r="GE74" s="4" t="str">
        <f>IF('Gene Table'!$C74="SMPC",AC74,"")</f>
        <v/>
      </c>
    </row>
    <row r="75" spans="1:187" ht="15" customHeight="1" x14ac:dyDescent="0.25">
      <c r="A75" s="4" t="str">
        <f>'Gene Table'!C75&amp;":"&amp;'Gene Table'!D75</f>
        <v>PIK3CA:c.1616C&gt;G</v>
      </c>
      <c r="B75" s="4">
        <f>IF('Gene Table'!$G$5="NO",IF(ISNUMBER(MATCH('Gene Table'!E75,'Array Content'!$M$2:$M$941,0)),VLOOKUP('Gene Table'!E75,'Array Content'!$M$2:$O$941,2,FALSE),35),IF('Gene Table'!$G$5="YES",IF(ISNUMBER(MATCH('Gene Table'!E75,'Array Content'!$M$2:$M$941,0)),VLOOKUP('Gene Table'!E75,'Array Content'!$M$2:$O$941,3,FALSE),35),"OOPS"))</f>
        <v>35</v>
      </c>
      <c r="C75" s="4" t="s">
        <v>253</v>
      </c>
      <c r="D75" s="4">
        <f>IF('Control Sample Data'!D74="","",IF(SUM('Control Sample Data'!D$2:D$97)&gt;10,IF(AND(ISNUMBER('Control Sample Data'!D74),'Control Sample Data'!D74&lt;$B75, 'Control Sample Data'!D74&gt;0),'Control Sample Data'!D74,$B75),""))</f>
        <v>34.99</v>
      </c>
      <c r="E75" s="4">
        <f>IF('Control Sample Data'!E74="","",IF(SUM('Control Sample Data'!E$2:E$97)&gt;10,IF(AND(ISNUMBER('Control Sample Data'!E74),'Control Sample Data'!E74&lt;$B75, 'Control Sample Data'!E74&gt;0),'Control Sample Data'!E74,$B75),""))</f>
        <v>34.880000000000003</v>
      </c>
      <c r="F75" s="4" t="str">
        <f>IF('Control Sample Data'!F74="","",IF(SUM('Control Sample Data'!F$2:F$97)&gt;10,IF(AND(ISNUMBER('Control Sample Data'!F74),'Control Sample Data'!F74&lt;$B75, 'Control Sample Data'!F74&gt;0),'Control Sample Data'!F74,$B75),""))</f>
        <v/>
      </c>
      <c r="G75" s="4" t="str">
        <f>IF('Control Sample Data'!G74="","",IF(SUM('Control Sample Data'!G$2:G$97)&gt;10,IF(AND(ISNUMBER('Control Sample Data'!G74),'Control Sample Data'!G74&lt;$B75, 'Control Sample Data'!G74&gt;0),'Control Sample Data'!G74,$B75),""))</f>
        <v/>
      </c>
      <c r="H75" s="4" t="str">
        <f>IF('Control Sample Data'!H74="","",IF(SUM('Control Sample Data'!H$2:H$97)&gt;10,IF(AND(ISNUMBER('Control Sample Data'!H74),'Control Sample Data'!H74&lt;$B75, 'Control Sample Data'!H74&gt;0),'Control Sample Data'!H74,$B75),""))</f>
        <v/>
      </c>
      <c r="I75" s="4" t="str">
        <f>IF('Control Sample Data'!I74="","",IF(SUM('Control Sample Data'!I$2:I$97)&gt;10,IF(AND(ISNUMBER('Control Sample Data'!I74),'Control Sample Data'!I74&lt;$B75, 'Control Sample Data'!I74&gt;0),'Control Sample Data'!I74,$B75),""))</f>
        <v/>
      </c>
      <c r="J75" s="4" t="str">
        <f>IF('Control Sample Data'!J74="","",IF(SUM('Control Sample Data'!J$2:J$97)&gt;10,IF(AND(ISNUMBER('Control Sample Data'!J74),'Control Sample Data'!J74&lt;$B75, 'Control Sample Data'!J74&gt;0),'Control Sample Data'!J74,$B75),""))</f>
        <v/>
      </c>
      <c r="K75" s="4" t="str">
        <f>IF('Control Sample Data'!K74="","",IF(SUM('Control Sample Data'!K$2:K$97)&gt;10,IF(AND(ISNUMBER('Control Sample Data'!K74),'Control Sample Data'!K74&lt;$B75, 'Control Sample Data'!K74&gt;0),'Control Sample Data'!K74,$B75),""))</f>
        <v/>
      </c>
      <c r="L75" s="4" t="str">
        <f>IF('Control Sample Data'!L74="","",IF(SUM('Control Sample Data'!L$2:L$97)&gt;10,IF(AND(ISNUMBER('Control Sample Data'!L74),'Control Sample Data'!L74&lt;$B75, 'Control Sample Data'!L74&gt;0),'Control Sample Data'!L74,$B75),""))</f>
        <v/>
      </c>
      <c r="M75" s="4" t="str">
        <f>IF('Control Sample Data'!M74="","",IF(SUM('Control Sample Data'!M$2:M$97)&gt;10,IF(AND(ISNUMBER('Control Sample Data'!M74),'Control Sample Data'!M74&lt;$B75, 'Control Sample Data'!M74&gt;0),'Control Sample Data'!M74,$B75),""))</f>
        <v/>
      </c>
      <c r="N75" s="4" t="str">
        <f>IF('Control Sample Data'!N74="","",IF(SUM('Control Sample Data'!N$2:N$97)&gt;10,IF(AND(ISNUMBER('Control Sample Data'!N74),'Control Sample Data'!N74&lt;$B75, 'Control Sample Data'!N74&gt;0),'Control Sample Data'!N74,$B75),""))</f>
        <v/>
      </c>
      <c r="O75" s="4" t="str">
        <f>IF('Control Sample Data'!O74="","",IF(SUM('Control Sample Data'!O$2:O$97)&gt;10,IF(AND(ISNUMBER('Control Sample Data'!O74),'Control Sample Data'!O74&lt;$B75, 'Control Sample Data'!O74&gt;0),'Control Sample Data'!O74,$B75),""))</f>
        <v/>
      </c>
      <c r="Q75" s="4" t="s">
        <v>253</v>
      </c>
      <c r="R75" s="4">
        <f>IF('Test Sample Data'!D74="","",IF(SUM('Test Sample Data'!D$2:D$97)&gt;10,IF(AND(ISNUMBER('Test Sample Data'!D74),'Test Sample Data'!D74&lt;$B75, 'Test Sample Data'!D74&gt;0),'Test Sample Data'!D74,$B75),""))</f>
        <v>35</v>
      </c>
      <c r="S75" s="4">
        <f>IF('Test Sample Data'!E74="","",IF(SUM('Test Sample Data'!E$2:E$97)&gt;10,IF(AND(ISNUMBER('Test Sample Data'!E74),'Test Sample Data'!E74&lt;$B75, 'Test Sample Data'!E74&gt;0),'Test Sample Data'!E74,$B75),""))</f>
        <v>31.799999999999997</v>
      </c>
      <c r="T75" s="4">
        <f>IF('Test Sample Data'!F74="","",IF(SUM('Test Sample Data'!F$2:F$97)&gt;10,IF(AND(ISNUMBER('Test Sample Data'!F74),'Test Sample Data'!F74&lt;$B75, 'Test Sample Data'!F74&gt;0),'Test Sample Data'!F74,$B75),""))</f>
        <v>35</v>
      </c>
      <c r="U75" s="4">
        <f>IF('Test Sample Data'!G74="","",IF(SUM('Test Sample Data'!G$2:G$97)&gt;10,IF(AND(ISNUMBER('Test Sample Data'!G74),'Test Sample Data'!G74&lt;$B75, 'Test Sample Data'!G74&gt;0),'Test Sample Data'!G74,$B75),""))</f>
        <v>35</v>
      </c>
      <c r="V75" s="4">
        <f>IF('Test Sample Data'!H74="","",IF(SUM('Test Sample Data'!H$2:H$97)&gt;10,IF(AND(ISNUMBER('Test Sample Data'!H74),'Test Sample Data'!H74&lt;$B75, 'Test Sample Data'!H74&gt;0),'Test Sample Data'!H74,$B75),""))</f>
        <v>35</v>
      </c>
      <c r="W75" s="4">
        <f>IF('Test Sample Data'!I74="","",IF(SUM('Test Sample Data'!I$2:I$97)&gt;10,IF(AND(ISNUMBER('Test Sample Data'!I74),'Test Sample Data'!I74&lt;$B75, 'Test Sample Data'!I74&gt;0),'Test Sample Data'!I74,$B75),""))</f>
        <v>35</v>
      </c>
      <c r="X75" s="4">
        <f>IF('Test Sample Data'!J74="","",IF(SUM('Test Sample Data'!J$2:J$97)&gt;10,IF(AND(ISNUMBER('Test Sample Data'!J74),'Test Sample Data'!J74&lt;$B75, 'Test Sample Data'!J74&gt;0),'Test Sample Data'!J74,$B75),""))</f>
        <v>35</v>
      </c>
      <c r="Y75" s="4">
        <f>IF('Test Sample Data'!K74="","",IF(SUM('Test Sample Data'!K$2:K$97)&gt;10,IF(AND(ISNUMBER('Test Sample Data'!K74),'Test Sample Data'!K74&lt;$B75, 'Test Sample Data'!K74&gt;0),'Test Sample Data'!K74,$B75),""))</f>
        <v>35</v>
      </c>
      <c r="Z75" s="4" t="str">
        <f>IF('Test Sample Data'!L74="","",IF(SUM('Test Sample Data'!L$2:L$97)&gt;10,IF(AND(ISNUMBER('Test Sample Data'!L74),'Test Sample Data'!L74&lt;$B75, 'Test Sample Data'!L74&gt;0),'Test Sample Data'!L74,$B75),""))</f>
        <v/>
      </c>
      <c r="AA75" s="4" t="str">
        <f>IF('Test Sample Data'!M74="","",IF(SUM('Test Sample Data'!M$2:M$97)&gt;10,IF(AND(ISNUMBER('Test Sample Data'!M74),'Test Sample Data'!M74&lt;$B75, 'Test Sample Data'!M74&gt;0),'Test Sample Data'!M74,$B75),""))</f>
        <v/>
      </c>
      <c r="AB75" s="4" t="str">
        <f>IF('Test Sample Data'!N74="","",IF(SUM('Test Sample Data'!N$2:N$97)&gt;10,IF(AND(ISNUMBER('Test Sample Data'!N74),'Test Sample Data'!N74&lt;$B75, 'Test Sample Data'!N74&gt;0),'Test Sample Data'!N74,$B75),""))</f>
        <v/>
      </c>
      <c r="AC75" s="4" t="str">
        <f>IF('Test Sample Data'!O74="","",IF(SUM('Test Sample Data'!O$2:O$97)&gt;10,IF(AND(ISNUMBER('Test Sample Data'!O74),'Test Sample Data'!O74&lt;$B75, 'Test Sample Data'!O74&gt;0),'Test Sample Data'!O74,$B75),""))</f>
        <v/>
      </c>
      <c r="AE75" s="4" t="s">
        <v>253</v>
      </c>
      <c r="AF75" s="4">
        <f>IF(ISNUMBER(D75),IF(MID('Gene Table'!$D$1,5,1)="8",D75-ED$100,D75-VLOOKUP(LEFT($A75,FIND(":",$A75,1))&amp;"copy number",$A$3:$AC$98,4,FALSE)),"")</f>
        <v>8.6800000000000033</v>
      </c>
      <c r="AG75" s="4">
        <f>IF(ISNUMBER(E75),IF(MID('Gene Table'!$D$1,5,1)="8",E75-EE$100,E75-VLOOKUP(LEFT($A75,FIND(":",$A75,1))&amp;"copy number",$A$3:$AC$98,5,FALSE)),"")</f>
        <v>8.4100000000000037</v>
      </c>
      <c r="AH75" s="4" t="str">
        <f>IF(ISNUMBER(F75),IF(MID('Gene Table'!$D$1,5,1)="8",F75-EF$100,F75-VLOOKUP(LEFT($A75,FIND(":",$A75,1))&amp;"copy number",$A$3:$AC$98,6,FALSE)),"")</f>
        <v/>
      </c>
      <c r="AI75" s="4" t="str">
        <f>IF(ISNUMBER(G75),IF(MID('Gene Table'!$D$1,5,1)="8",G75-EG$100,G75-VLOOKUP(LEFT($A75,FIND(":",$A75,1))&amp;"copy number",$A$3:$AC$98,7,FALSE)),"")</f>
        <v/>
      </c>
      <c r="AJ75" s="4" t="str">
        <f>IF(ISNUMBER(H75),IF(MID('Gene Table'!$D$1,5,1)="8",H75-EH$100,H75-VLOOKUP(LEFT($A75,FIND(":",$A75,1))&amp;"copy number",$A$3:$AC$98,8,FALSE)),"")</f>
        <v/>
      </c>
      <c r="AK75" s="4" t="str">
        <f>IF(ISNUMBER(I75),IF(MID('Gene Table'!$D$1,5,1)="8",I75-EI$100,I75-VLOOKUP(LEFT($A75,FIND(":",$A75,1))&amp;"copy number",$A$3:$AC$98,9,FALSE)),"")</f>
        <v/>
      </c>
      <c r="AL75" s="4" t="str">
        <f>IF(ISNUMBER(J75),IF(MID('Gene Table'!$D$1,5,1)="8",J75-EJ$100,J75-VLOOKUP(LEFT($A75,FIND(":",$A75,1))&amp;"copy number",$A$3:$AC$98,10,FALSE)),"")</f>
        <v/>
      </c>
      <c r="AM75" s="4" t="str">
        <f>IF(ISNUMBER(K75),IF(MID('Gene Table'!$D$1,5,1)="8",K75-EK$100,K75-VLOOKUP(LEFT($A75,FIND(":",$A75,1))&amp;"copy number",$A$3:$AC$98,11,FALSE)),"")</f>
        <v/>
      </c>
      <c r="AN75" s="4" t="str">
        <f>IF(ISNUMBER(L75),IF(MID('Gene Table'!$D$1,5,1)="8",L75-EL$100,L75-VLOOKUP(LEFT($A75,FIND(":",$A75,1))&amp;"copy number",$A$3:$AC$98,12,FALSE)),"")</f>
        <v/>
      </c>
      <c r="AO75" s="4" t="str">
        <f>IF(ISNUMBER(M75),IF(MID('Gene Table'!$D$1,5,1)="8",M75-EM$100,M75-VLOOKUP(LEFT($A75,FIND(":",$A75,1))&amp;"copy number",$A$3:$AC$98,13,FALSE)),"")</f>
        <v/>
      </c>
      <c r="AP75" s="4" t="str">
        <f>IF(ISNUMBER(N75),IF(MID('Gene Table'!$D$1,5,1)="8",N75-EN$100,N75-VLOOKUP(LEFT($A75,FIND(":",$A75,1))&amp;"copy number",$A$3:$AC$98,14,FALSE)),"")</f>
        <v/>
      </c>
      <c r="AQ75" s="4" t="str">
        <f>IF(ISNUMBER(O75),IF(MID('Gene Table'!$D$1,5,1)="8",O75-EO$100,O75-VLOOKUP(LEFT($A75,FIND(":",$A75,1))&amp;"copy number",$A$3:$AC$98,15,FALSE)),"")</f>
        <v/>
      </c>
      <c r="AR75" s="4">
        <f t="shared" si="43"/>
        <v>0.56999999999999995</v>
      </c>
      <c r="AS75" s="4">
        <f t="shared" si="44"/>
        <v>8.5500000000000007</v>
      </c>
      <c r="AU75" s="4" t="s">
        <v>253</v>
      </c>
      <c r="AV75" s="4">
        <f>IF(ISNUMBER(R75),IF(MID('Gene Table'!$D$1,5,1)="8",D75-ER$100,R75-VLOOKUP(LEFT($A75,FIND(":",$A75,1))&amp;"copy number",$A$3:$AC$98,18,FALSE)),"")</f>
        <v>8.2600000000000016</v>
      </c>
      <c r="AW75" s="4">
        <f>IF(ISNUMBER(S75),IF(MID('Gene Table'!$D$1,5,1)="8",E75-ES$100,S75-VLOOKUP(LEFT($A75,FIND(":",$A75,1))&amp;"copy number",$A$3:$AC$98,19,FALSE)),"")</f>
        <v>4.9399999999999977</v>
      </c>
      <c r="AX75" s="4">
        <f>IF(ISNUMBER(T75),IF(MID('Gene Table'!$D$1,5,1)="8",F75-ET$100,T75-VLOOKUP(LEFT($A75,FIND(":",$A75,1))&amp;"copy number",$A$3:$AC$98,20,FALSE)),"")</f>
        <v>8.11</v>
      </c>
      <c r="AY75" s="4">
        <f>IF(ISNUMBER(U75),IF(MID('Gene Table'!$D$1,5,1)="8",G75-EU$100,U75-VLOOKUP(LEFT($A75,FIND(":",$A75,1))&amp;"copy number",$A$3:$AC$98,21,FALSE)),"")</f>
        <v>9</v>
      </c>
      <c r="AZ75" s="4">
        <f>IF(ISNUMBER(V75),IF(MID('Gene Table'!$D$1,5,1)="8",H75-EV$100,V75-VLOOKUP(LEFT($A75,FIND(":",$A75,1))&amp;"copy number",$A$3:$AC$98,22,FALSE)),"")</f>
        <v>9</v>
      </c>
      <c r="BA75" s="4">
        <f>IF(ISNUMBER(W75),IF(MID('Gene Table'!$D$1,5,1)="8",I75-EW$100,W75-VLOOKUP(LEFT($A75,FIND(":",$A75,1))&amp;"copy number",$A$3:$AC$98,23,FALSE)),"")</f>
        <v>9</v>
      </c>
      <c r="BB75" s="4">
        <f>IF(ISNUMBER(X75),IF(MID('Gene Table'!$D$1,5,1)="8",J75-EX$100,X75-VLOOKUP(LEFT($A75,FIND(":",$A75,1))&amp;"copy number",$A$3:$AC$98,24,FALSE)),"")</f>
        <v>9</v>
      </c>
      <c r="BC75" s="4">
        <f>IF(ISNUMBER(Y75),IF(MID('Gene Table'!$D$1,5,1)="8",K75-EY$100,Y75-VLOOKUP(LEFT($A75,FIND(":",$A75,1))&amp;"copy number",$A$3:$AC$98,25,FALSE)),"")</f>
        <v>9</v>
      </c>
      <c r="BD75" s="4" t="str">
        <f>IF(ISNUMBER(Z75),IF(MID('Gene Table'!$D$1,5,1)="8",L75-EZ$100,Z75-VLOOKUP(LEFT($A75,FIND(":",$A75,1))&amp;"copy number",$A$3:$AC$98,26,FALSE)),"")</f>
        <v/>
      </c>
      <c r="BE75" s="4" t="str">
        <f>IF(ISNUMBER(AA75),IF(MID('Gene Table'!$D$1,5,1)="8",M75-FA$100,AA75-VLOOKUP(LEFT($A75,FIND(":",$A75,1))&amp;"copy number",$A$3:$AC$98,27,FALSE)),"")</f>
        <v/>
      </c>
      <c r="BF75" s="4" t="str">
        <f>IF(ISNUMBER(AB75),IF(MID('Gene Table'!$D$1,5,1)="8",N75-FB$100,AB75-VLOOKUP(LEFT($A75,FIND(":",$A75,1))&amp;"copy number",$A$3:$AC$98,28,FALSE)),"")</f>
        <v/>
      </c>
      <c r="BG75" s="4" t="str">
        <f>IF(ISNUMBER(AC75),IF(MID('Gene Table'!$D$1,5,1)="8",O75-FC$100,AC75-VLOOKUP(LEFT($A75,FIND(":",$A75,1))&amp;"copy number",$A$3:$AC$98,29,FALSE)),"")</f>
        <v/>
      </c>
      <c r="BI75" s="4" t="s">
        <v>253</v>
      </c>
      <c r="BJ75" s="4">
        <f t="shared" si="45"/>
        <v>8.2600000000000016</v>
      </c>
      <c r="BK75" s="4" t="str">
        <f t="shared" si="46"/>
        <v/>
      </c>
      <c r="BL75" s="4">
        <f t="shared" si="47"/>
        <v>8.11</v>
      </c>
      <c r="BM75" s="4">
        <f t="shared" si="48"/>
        <v>9</v>
      </c>
      <c r="BN75" s="4">
        <f t="shared" si="49"/>
        <v>9</v>
      </c>
      <c r="BO75" s="4">
        <f t="shared" si="50"/>
        <v>9</v>
      </c>
      <c r="BP75" s="4">
        <f t="shared" si="51"/>
        <v>9</v>
      </c>
      <c r="BQ75" s="4">
        <f t="shared" si="52"/>
        <v>9</v>
      </c>
      <c r="BR75" s="4" t="str">
        <f t="shared" si="53"/>
        <v/>
      </c>
      <c r="BS75" s="4" t="str">
        <f t="shared" si="54"/>
        <v/>
      </c>
      <c r="BT75" s="4" t="str">
        <f t="shared" si="55"/>
        <v/>
      </c>
      <c r="BU75" s="4" t="str">
        <f t="shared" si="56"/>
        <v/>
      </c>
      <c r="BV75" s="4">
        <f t="shared" si="57"/>
        <v>1.2</v>
      </c>
      <c r="BW75" s="4">
        <f t="shared" si="58"/>
        <v>8.77</v>
      </c>
      <c r="BY75" s="4" t="s">
        <v>253</v>
      </c>
      <c r="BZ75" s="4">
        <f t="shared" si="59"/>
        <v>-0.50999999999999801</v>
      </c>
      <c r="CA75" s="4">
        <f t="shared" si="60"/>
        <v>-3.8300000000000018</v>
      </c>
      <c r="CB75" s="4">
        <f t="shared" si="61"/>
        <v>-0.66000000000000014</v>
      </c>
      <c r="CC75" s="4">
        <f t="shared" si="62"/>
        <v>0.23000000000000043</v>
      </c>
      <c r="CD75" s="4">
        <f t="shared" si="63"/>
        <v>0.23000000000000043</v>
      </c>
      <c r="CE75" s="4">
        <f t="shared" si="64"/>
        <v>0.23000000000000043</v>
      </c>
      <c r="CF75" s="4">
        <f t="shared" si="65"/>
        <v>0.23000000000000043</v>
      </c>
      <c r="CG75" s="4">
        <f t="shared" si="66"/>
        <v>0.23000000000000043</v>
      </c>
      <c r="CH75" s="4" t="str">
        <f t="shared" si="67"/>
        <v/>
      </c>
      <c r="CI75" s="4" t="str">
        <f t="shared" si="68"/>
        <v/>
      </c>
      <c r="CJ75" s="4" t="str">
        <f t="shared" si="69"/>
        <v/>
      </c>
      <c r="CK75" s="4" t="str">
        <f t="shared" si="70"/>
        <v/>
      </c>
      <c r="CM75" s="4" t="s">
        <v>253</v>
      </c>
      <c r="CN75" s="4" t="str">
        <f>IF(ISNUMBER(BZ75), IF($BV75&gt;VLOOKUP('Gene Table'!$G$2,'Array Content'!$A$2:$B$3,2,FALSE),IF(BZ75&lt;-$BV75,"mutant","WT"),IF(BZ75&lt;-VLOOKUP('Gene Table'!$G$2,'Array Content'!$A$2:$B$3,2,FALSE),"Mutant","WT")),"")</f>
        <v>WT</v>
      </c>
      <c r="CO75" s="4" t="str">
        <f>IF(ISNUMBER(CA75), IF($BV75&gt;VLOOKUP('Gene Table'!$G$2,'Array Content'!$A$2:$B$3,2,FALSE),IF(CA75&lt;-$BV75,"mutant","WT"),IF(CA75&lt;-VLOOKUP('Gene Table'!$G$2,'Array Content'!$A$2:$B$3,2,FALSE),"Mutant","WT")),"")</f>
        <v>Mutant</v>
      </c>
      <c r="CP75" s="4" t="str">
        <f>IF(ISNUMBER(CB75), IF($BV75&gt;VLOOKUP('Gene Table'!$G$2,'Array Content'!$A$2:$B$3,2,FALSE),IF(CB75&lt;-$BV75,"mutant","WT"),IF(CB75&lt;-VLOOKUP('Gene Table'!$G$2,'Array Content'!$A$2:$B$3,2,FALSE),"Mutant","WT")),"")</f>
        <v>WT</v>
      </c>
      <c r="CQ75" s="4" t="str">
        <f>IF(ISNUMBER(CC75), IF($BV75&gt;VLOOKUP('Gene Table'!$G$2,'Array Content'!$A$2:$B$3,2,FALSE),IF(CC75&lt;-$BV75,"mutant","WT"),IF(CC75&lt;-VLOOKUP('Gene Table'!$G$2,'Array Content'!$A$2:$B$3,2,FALSE),"Mutant","WT")),"")</f>
        <v>WT</v>
      </c>
      <c r="CR75" s="4" t="str">
        <f>IF(ISNUMBER(CD75), IF($BV75&gt;VLOOKUP('Gene Table'!$G$2,'Array Content'!$A$2:$B$3,2,FALSE),IF(CD75&lt;-$BV75,"mutant","WT"),IF(CD75&lt;-VLOOKUP('Gene Table'!$G$2,'Array Content'!$A$2:$B$3,2,FALSE),"Mutant","WT")),"")</f>
        <v>WT</v>
      </c>
      <c r="CS75" s="4" t="str">
        <f>IF(ISNUMBER(CE75), IF($BV75&gt;VLOOKUP('Gene Table'!$G$2,'Array Content'!$A$2:$B$3,2,FALSE),IF(CE75&lt;-$BV75,"mutant","WT"),IF(CE75&lt;-VLOOKUP('Gene Table'!$G$2,'Array Content'!$A$2:$B$3,2,FALSE),"Mutant","WT")),"")</f>
        <v>WT</v>
      </c>
      <c r="CT75" s="4" t="str">
        <f>IF(ISNUMBER(CF75), IF($BV75&gt;VLOOKUP('Gene Table'!$G$2,'Array Content'!$A$2:$B$3,2,FALSE),IF(CF75&lt;-$BV75,"mutant","WT"),IF(CF75&lt;-VLOOKUP('Gene Table'!$G$2,'Array Content'!$A$2:$B$3,2,FALSE),"Mutant","WT")),"")</f>
        <v>WT</v>
      </c>
      <c r="CU75" s="4" t="str">
        <f>IF(ISNUMBER(CG75), IF($BV75&gt;VLOOKUP('Gene Table'!$G$2,'Array Content'!$A$2:$B$3,2,FALSE),IF(CG75&lt;-$BV75,"mutant","WT"),IF(CG75&lt;-VLOOKUP('Gene Table'!$G$2,'Array Content'!$A$2:$B$3,2,FALSE),"Mutant","WT")),"")</f>
        <v>WT</v>
      </c>
      <c r="CV75" s="4" t="str">
        <f>IF(ISNUMBER(CH75), IF($BV75&gt;VLOOKUP('Gene Table'!$G$2,'Array Content'!$A$2:$B$3,2,FALSE),IF(CH75&lt;-$BV75,"mutant","WT"),IF(CH75&lt;-VLOOKUP('Gene Table'!$G$2,'Array Content'!$A$2:$B$3,2,FALSE),"Mutant","WT")),"")</f>
        <v/>
      </c>
      <c r="CW75" s="4" t="str">
        <f>IF(ISNUMBER(CI75), IF($BV75&gt;VLOOKUP('Gene Table'!$G$2,'Array Content'!$A$2:$B$3,2,FALSE),IF(CI75&lt;-$BV75,"mutant","WT"),IF(CI75&lt;-VLOOKUP('Gene Table'!$G$2,'Array Content'!$A$2:$B$3,2,FALSE),"Mutant","WT")),"")</f>
        <v/>
      </c>
      <c r="CX75" s="4" t="str">
        <f>IF(ISNUMBER(CJ75), IF($BV75&gt;VLOOKUP('Gene Table'!$G$2,'Array Content'!$A$2:$B$3,2,FALSE),IF(CJ75&lt;-$BV75,"mutant","WT"),IF(CJ75&lt;-VLOOKUP('Gene Table'!$G$2,'Array Content'!$A$2:$B$3,2,FALSE),"Mutant","WT")),"")</f>
        <v/>
      </c>
      <c r="CY75" s="4" t="str">
        <f>IF(ISNUMBER(CK75), IF($BV75&gt;VLOOKUP('Gene Table'!$G$2,'Array Content'!$A$2:$B$3,2,FALSE),IF(CK75&lt;-$BV75,"mutant","WT"),IF(CK75&lt;-VLOOKUP('Gene Table'!$G$2,'Array Content'!$A$2:$B$3,2,FALSE),"Mutant","WT")),"")</f>
        <v/>
      </c>
      <c r="DA75" s="4" t="s">
        <v>253</v>
      </c>
      <c r="DB75" s="4">
        <f t="shared" si="71"/>
        <v>-0.28999999999999915</v>
      </c>
      <c r="DC75" s="4">
        <f t="shared" si="72"/>
        <v>-3.610000000000003</v>
      </c>
      <c r="DD75" s="4">
        <f t="shared" si="73"/>
        <v>-0.44000000000000128</v>
      </c>
      <c r="DE75" s="4">
        <f t="shared" si="74"/>
        <v>0.44999999999999929</v>
      </c>
      <c r="DF75" s="4">
        <f t="shared" si="75"/>
        <v>0.44999999999999929</v>
      </c>
      <c r="DG75" s="4">
        <f t="shared" si="76"/>
        <v>0.44999999999999929</v>
      </c>
      <c r="DH75" s="4">
        <f t="shared" si="77"/>
        <v>0.44999999999999929</v>
      </c>
      <c r="DI75" s="4">
        <f t="shared" si="78"/>
        <v>0.44999999999999929</v>
      </c>
      <c r="DJ75" s="4" t="str">
        <f t="shared" si="79"/>
        <v/>
      </c>
      <c r="DK75" s="4" t="str">
        <f t="shared" si="80"/>
        <v/>
      </c>
      <c r="DL75" s="4" t="str">
        <f t="shared" si="81"/>
        <v/>
      </c>
      <c r="DM75" s="4" t="str">
        <f t="shared" si="82"/>
        <v/>
      </c>
      <c r="DO75" s="4" t="s">
        <v>253</v>
      </c>
      <c r="DP75" s="4" t="str">
        <f>IF(ISNUMBER(DB75), IF($AR75&gt;VLOOKUP('Gene Table'!$G$2,'Array Content'!$A$2:$B$3,2,FALSE),IF(DB75&lt;-$AR75,"mutant","WT"),IF(DB75&lt;-VLOOKUP('Gene Table'!$G$2,'Array Content'!$A$2:$B$3,2,FALSE),"Mutant","WT")),"")</f>
        <v>WT</v>
      </c>
      <c r="DQ75" s="4" t="str">
        <f>IF(ISNUMBER(DC75), IF($AR75&gt;VLOOKUP('Gene Table'!$G$2,'Array Content'!$A$2:$B$3,2,FALSE),IF(DC75&lt;-$AR75,"mutant","WT"),IF(DC75&lt;-VLOOKUP('Gene Table'!$G$2,'Array Content'!$A$2:$B$3,2,FALSE),"Mutant","WT")),"")</f>
        <v>Mutant</v>
      </c>
      <c r="DR75" s="4" t="str">
        <f>IF(ISNUMBER(DD75), IF($AR75&gt;VLOOKUP('Gene Table'!$G$2,'Array Content'!$A$2:$B$3,2,FALSE),IF(DD75&lt;-$AR75,"mutant","WT"),IF(DD75&lt;-VLOOKUP('Gene Table'!$G$2,'Array Content'!$A$2:$B$3,2,FALSE),"Mutant","WT")),"")</f>
        <v>WT</v>
      </c>
      <c r="DS75" s="4" t="str">
        <f>IF(ISNUMBER(DE75), IF($AR75&gt;VLOOKUP('Gene Table'!$G$2,'Array Content'!$A$2:$B$3,2,FALSE),IF(DE75&lt;-$AR75,"mutant","WT"),IF(DE75&lt;-VLOOKUP('Gene Table'!$G$2,'Array Content'!$A$2:$B$3,2,FALSE),"Mutant","WT")),"")</f>
        <v>WT</v>
      </c>
      <c r="DT75" s="4" t="str">
        <f>IF(ISNUMBER(DF75), IF($AR75&gt;VLOOKUP('Gene Table'!$G$2,'Array Content'!$A$2:$B$3,2,FALSE),IF(DF75&lt;-$AR75,"mutant","WT"),IF(DF75&lt;-VLOOKUP('Gene Table'!$G$2,'Array Content'!$A$2:$B$3,2,FALSE),"Mutant","WT")),"")</f>
        <v>WT</v>
      </c>
      <c r="DU75" s="4" t="str">
        <f>IF(ISNUMBER(DG75), IF($AR75&gt;VLOOKUP('Gene Table'!$G$2,'Array Content'!$A$2:$B$3,2,FALSE),IF(DG75&lt;-$AR75,"mutant","WT"),IF(DG75&lt;-VLOOKUP('Gene Table'!$G$2,'Array Content'!$A$2:$B$3,2,FALSE),"Mutant","WT")),"")</f>
        <v>WT</v>
      </c>
      <c r="DV75" s="4" t="str">
        <f>IF(ISNUMBER(DH75), IF($AR75&gt;VLOOKUP('Gene Table'!$G$2,'Array Content'!$A$2:$B$3,2,FALSE),IF(DH75&lt;-$AR75,"mutant","WT"),IF(DH75&lt;-VLOOKUP('Gene Table'!$G$2,'Array Content'!$A$2:$B$3,2,FALSE),"Mutant","WT")),"")</f>
        <v>WT</v>
      </c>
      <c r="DW75" s="4" t="str">
        <f>IF(ISNUMBER(DI75), IF($AR75&gt;VLOOKUP('Gene Table'!$G$2,'Array Content'!$A$2:$B$3,2,FALSE),IF(DI75&lt;-$AR75,"mutant","WT"),IF(DI75&lt;-VLOOKUP('Gene Table'!$G$2,'Array Content'!$A$2:$B$3,2,FALSE),"Mutant","WT")),"")</f>
        <v>WT</v>
      </c>
      <c r="DX75" s="4" t="str">
        <f>IF(ISNUMBER(DJ75), IF($AR75&gt;VLOOKUP('Gene Table'!$G$2,'Array Content'!$A$2:$B$3,2,FALSE),IF(DJ75&lt;-$AR75,"mutant","WT"),IF(DJ75&lt;-VLOOKUP('Gene Table'!$G$2,'Array Content'!$A$2:$B$3,2,FALSE),"Mutant","WT")),"")</f>
        <v/>
      </c>
      <c r="DY75" s="4" t="str">
        <f>IF(ISNUMBER(DK75), IF($AR75&gt;VLOOKUP('Gene Table'!$G$2,'Array Content'!$A$2:$B$3,2,FALSE),IF(DK75&lt;-$AR75,"mutant","WT"),IF(DK75&lt;-VLOOKUP('Gene Table'!$G$2,'Array Content'!$A$2:$B$3,2,FALSE),"Mutant","WT")),"")</f>
        <v/>
      </c>
      <c r="DZ75" s="4" t="str">
        <f>IF(ISNUMBER(DL75), IF($AR75&gt;VLOOKUP('Gene Table'!$G$2,'Array Content'!$A$2:$B$3,2,FALSE),IF(DL75&lt;-$AR75,"mutant","WT"),IF(DL75&lt;-VLOOKUP('Gene Table'!$G$2,'Array Content'!$A$2:$B$3,2,FALSE),"Mutant","WT")),"")</f>
        <v/>
      </c>
      <c r="EA75" s="4" t="str">
        <f>IF(ISNUMBER(DM75), IF($AR75&gt;VLOOKUP('Gene Table'!$G$2,'Array Content'!$A$2:$B$3,2,FALSE),IF(DM75&lt;-$AR75,"mutant","WT"),IF(DM75&lt;-VLOOKUP('Gene Table'!$G$2,'Array Content'!$A$2:$B$3,2,FALSE),"Mutant","WT")),"")</f>
        <v/>
      </c>
      <c r="EC75" s="4" t="s">
        <v>253</v>
      </c>
      <c r="ED75" s="4" t="str">
        <f>IF('Gene Table'!$D75="copy number",D75,"")</f>
        <v/>
      </c>
      <c r="EE75" s="4" t="str">
        <f>IF('Gene Table'!$D75="copy number",E75,"")</f>
        <v/>
      </c>
      <c r="EF75" s="4" t="str">
        <f>IF('Gene Table'!$D75="copy number",F75,"")</f>
        <v/>
      </c>
      <c r="EG75" s="4" t="str">
        <f>IF('Gene Table'!$D75="copy number",G75,"")</f>
        <v/>
      </c>
      <c r="EH75" s="4" t="str">
        <f>IF('Gene Table'!$D75="copy number",H75,"")</f>
        <v/>
      </c>
      <c r="EI75" s="4" t="str">
        <f>IF('Gene Table'!$D75="copy number",I75,"")</f>
        <v/>
      </c>
      <c r="EJ75" s="4" t="str">
        <f>IF('Gene Table'!$D75="copy number",J75,"")</f>
        <v/>
      </c>
      <c r="EK75" s="4" t="str">
        <f>IF('Gene Table'!$D75="copy number",K75,"")</f>
        <v/>
      </c>
      <c r="EL75" s="4" t="str">
        <f>IF('Gene Table'!$D75="copy number",L75,"")</f>
        <v/>
      </c>
      <c r="EM75" s="4" t="str">
        <f>IF('Gene Table'!$D75="copy number",M75,"")</f>
        <v/>
      </c>
      <c r="EN75" s="4" t="str">
        <f>IF('Gene Table'!$D75="copy number",N75,"")</f>
        <v/>
      </c>
      <c r="EO75" s="4" t="str">
        <f>IF('Gene Table'!$D75="copy number",O75,"")</f>
        <v/>
      </c>
      <c r="EQ75" s="4" t="s">
        <v>253</v>
      </c>
      <c r="ER75" s="4" t="str">
        <f>IF('Gene Table'!$D75="copy number",R75,"")</f>
        <v/>
      </c>
      <c r="ES75" s="4" t="str">
        <f>IF('Gene Table'!$D75="copy number",S75,"")</f>
        <v/>
      </c>
      <c r="ET75" s="4" t="str">
        <f>IF('Gene Table'!$D75="copy number",T75,"")</f>
        <v/>
      </c>
      <c r="EU75" s="4" t="str">
        <f>IF('Gene Table'!$D75="copy number",U75,"")</f>
        <v/>
      </c>
      <c r="EV75" s="4" t="str">
        <f>IF('Gene Table'!$D75="copy number",V75,"")</f>
        <v/>
      </c>
      <c r="EW75" s="4" t="str">
        <f>IF('Gene Table'!$D75="copy number",W75,"")</f>
        <v/>
      </c>
      <c r="EX75" s="4" t="str">
        <f>IF('Gene Table'!$D75="copy number",X75,"")</f>
        <v/>
      </c>
      <c r="EY75" s="4" t="str">
        <f>IF('Gene Table'!$D75="copy number",Y75,"")</f>
        <v/>
      </c>
      <c r="EZ75" s="4" t="str">
        <f>IF('Gene Table'!$D75="copy number",Z75,"")</f>
        <v/>
      </c>
      <c r="FA75" s="4" t="str">
        <f>IF('Gene Table'!$D75="copy number",AA75,"")</f>
        <v/>
      </c>
      <c r="FB75" s="4" t="str">
        <f>IF('Gene Table'!$D75="copy number",AB75,"")</f>
        <v/>
      </c>
      <c r="FC75" s="4" t="str">
        <f>IF('Gene Table'!$D75="copy number",AC75,"")</f>
        <v/>
      </c>
      <c r="FE75" s="4" t="s">
        <v>253</v>
      </c>
      <c r="FF75" s="4" t="str">
        <f>IF('Gene Table'!$C75="SMPC",D75,"")</f>
        <v/>
      </c>
      <c r="FG75" s="4" t="str">
        <f>IF('Gene Table'!$C75="SMPC",E75,"")</f>
        <v/>
      </c>
      <c r="FH75" s="4" t="str">
        <f>IF('Gene Table'!$C75="SMPC",F75,"")</f>
        <v/>
      </c>
      <c r="FI75" s="4" t="str">
        <f>IF('Gene Table'!$C75="SMPC",G75,"")</f>
        <v/>
      </c>
      <c r="FJ75" s="4" t="str">
        <f>IF('Gene Table'!$C75="SMPC",H75,"")</f>
        <v/>
      </c>
      <c r="FK75" s="4" t="str">
        <f>IF('Gene Table'!$C75="SMPC",I75,"")</f>
        <v/>
      </c>
      <c r="FL75" s="4" t="str">
        <f>IF('Gene Table'!$C75="SMPC",J75,"")</f>
        <v/>
      </c>
      <c r="FM75" s="4" t="str">
        <f>IF('Gene Table'!$C75="SMPC",K75,"")</f>
        <v/>
      </c>
      <c r="FN75" s="4" t="str">
        <f>IF('Gene Table'!$C75="SMPC",L75,"")</f>
        <v/>
      </c>
      <c r="FO75" s="4" t="str">
        <f>IF('Gene Table'!$C75="SMPC",M75,"")</f>
        <v/>
      </c>
      <c r="FP75" s="4" t="str">
        <f>IF('Gene Table'!$C75="SMPC",N75,"")</f>
        <v/>
      </c>
      <c r="FQ75" s="4" t="str">
        <f>IF('Gene Table'!$C75="SMPC",O75,"")</f>
        <v/>
      </c>
      <c r="FS75" s="4" t="s">
        <v>253</v>
      </c>
      <c r="FT75" s="4" t="str">
        <f>IF('Gene Table'!$C75="SMPC",R75,"")</f>
        <v/>
      </c>
      <c r="FU75" s="4" t="str">
        <f>IF('Gene Table'!$C75="SMPC",S75,"")</f>
        <v/>
      </c>
      <c r="FV75" s="4" t="str">
        <f>IF('Gene Table'!$C75="SMPC",T75,"")</f>
        <v/>
      </c>
      <c r="FW75" s="4" t="str">
        <f>IF('Gene Table'!$C75="SMPC",U75,"")</f>
        <v/>
      </c>
      <c r="FX75" s="4" t="str">
        <f>IF('Gene Table'!$C75="SMPC",V75,"")</f>
        <v/>
      </c>
      <c r="FY75" s="4" t="str">
        <f>IF('Gene Table'!$C75="SMPC",W75,"")</f>
        <v/>
      </c>
      <c r="FZ75" s="4" t="str">
        <f>IF('Gene Table'!$C75="SMPC",X75,"")</f>
        <v/>
      </c>
      <c r="GA75" s="4" t="str">
        <f>IF('Gene Table'!$C75="SMPC",Y75,"")</f>
        <v/>
      </c>
      <c r="GB75" s="4" t="str">
        <f>IF('Gene Table'!$C75="SMPC",Z75,"")</f>
        <v/>
      </c>
      <c r="GC75" s="4" t="str">
        <f>IF('Gene Table'!$C75="SMPC",AA75,"")</f>
        <v/>
      </c>
      <c r="GD75" s="4" t="str">
        <f>IF('Gene Table'!$C75="SMPC",AB75,"")</f>
        <v/>
      </c>
      <c r="GE75" s="4" t="str">
        <f>IF('Gene Table'!$C75="SMPC",AC75,"")</f>
        <v/>
      </c>
    </row>
    <row r="76" spans="1:187" ht="15" customHeight="1" x14ac:dyDescent="0.25">
      <c r="A76" s="4" t="str">
        <f>'Gene Table'!C76&amp;":"&amp;'Gene Table'!D76</f>
        <v>PIK3CA:c.1624G&gt;A</v>
      </c>
      <c r="B76" s="4">
        <f>IF('Gene Table'!$G$5="NO",IF(ISNUMBER(MATCH('Gene Table'!E76,'Array Content'!$M$2:$M$941,0)),VLOOKUP('Gene Table'!E76,'Array Content'!$M$2:$O$941,2,FALSE),35),IF('Gene Table'!$G$5="YES",IF(ISNUMBER(MATCH('Gene Table'!E76,'Array Content'!$M$2:$M$941,0)),VLOOKUP('Gene Table'!E76,'Array Content'!$M$2:$O$941,3,FALSE),35),"OOPS"))</f>
        <v>35</v>
      </c>
      <c r="C76" s="4" t="s">
        <v>257</v>
      </c>
      <c r="D76" s="4">
        <f>IF('Control Sample Data'!D75="","",IF(SUM('Control Sample Data'!D$2:D$97)&gt;10,IF(AND(ISNUMBER('Control Sample Data'!D75),'Control Sample Data'!D75&lt;$B76, 'Control Sample Data'!D75&gt;0),'Control Sample Data'!D75,$B76),""))</f>
        <v>34.909999999999997</v>
      </c>
      <c r="E76" s="4">
        <f>IF('Control Sample Data'!E75="","",IF(SUM('Control Sample Data'!E$2:E$97)&gt;10,IF(AND(ISNUMBER('Control Sample Data'!E75),'Control Sample Data'!E75&lt;$B76, 'Control Sample Data'!E75&gt;0),'Control Sample Data'!E75,$B76),""))</f>
        <v>34.5</v>
      </c>
      <c r="F76" s="4" t="str">
        <f>IF('Control Sample Data'!F75="","",IF(SUM('Control Sample Data'!F$2:F$97)&gt;10,IF(AND(ISNUMBER('Control Sample Data'!F75),'Control Sample Data'!F75&lt;$B76, 'Control Sample Data'!F75&gt;0),'Control Sample Data'!F75,$B76),""))</f>
        <v/>
      </c>
      <c r="G76" s="4" t="str">
        <f>IF('Control Sample Data'!G75="","",IF(SUM('Control Sample Data'!G$2:G$97)&gt;10,IF(AND(ISNUMBER('Control Sample Data'!G75),'Control Sample Data'!G75&lt;$B76, 'Control Sample Data'!G75&gt;0),'Control Sample Data'!G75,$B76),""))</f>
        <v/>
      </c>
      <c r="H76" s="4" t="str">
        <f>IF('Control Sample Data'!H75="","",IF(SUM('Control Sample Data'!H$2:H$97)&gt;10,IF(AND(ISNUMBER('Control Sample Data'!H75),'Control Sample Data'!H75&lt;$B76, 'Control Sample Data'!H75&gt;0),'Control Sample Data'!H75,$B76),""))</f>
        <v/>
      </c>
      <c r="I76" s="4" t="str">
        <f>IF('Control Sample Data'!I75="","",IF(SUM('Control Sample Data'!I$2:I$97)&gt;10,IF(AND(ISNUMBER('Control Sample Data'!I75),'Control Sample Data'!I75&lt;$B76, 'Control Sample Data'!I75&gt;0),'Control Sample Data'!I75,$B76),""))</f>
        <v/>
      </c>
      <c r="J76" s="4" t="str">
        <f>IF('Control Sample Data'!J75="","",IF(SUM('Control Sample Data'!J$2:J$97)&gt;10,IF(AND(ISNUMBER('Control Sample Data'!J75),'Control Sample Data'!J75&lt;$B76, 'Control Sample Data'!J75&gt;0),'Control Sample Data'!J75,$B76),""))</f>
        <v/>
      </c>
      <c r="K76" s="4" t="str">
        <f>IF('Control Sample Data'!K75="","",IF(SUM('Control Sample Data'!K$2:K$97)&gt;10,IF(AND(ISNUMBER('Control Sample Data'!K75),'Control Sample Data'!K75&lt;$B76, 'Control Sample Data'!K75&gt;0),'Control Sample Data'!K75,$B76),""))</f>
        <v/>
      </c>
      <c r="L76" s="4" t="str">
        <f>IF('Control Sample Data'!L75="","",IF(SUM('Control Sample Data'!L$2:L$97)&gt;10,IF(AND(ISNUMBER('Control Sample Data'!L75),'Control Sample Data'!L75&lt;$B76, 'Control Sample Data'!L75&gt;0),'Control Sample Data'!L75,$B76),""))</f>
        <v/>
      </c>
      <c r="M76" s="4" t="str">
        <f>IF('Control Sample Data'!M75="","",IF(SUM('Control Sample Data'!M$2:M$97)&gt;10,IF(AND(ISNUMBER('Control Sample Data'!M75),'Control Sample Data'!M75&lt;$B76, 'Control Sample Data'!M75&gt;0),'Control Sample Data'!M75,$B76),""))</f>
        <v/>
      </c>
      <c r="N76" s="4" t="str">
        <f>IF('Control Sample Data'!N75="","",IF(SUM('Control Sample Data'!N$2:N$97)&gt;10,IF(AND(ISNUMBER('Control Sample Data'!N75),'Control Sample Data'!N75&lt;$B76, 'Control Sample Data'!N75&gt;0),'Control Sample Data'!N75,$B76),""))</f>
        <v/>
      </c>
      <c r="O76" s="4" t="str">
        <f>IF('Control Sample Data'!O75="","",IF(SUM('Control Sample Data'!O$2:O$97)&gt;10,IF(AND(ISNUMBER('Control Sample Data'!O75),'Control Sample Data'!O75&lt;$B76, 'Control Sample Data'!O75&gt;0),'Control Sample Data'!O75,$B76),""))</f>
        <v/>
      </c>
      <c r="Q76" s="4" t="s">
        <v>257</v>
      </c>
      <c r="R76" s="4">
        <f>IF('Test Sample Data'!D75="","",IF(SUM('Test Sample Data'!D$2:D$97)&gt;10,IF(AND(ISNUMBER('Test Sample Data'!D75),'Test Sample Data'!D75&lt;$B76, 'Test Sample Data'!D75&gt;0),'Test Sample Data'!D75,$B76),""))</f>
        <v>35</v>
      </c>
      <c r="S76" s="4">
        <f>IF('Test Sample Data'!E75="","",IF(SUM('Test Sample Data'!E$2:E$97)&gt;10,IF(AND(ISNUMBER('Test Sample Data'!E75),'Test Sample Data'!E75&lt;$B76, 'Test Sample Data'!E75&gt;0),'Test Sample Data'!E75,$B76),""))</f>
        <v>35</v>
      </c>
      <c r="T76" s="4">
        <f>IF('Test Sample Data'!F75="","",IF(SUM('Test Sample Data'!F$2:F$97)&gt;10,IF(AND(ISNUMBER('Test Sample Data'!F75),'Test Sample Data'!F75&lt;$B76, 'Test Sample Data'!F75&gt;0),'Test Sample Data'!F75,$B76),""))</f>
        <v>33.33</v>
      </c>
      <c r="U76" s="4">
        <f>IF('Test Sample Data'!G75="","",IF(SUM('Test Sample Data'!G$2:G$97)&gt;10,IF(AND(ISNUMBER('Test Sample Data'!G75),'Test Sample Data'!G75&lt;$B76, 'Test Sample Data'!G75&gt;0),'Test Sample Data'!G75,$B76),""))</f>
        <v>35</v>
      </c>
      <c r="V76" s="4">
        <f>IF('Test Sample Data'!H75="","",IF(SUM('Test Sample Data'!H$2:H$97)&gt;10,IF(AND(ISNUMBER('Test Sample Data'!H75),'Test Sample Data'!H75&lt;$B76, 'Test Sample Data'!H75&gt;0),'Test Sample Data'!H75,$B76),""))</f>
        <v>35</v>
      </c>
      <c r="W76" s="4">
        <f>IF('Test Sample Data'!I75="","",IF(SUM('Test Sample Data'!I$2:I$97)&gt;10,IF(AND(ISNUMBER('Test Sample Data'!I75),'Test Sample Data'!I75&lt;$B76, 'Test Sample Data'!I75&gt;0),'Test Sample Data'!I75,$B76),""))</f>
        <v>35</v>
      </c>
      <c r="X76" s="4">
        <f>IF('Test Sample Data'!J75="","",IF(SUM('Test Sample Data'!J$2:J$97)&gt;10,IF(AND(ISNUMBER('Test Sample Data'!J75),'Test Sample Data'!J75&lt;$B76, 'Test Sample Data'!J75&gt;0),'Test Sample Data'!J75,$B76),""))</f>
        <v>35</v>
      </c>
      <c r="Y76" s="4">
        <f>IF('Test Sample Data'!K75="","",IF(SUM('Test Sample Data'!K$2:K$97)&gt;10,IF(AND(ISNUMBER('Test Sample Data'!K75),'Test Sample Data'!K75&lt;$B76, 'Test Sample Data'!K75&gt;0),'Test Sample Data'!K75,$B76),""))</f>
        <v>35</v>
      </c>
      <c r="Z76" s="4" t="str">
        <f>IF('Test Sample Data'!L75="","",IF(SUM('Test Sample Data'!L$2:L$97)&gt;10,IF(AND(ISNUMBER('Test Sample Data'!L75),'Test Sample Data'!L75&lt;$B76, 'Test Sample Data'!L75&gt;0),'Test Sample Data'!L75,$B76),""))</f>
        <v/>
      </c>
      <c r="AA76" s="4" t="str">
        <f>IF('Test Sample Data'!M75="","",IF(SUM('Test Sample Data'!M$2:M$97)&gt;10,IF(AND(ISNUMBER('Test Sample Data'!M75),'Test Sample Data'!M75&lt;$B76, 'Test Sample Data'!M75&gt;0),'Test Sample Data'!M75,$B76),""))</f>
        <v/>
      </c>
      <c r="AB76" s="4" t="str">
        <f>IF('Test Sample Data'!N75="","",IF(SUM('Test Sample Data'!N$2:N$97)&gt;10,IF(AND(ISNUMBER('Test Sample Data'!N75),'Test Sample Data'!N75&lt;$B76, 'Test Sample Data'!N75&gt;0),'Test Sample Data'!N75,$B76),""))</f>
        <v/>
      </c>
      <c r="AC76" s="4" t="str">
        <f>IF('Test Sample Data'!O75="","",IF(SUM('Test Sample Data'!O$2:O$97)&gt;10,IF(AND(ISNUMBER('Test Sample Data'!O75),'Test Sample Data'!O75&lt;$B76, 'Test Sample Data'!O75&gt;0),'Test Sample Data'!O75,$B76),""))</f>
        <v/>
      </c>
      <c r="AE76" s="4" t="s">
        <v>257</v>
      </c>
      <c r="AF76" s="4">
        <f>IF(ISNUMBER(D76),IF(MID('Gene Table'!$D$1,5,1)="8",D76-ED$100,D76-VLOOKUP(LEFT($A76,FIND(":",$A76,1))&amp;"copy number",$A$3:$AC$98,4,FALSE)),"")</f>
        <v>8.5999999999999979</v>
      </c>
      <c r="AG76" s="4">
        <f>IF(ISNUMBER(E76),IF(MID('Gene Table'!$D$1,5,1)="8",E76-EE$100,E76-VLOOKUP(LEFT($A76,FIND(":",$A76,1))&amp;"copy number",$A$3:$AC$98,5,FALSE)),"")</f>
        <v>8.0300000000000011</v>
      </c>
      <c r="AH76" s="4" t="str">
        <f>IF(ISNUMBER(F76),IF(MID('Gene Table'!$D$1,5,1)="8",F76-EF$100,F76-VLOOKUP(LEFT($A76,FIND(":",$A76,1))&amp;"copy number",$A$3:$AC$98,6,FALSE)),"")</f>
        <v/>
      </c>
      <c r="AI76" s="4" t="str">
        <f>IF(ISNUMBER(G76),IF(MID('Gene Table'!$D$1,5,1)="8",G76-EG$100,G76-VLOOKUP(LEFT($A76,FIND(":",$A76,1))&amp;"copy number",$A$3:$AC$98,7,FALSE)),"")</f>
        <v/>
      </c>
      <c r="AJ76" s="4" t="str">
        <f>IF(ISNUMBER(H76),IF(MID('Gene Table'!$D$1,5,1)="8",H76-EH$100,H76-VLOOKUP(LEFT($A76,FIND(":",$A76,1))&amp;"copy number",$A$3:$AC$98,8,FALSE)),"")</f>
        <v/>
      </c>
      <c r="AK76" s="4" t="str">
        <f>IF(ISNUMBER(I76),IF(MID('Gene Table'!$D$1,5,1)="8",I76-EI$100,I76-VLOOKUP(LEFT($A76,FIND(":",$A76,1))&amp;"copy number",$A$3:$AC$98,9,FALSE)),"")</f>
        <v/>
      </c>
      <c r="AL76" s="4" t="str">
        <f>IF(ISNUMBER(J76),IF(MID('Gene Table'!$D$1,5,1)="8",J76-EJ$100,J76-VLOOKUP(LEFT($A76,FIND(":",$A76,1))&amp;"copy number",$A$3:$AC$98,10,FALSE)),"")</f>
        <v/>
      </c>
      <c r="AM76" s="4" t="str">
        <f>IF(ISNUMBER(K76),IF(MID('Gene Table'!$D$1,5,1)="8",K76-EK$100,K76-VLOOKUP(LEFT($A76,FIND(":",$A76,1))&amp;"copy number",$A$3:$AC$98,11,FALSE)),"")</f>
        <v/>
      </c>
      <c r="AN76" s="4" t="str">
        <f>IF(ISNUMBER(L76),IF(MID('Gene Table'!$D$1,5,1)="8",L76-EL$100,L76-VLOOKUP(LEFT($A76,FIND(":",$A76,1))&amp;"copy number",$A$3:$AC$98,12,FALSE)),"")</f>
        <v/>
      </c>
      <c r="AO76" s="4" t="str">
        <f>IF(ISNUMBER(M76),IF(MID('Gene Table'!$D$1,5,1)="8",M76-EM$100,M76-VLOOKUP(LEFT($A76,FIND(":",$A76,1))&amp;"copy number",$A$3:$AC$98,13,FALSE)),"")</f>
        <v/>
      </c>
      <c r="AP76" s="4" t="str">
        <f>IF(ISNUMBER(N76),IF(MID('Gene Table'!$D$1,5,1)="8",N76-EN$100,N76-VLOOKUP(LEFT($A76,FIND(":",$A76,1))&amp;"copy number",$A$3:$AC$98,14,FALSE)),"")</f>
        <v/>
      </c>
      <c r="AQ76" s="4" t="str">
        <f>IF(ISNUMBER(O76),IF(MID('Gene Table'!$D$1,5,1)="8",O76-EO$100,O76-VLOOKUP(LEFT($A76,FIND(":",$A76,1))&amp;"copy number",$A$3:$AC$98,15,FALSE)),"")</f>
        <v/>
      </c>
      <c r="AR76" s="4">
        <f t="shared" si="43"/>
        <v>1.21</v>
      </c>
      <c r="AS76" s="4">
        <f t="shared" si="44"/>
        <v>8.32</v>
      </c>
      <c r="AU76" s="4" t="s">
        <v>257</v>
      </c>
      <c r="AV76" s="4">
        <f>IF(ISNUMBER(R76),IF(MID('Gene Table'!$D$1,5,1)="8",D76-ER$100,R76-VLOOKUP(LEFT($A76,FIND(":",$A76,1))&amp;"copy number",$A$3:$AC$98,18,FALSE)),"")</f>
        <v>8.2600000000000016</v>
      </c>
      <c r="AW76" s="4">
        <f>IF(ISNUMBER(S76),IF(MID('Gene Table'!$D$1,5,1)="8",E76-ES$100,S76-VLOOKUP(LEFT($A76,FIND(":",$A76,1))&amp;"copy number",$A$3:$AC$98,19,FALSE)),"")</f>
        <v>8.14</v>
      </c>
      <c r="AX76" s="4">
        <f>IF(ISNUMBER(T76),IF(MID('Gene Table'!$D$1,5,1)="8",F76-ET$100,T76-VLOOKUP(LEFT($A76,FIND(":",$A76,1))&amp;"copy number",$A$3:$AC$98,20,FALSE)),"")</f>
        <v>6.4399999999999977</v>
      </c>
      <c r="AY76" s="4">
        <f>IF(ISNUMBER(U76),IF(MID('Gene Table'!$D$1,5,1)="8",G76-EU$100,U76-VLOOKUP(LEFT($A76,FIND(":",$A76,1))&amp;"copy number",$A$3:$AC$98,21,FALSE)),"")</f>
        <v>9</v>
      </c>
      <c r="AZ76" s="4">
        <f>IF(ISNUMBER(V76),IF(MID('Gene Table'!$D$1,5,1)="8",H76-EV$100,V76-VLOOKUP(LEFT($A76,FIND(":",$A76,1))&amp;"copy number",$A$3:$AC$98,22,FALSE)),"")</f>
        <v>9</v>
      </c>
      <c r="BA76" s="4">
        <f>IF(ISNUMBER(W76),IF(MID('Gene Table'!$D$1,5,1)="8",I76-EW$100,W76-VLOOKUP(LEFT($A76,FIND(":",$A76,1))&amp;"copy number",$A$3:$AC$98,23,FALSE)),"")</f>
        <v>9</v>
      </c>
      <c r="BB76" s="4">
        <f>IF(ISNUMBER(X76),IF(MID('Gene Table'!$D$1,5,1)="8",J76-EX$100,X76-VLOOKUP(LEFT($A76,FIND(":",$A76,1))&amp;"copy number",$A$3:$AC$98,24,FALSE)),"")</f>
        <v>9</v>
      </c>
      <c r="BC76" s="4">
        <f>IF(ISNUMBER(Y76),IF(MID('Gene Table'!$D$1,5,1)="8",K76-EY$100,Y76-VLOOKUP(LEFT($A76,FIND(":",$A76,1))&amp;"copy number",$A$3:$AC$98,25,FALSE)),"")</f>
        <v>9</v>
      </c>
      <c r="BD76" s="4" t="str">
        <f>IF(ISNUMBER(Z76),IF(MID('Gene Table'!$D$1,5,1)="8",L76-EZ$100,Z76-VLOOKUP(LEFT($A76,FIND(":",$A76,1))&amp;"copy number",$A$3:$AC$98,26,FALSE)),"")</f>
        <v/>
      </c>
      <c r="BE76" s="4" t="str">
        <f>IF(ISNUMBER(AA76),IF(MID('Gene Table'!$D$1,5,1)="8",M76-FA$100,AA76-VLOOKUP(LEFT($A76,FIND(":",$A76,1))&amp;"copy number",$A$3:$AC$98,27,FALSE)),"")</f>
        <v/>
      </c>
      <c r="BF76" s="4" t="str">
        <f>IF(ISNUMBER(AB76),IF(MID('Gene Table'!$D$1,5,1)="8",N76-FB$100,AB76-VLOOKUP(LEFT($A76,FIND(":",$A76,1))&amp;"copy number",$A$3:$AC$98,28,FALSE)),"")</f>
        <v/>
      </c>
      <c r="BG76" s="4" t="str">
        <f>IF(ISNUMBER(AC76),IF(MID('Gene Table'!$D$1,5,1)="8",O76-FC$100,AC76-VLOOKUP(LEFT($A76,FIND(":",$A76,1))&amp;"copy number",$A$3:$AC$98,29,FALSE)),"")</f>
        <v/>
      </c>
      <c r="BI76" s="4" t="s">
        <v>257</v>
      </c>
      <c r="BJ76" s="4">
        <f t="shared" si="45"/>
        <v>8.2600000000000016</v>
      </c>
      <c r="BK76" s="4">
        <f t="shared" si="46"/>
        <v>8.14</v>
      </c>
      <c r="BL76" s="4" t="str">
        <f t="shared" si="47"/>
        <v/>
      </c>
      <c r="BM76" s="4">
        <f t="shared" si="48"/>
        <v>9</v>
      </c>
      <c r="BN76" s="4">
        <f t="shared" si="49"/>
        <v>9</v>
      </c>
      <c r="BO76" s="4">
        <f t="shared" si="50"/>
        <v>9</v>
      </c>
      <c r="BP76" s="4">
        <f t="shared" si="51"/>
        <v>9</v>
      </c>
      <c r="BQ76" s="4">
        <f t="shared" si="52"/>
        <v>9</v>
      </c>
      <c r="BR76" s="4" t="str">
        <f t="shared" si="53"/>
        <v/>
      </c>
      <c r="BS76" s="4" t="str">
        <f t="shared" si="54"/>
        <v/>
      </c>
      <c r="BT76" s="4" t="str">
        <f t="shared" si="55"/>
        <v/>
      </c>
      <c r="BU76" s="4" t="str">
        <f t="shared" si="56"/>
        <v/>
      </c>
      <c r="BV76" s="4">
        <f t="shared" si="57"/>
        <v>1.18</v>
      </c>
      <c r="BW76" s="4">
        <f t="shared" si="58"/>
        <v>8.77</v>
      </c>
      <c r="BY76" s="4" t="s">
        <v>257</v>
      </c>
      <c r="BZ76" s="4">
        <f t="shared" si="59"/>
        <v>-0.50999999999999801</v>
      </c>
      <c r="CA76" s="4">
        <f t="shared" si="60"/>
        <v>-0.62999999999999901</v>
      </c>
      <c r="CB76" s="4">
        <f t="shared" si="61"/>
        <v>-2.3300000000000018</v>
      </c>
      <c r="CC76" s="4">
        <f t="shared" si="62"/>
        <v>0.23000000000000043</v>
      </c>
      <c r="CD76" s="4">
        <f t="shared" si="63"/>
        <v>0.23000000000000043</v>
      </c>
      <c r="CE76" s="4">
        <f t="shared" si="64"/>
        <v>0.23000000000000043</v>
      </c>
      <c r="CF76" s="4">
        <f t="shared" si="65"/>
        <v>0.23000000000000043</v>
      </c>
      <c r="CG76" s="4">
        <f t="shared" si="66"/>
        <v>0.23000000000000043</v>
      </c>
      <c r="CH76" s="4" t="str">
        <f t="shared" si="67"/>
        <v/>
      </c>
      <c r="CI76" s="4" t="str">
        <f t="shared" si="68"/>
        <v/>
      </c>
      <c r="CJ76" s="4" t="str">
        <f t="shared" si="69"/>
        <v/>
      </c>
      <c r="CK76" s="4" t="str">
        <f t="shared" si="70"/>
        <v/>
      </c>
      <c r="CM76" s="4" t="s">
        <v>257</v>
      </c>
      <c r="CN76" s="4" t="str">
        <f>IF(ISNUMBER(BZ76), IF($BV76&gt;VLOOKUP('Gene Table'!$G$2,'Array Content'!$A$2:$B$3,2,FALSE),IF(BZ76&lt;-$BV76,"mutant","WT"),IF(BZ76&lt;-VLOOKUP('Gene Table'!$G$2,'Array Content'!$A$2:$B$3,2,FALSE),"Mutant","WT")),"")</f>
        <v>WT</v>
      </c>
      <c r="CO76" s="4" t="str">
        <f>IF(ISNUMBER(CA76), IF($BV76&gt;VLOOKUP('Gene Table'!$G$2,'Array Content'!$A$2:$B$3,2,FALSE),IF(CA76&lt;-$BV76,"mutant","WT"),IF(CA76&lt;-VLOOKUP('Gene Table'!$G$2,'Array Content'!$A$2:$B$3,2,FALSE),"Mutant","WT")),"")</f>
        <v>WT</v>
      </c>
      <c r="CP76" s="4" t="str">
        <f>IF(ISNUMBER(CB76), IF($BV76&gt;VLOOKUP('Gene Table'!$G$2,'Array Content'!$A$2:$B$3,2,FALSE),IF(CB76&lt;-$BV76,"mutant","WT"),IF(CB76&lt;-VLOOKUP('Gene Table'!$G$2,'Array Content'!$A$2:$B$3,2,FALSE),"Mutant","WT")),"")</f>
        <v>Mutant</v>
      </c>
      <c r="CQ76" s="4" t="str">
        <f>IF(ISNUMBER(CC76), IF($BV76&gt;VLOOKUP('Gene Table'!$G$2,'Array Content'!$A$2:$B$3,2,FALSE),IF(CC76&lt;-$BV76,"mutant","WT"),IF(CC76&lt;-VLOOKUP('Gene Table'!$G$2,'Array Content'!$A$2:$B$3,2,FALSE),"Mutant","WT")),"")</f>
        <v>WT</v>
      </c>
      <c r="CR76" s="4" t="str">
        <f>IF(ISNUMBER(CD76), IF($BV76&gt;VLOOKUP('Gene Table'!$G$2,'Array Content'!$A$2:$B$3,2,FALSE),IF(CD76&lt;-$BV76,"mutant","WT"),IF(CD76&lt;-VLOOKUP('Gene Table'!$G$2,'Array Content'!$A$2:$B$3,2,FALSE),"Mutant","WT")),"")</f>
        <v>WT</v>
      </c>
      <c r="CS76" s="4" t="str">
        <f>IF(ISNUMBER(CE76), IF($BV76&gt;VLOOKUP('Gene Table'!$G$2,'Array Content'!$A$2:$B$3,2,FALSE),IF(CE76&lt;-$BV76,"mutant","WT"),IF(CE76&lt;-VLOOKUP('Gene Table'!$G$2,'Array Content'!$A$2:$B$3,2,FALSE),"Mutant","WT")),"")</f>
        <v>WT</v>
      </c>
      <c r="CT76" s="4" t="str">
        <f>IF(ISNUMBER(CF76), IF($BV76&gt;VLOOKUP('Gene Table'!$G$2,'Array Content'!$A$2:$B$3,2,FALSE),IF(CF76&lt;-$BV76,"mutant","WT"),IF(CF76&lt;-VLOOKUP('Gene Table'!$G$2,'Array Content'!$A$2:$B$3,2,FALSE),"Mutant","WT")),"")</f>
        <v>WT</v>
      </c>
      <c r="CU76" s="4" t="str">
        <f>IF(ISNUMBER(CG76), IF($BV76&gt;VLOOKUP('Gene Table'!$G$2,'Array Content'!$A$2:$B$3,2,FALSE),IF(CG76&lt;-$BV76,"mutant","WT"),IF(CG76&lt;-VLOOKUP('Gene Table'!$G$2,'Array Content'!$A$2:$B$3,2,FALSE),"Mutant","WT")),"")</f>
        <v>WT</v>
      </c>
      <c r="CV76" s="4" t="str">
        <f>IF(ISNUMBER(CH76), IF($BV76&gt;VLOOKUP('Gene Table'!$G$2,'Array Content'!$A$2:$B$3,2,FALSE),IF(CH76&lt;-$BV76,"mutant","WT"),IF(CH76&lt;-VLOOKUP('Gene Table'!$G$2,'Array Content'!$A$2:$B$3,2,FALSE),"Mutant","WT")),"")</f>
        <v/>
      </c>
      <c r="CW76" s="4" t="str">
        <f>IF(ISNUMBER(CI76), IF($BV76&gt;VLOOKUP('Gene Table'!$G$2,'Array Content'!$A$2:$B$3,2,FALSE),IF(CI76&lt;-$BV76,"mutant","WT"),IF(CI76&lt;-VLOOKUP('Gene Table'!$G$2,'Array Content'!$A$2:$B$3,2,FALSE),"Mutant","WT")),"")</f>
        <v/>
      </c>
      <c r="CX76" s="4" t="str">
        <f>IF(ISNUMBER(CJ76), IF($BV76&gt;VLOOKUP('Gene Table'!$G$2,'Array Content'!$A$2:$B$3,2,FALSE),IF(CJ76&lt;-$BV76,"mutant","WT"),IF(CJ76&lt;-VLOOKUP('Gene Table'!$G$2,'Array Content'!$A$2:$B$3,2,FALSE),"Mutant","WT")),"")</f>
        <v/>
      </c>
      <c r="CY76" s="4" t="str">
        <f>IF(ISNUMBER(CK76), IF($BV76&gt;VLOOKUP('Gene Table'!$G$2,'Array Content'!$A$2:$B$3,2,FALSE),IF(CK76&lt;-$BV76,"mutant","WT"),IF(CK76&lt;-VLOOKUP('Gene Table'!$G$2,'Array Content'!$A$2:$B$3,2,FALSE),"Mutant","WT")),"")</f>
        <v/>
      </c>
      <c r="DA76" s="4" t="s">
        <v>257</v>
      </c>
      <c r="DB76" s="4">
        <f t="shared" si="71"/>
        <v>-5.9999999999998721E-2</v>
      </c>
      <c r="DC76" s="4">
        <f t="shared" si="72"/>
        <v>-0.17999999999999972</v>
      </c>
      <c r="DD76" s="4">
        <f t="shared" si="73"/>
        <v>-1.8800000000000026</v>
      </c>
      <c r="DE76" s="4">
        <f t="shared" si="74"/>
        <v>0.67999999999999972</v>
      </c>
      <c r="DF76" s="4">
        <f t="shared" si="75"/>
        <v>0.67999999999999972</v>
      </c>
      <c r="DG76" s="4">
        <f t="shared" si="76"/>
        <v>0.67999999999999972</v>
      </c>
      <c r="DH76" s="4">
        <f t="shared" si="77"/>
        <v>0.67999999999999972</v>
      </c>
      <c r="DI76" s="4">
        <f t="shared" si="78"/>
        <v>0.67999999999999972</v>
      </c>
      <c r="DJ76" s="4" t="str">
        <f t="shared" si="79"/>
        <v/>
      </c>
      <c r="DK76" s="4" t="str">
        <f t="shared" si="80"/>
        <v/>
      </c>
      <c r="DL76" s="4" t="str">
        <f t="shared" si="81"/>
        <v/>
      </c>
      <c r="DM76" s="4" t="str">
        <f t="shared" si="82"/>
        <v/>
      </c>
      <c r="DO76" s="4" t="s">
        <v>257</v>
      </c>
      <c r="DP76" s="4" t="str">
        <f>IF(ISNUMBER(DB76), IF($AR76&gt;VLOOKUP('Gene Table'!$G$2,'Array Content'!$A$2:$B$3,2,FALSE),IF(DB76&lt;-$AR76,"mutant","WT"),IF(DB76&lt;-VLOOKUP('Gene Table'!$G$2,'Array Content'!$A$2:$B$3,2,FALSE),"Mutant","WT")),"")</f>
        <v>WT</v>
      </c>
      <c r="DQ76" s="4" t="str">
        <f>IF(ISNUMBER(DC76), IF($AR76&gt;VLOOKUP('Gene Table'!$G$2,'Array Content'!$A$2:$B$3,2,FALSE),IF(DC76&lt;-$AR76,"mutant","WT"),IF(DC76&lt;-VLOOKUP('Gene Table'!$G$2,'Array Content'!$A$2:$B$3,2,FALSE),"Mutant","WT")),"")</f>
        <v>WT</v>
      </c>
      <c r="DR76" s="4" t="str">
        <f>IF(ISNUMBER(DD76), IF($AR76&gt;VLOOKUP('Gene Table'!$G$2,'Array Content'!$A$2:$B$3,2,FALSE),IF(DD76&lt;-$AR76,"mutant","WT"),IF(DD76&lt;-VLOOKUP('Gene Table'!$G$2,'Array Content'!$A$2:$B$3,2,FALSE),"Mutant","WT")),"")</f>
        <v>WT</v>
      </c>
      <c r="DS76" s="4" t="str">
        <f>IF(ISNUMBER(DE76), IF($AR76&gt;VLOOKUP('Gene Table'!$G$2,'Array Content'!$A$2:$B$3,2,FALSE),IF(DE76&lt;-$AR76,"mutant","WT"),IF(DE76&lt;-VLOOKUP('Gene Table'!$G$2,'Array Content'!$A$2:$B$3,2,FALSE),"Mutant","WT")),"")</f>
        <v>WT</v>
      </c>
      <c r="DT76" s="4" t="str">
        <f>IF(ISNUMBER(DF76), IF($AR76&gt;VLOOKUP('Gene Table'!$G$2,'Array Content'!$A$2:$B$3,2,FALSE),IF(DF76&lt;-$AR76,"mutant","WT"),IF(DF76&lt;-VLOOKUP('Gene Table'!$G$2,'Array Content'!$A$2:$B$3,2,FALSE),"Mutant","WT")),"")</f>
        <v>WT</v>
      </c>
      <c r="DU76" s="4" t="str">
        <f>IF(ISNUMBER(DG76), IF($AR76&gt;VLOOKUP('Gene Table'!$G$2,'Array Content'!$A$2:$B$3,2,FALSE),IF(DG76&lt;-$AR76,"mutant","WT"),IF(DG76&lt;-VLOOKUP('Gene Table'!$G$2,'Array Content'!$A$2:$B$3,2,FALSE),"Mutant","WT")),"")</f>
        <v>WT</v>
      </c>
      <c r="DV76" s="4" t="str">
        <f>IF(ISNUMBER(DH76), IF($AR76&gt;VLOOKUP('Gene Table'!$G$2,'Array Content'!$A$2:$B$3,2,FALSE),IF(DH76&lt;-$AR76,"mutant","WT"),IF(DH76&lt;-VLOOKUP('Gene Table'!$G$2,'Array Content'!$A$2:$B$3,2,FALSE),"Mutant","WT")),"")</f>
        <v>WT</v>
      </c>
      <c r="DW76" s="4" t="str">
        <f>IF(ISNUMBER(DI76), IF($AR76&gt;VLOOKUP('Gene Table'!$G$2,'Array Content'!$A$2:$B$3,2,FALSE),IF(DI76&lt;-$AR76,"mutant","WT"),IF(DI76&lt;-VLOOKUP('Gene Table'!$G$2,'Array Content'!$A$2:$B$3,2,FALSE),"Mutant","WT")),"")</f>
        <v>WT</v>
      </c>
      <c r="DX76" s="4" t="str">
        <f>IF(ISNUMBER(DJ76), IF($AR76&gt;VLOOKUP('Gene Table'!$G$2,'Array Content'!$A$2:$B$3,2,FALSE),IF(DJ76&lt;-$AR76,"mutant","WT"),IF(DJ76&lt;-VLOOKUP('Gene Table'!$G$2,'Array Content'!$A$2:$B$3,2,FALSE),"Mutant","WT")),"")</f>
        <v/>
      </c>
      <c r="DY76" s="4" t="str">
        <f>IF(ISNUMBER(DK76), IF($AR76&gt;VLOOKUP('Gene Table'!$G$2,'Array Content'!$A$2:$B$3,2,FALSE),IF(DK76&lt;-$AR76,"mutant","WT"),IF(DK76&lt;-VLOOKUP('Gene Table'!$G$2,'Array Content'!$A$2:$B$3,2,FALSE),"Mutant","WT")),"")</f>
        <v/>
      </c>
      <c r="DZ76" s="4" t="str">
        <f>IF(ISNUMBER(DL76), IF($AR76&gt;VLOOKUP('Gene Table'!$G$2,'Array Content'!$A$2:$B$3,2,FALSE),IF(DL76&lt;-$AR76,"mutant","WT"),IF(DL76&lt;-VLOOKUP('Gene Table'!$G$2,'Array Content'!$A$2:$B$3,2,FALSE),"Mutant","WT")),"")</f>
        <v/>
      </c>
      <c r="EA76" s="4" t="str">
        <f>IF(ISNUMBER(DM76), IF($AR76&gt;VLOOKUP('Gene Table'!$G$2,'Array Content'!$A$2:$B$3,2,FALSE),IF(DM76&lt;-$AR76,"mutant","WT"),IF(DM76&lt;-VLOOKUP('Gene Table'!$G$2,'Array Content'!$A$2:$B$3,2,FALSE),"Mutant","WT")),"")</f>
        <v/>
      </c>
      <c r="EC76" s="4" t="s">
        <v>257</v>
      </c>
      <c r="ED76" s="4" t="str">
        <f>IF('Gene Table'!$D76="copy number",D76,"")</f>
        <v/>
      </c>
      <c r="EE76" s="4" t="str">
        <f>IF('Gene Table'!$D76="copy number",E76,"")</f>
        <v/>
      </c>
      <c r="EF76" s="4" t="str">
        <f>IF('Gene Table'!$D76="copy number",F76,"")</f>
        <v/>
      </c>
      <c r="EG76" s="4" t="str">
        <f>IF('Gene Table'!$D76="copy number",G76,"")</f>
        <v/>
      </c>
      <c r="EH76" s="4" t="str">
        <f>IF('Gene Table'!$D76="copy number",H76,"")</f>
        <v/>
      </c>
      <c r="EI76" s="4" t="str">
        <f>IF('Gene Table'!$D76="copy number",I76,"")</f>
        <v/>
      </c>
      <c r="EJ76" s="4" t="str">
        <f>IF('Gene Table'!$D76="copy number",J76,"")</f>
        <v/>
      </c>
      <c r="EK76" s="4" t="str">
        <f>IF('Gene Table'!$D76="copy number",K76,"")</f>
        <v/>
      </c>
      <c r="EL76" s="4" t="str">
        <f>IF('Gene Table'!$D76="copy number",L76,"")</f>
        <v/>
      </c>
      <c r="EM76" s="4" t="str">
        <f>IF('Gene Table'!$D76="copy number",M76,"")</f>
        <v/>
      </c>
      <c r="EN76" s="4" t="str">
        <f>IF('Gene Table'!$D76="copy number",N76,"")</f>
        <v/>
      </c>
      <c r="EO76" s="4" t="str">
        <f>IF('Gene Table'!$D76="copy number",O76,"")</f>
        <v/>
      </c>
      <c r="EQ76" s="4" t="s">
        <v>257</v>
      </c>
      <c r="ER76" s="4" t="str">
        <f>IF('Gene Table'!$D76="copy number",R76,"")</f>
        <v/>
      </c>
      <c r="ES76" s="4" t="str">
        <f>IF('Gene Table'!$D76="copy number",S76,"")</f>
        <v/>
      </c>
      <c r="ET76" s="4" t="str">
        <f>IF('Gene Table'!$D76="copy number",T76,"")</f>
        <v/>
      </c>
      <c r="EU76" s="4" t="str">
        <f>IF('Gene Table'!$D76="copy number",U76,"")</f>
        <v/>
      </c>
      <c r="EV76" s="4" t="str">
        <f>IF('Gene Table'!$D76="copy number",V76,"")</f>
        <v/>
      </c>
      <c r="EW76" s="4" t="str">
        <f>IF('Gene Table'!$D76="copy number",W76,"")</f>
        <v/>
      </c>
      <c r="EX76" s="4" t="str">
        <f>IF('Gene Table'!$D76="copy number",X76,"")</f>
        <v/>
      </c>
      <c r="EY76" s="4" t="str">
        <f>IF('Gene Table'!$D76="copy number",Y76,"")</f>
        <v/>
      </c>
      <c r="EZ76" s="4" t="str">
        <f>IF('Gene Table'!$D76="copy number",Z76,"")</f>
        <v/>
      </c>
      <c r="FA76" s="4" t="str">
        <f>IF('Gene Table'!$D76="copy number",AA76,"")</f>
        <v/>
      </c>
      <c r="FB76" s="4" t="str">
        <f>IF('Gene Table'!$D76="copy number",AB76,"")</f>
        <v/>
      </c>
      <c r="FC76" s="4" t="str">
        <f>IF('Gene Table'!$D76="copy number",AC76,"")</f>
        <v/>
      </c>
      <c r="FE76" s="4" t="s">
        <v>257</v>
      </c>
      <c r="FF76" s="4" t="str">
        <f>IF('Gene Table'!$C76="SMPC",D76,"")</f>
        <v/>
      </c>
      <c r="FG76" s="4" t="str">
        <f>IF('Gene Table'!$C76="SMPC",E76,"")</f>
        <v/>
      </c>
      <c r="FH76" s="4" t="str">
        <f>IF('Gene Table'!$C76="SMPC",F76,"")</f>
        <v/>
      </c>
      <c r="FI76" s="4" t="str">
        <f>IF('Gene Table'!$C76="SMPC",G76,"")</f>
        <v/>
      </c>
      <c r="FJ76" s="4" t="str">
        <f>IF('Gene Table'!$C76="SMPC",H76,"")</f>
        <v/>
      </c>
      <c r="FK76" s="4" t="str">
        <f>IF('Gene Table'!$C76="SMPC",I76,"")</f>
        <v/>
      </c>
      <c r="FL76" s="4" t="str">
        <f>IF('Gene Table'!$C76="SMPC",J76,"")</f>
        <v/>
      </c>
      <c r="FM76" s="4" t="str">
        <f>IF('Gene Table'!$C76="SMPC",K76,"")</f>
        <v/>
      </c>
      <c r="FN76" s="4" t="str">
        <f>IF('Gene Table'!$C76="SMPC",L76,"")</f>
        <v/>
      </c>
      <c r="FO76" s="4" t="str">
        <f>IF('Gene Table'!$C76="SMPC",M76,"")</f>
        <v/>
      </c>
      <c r="FP76" s="4" t="str">
        <f>IF('Gene Table'!$C76="SMPC",N76,"")</f>
        <v/>
      </c>
      <c r="FQ76" s="4" t="str">
        <f>IF('Gene Table'!$C76="SMPC",O76,"")</f>
        <v/>
      </c>
      <c r="FS76" s="4" t="s">
        <v>257</v>
      </c>
      <c r="FT76" s="4" t="str">
        <f>IF('Gene Table'!$C76="SMPC",R76,"")</f>
        <v/>
      </c>
      <c r="FU76" s="4" t="str">
        <f>IF('Gene Table'!$C76="SMPC",S76,"")</f>
        <v/>
      </c>
      <c r="FV76" s="4" t="str">
        <f>IF('Gene Table'!$C76="SMPC",T76,"")</f>
        <v/>
      </c>
      <c r="FW76" s="4" t="str">
        <f>IF('Gene Table'!$C76="SMPC",U76,"")</f>
        <v/>
      </c>
      <c r="FX76" s="4" t="str">
        <f>IF('Gene Table'!$C76="SMPC",V76,"")</f>
        <v/>
      </c>
      <c r="FY76" s="4" t="str">
        <f>IF('Gene Table'!$C76="SMPC",W76,"")</f>
        <v/>
      </c>
      <c r="FZ76" s="4" t="str">
        <f>IF('Gene Table'!$C76="SMPC",X76,"")</f>
        <v/>
      </c>
      <c r="GA76" s="4" t="str">
        <f>IF('Gene Table'!$C76="SMPC",Y76,"")</f>
        <v/>
      </c>
      <c r="GB76" s="4" t="str">
        <f>IF('Gene Table'!$C76="SMPC",Z76,"")</f>
        <v/>
      </c>
      <c r="GC76" s="4" t="str">
        <f>IF('Gene Table'!$C76="SMPC",AA76,"")</f>
        <v/>
      </c>
      <c r="GD76" s="4" t="str">
        <f>IF('Gene Table'!$C76="SMPC",AB76,"")</f>
        <v/>
      </c>
      <c r="GE76" s="4" t="str">
        <f>IF('Gene Table'!$C76="SMPC",AC76,"")</f>
        <v/>
      </c>
    </row>
    <row r="77" spans="1:187" ht="15" customHeight="1" x14ac:dyDescent="0.25">
      <c r="A77" s="4" t="str">
        <f>'Gene Table'!C77&amp;":"&amp;'Gene Table'!D77</f>
        <v>PIK3CA:c.1633G&gt;A</v>
      </c>
      <c r="B77" s="4">
        <f>IF('Gene Table'!$G$5="NO",IF(ISNUMBER(MATCH('Gene Table'!E77,'Array Content'!$M$2:$M$941,0)),VLOOKUP('Gene Table'!E77,'Array Content'!$M$2:$O$941,2,FALSE),35),IF('Gene Table'!$G$5="YES",IF(ISNUMBER(MATCH('Gene Table'!E77,'Array Content'!$M$2:$M$941,0)),VLOOKUP('Gene Table'!E77,'Array Content'!$M$2:$O$941,3,FALSE),35),"OOPS"))</f>
        <v>36</v>
      </c>
      <c r="C77" s="4" t="s">
        <v>260</v>
      </c>
      <c r="D77" s="4">
        <f>IF('Control Sample Data'!D76="","",IF(SUM('Control Sample Data'!D$2:D$97)&gt;10,IF(AND(ISNUMBER('Control Sample Data'!D76),'Control Sample Data'!D76&lt;$B77, 'Control Sample Data'!D76&gt;0),'Control Sample Data'!D76,$B77),""))</f>
        <v>34.74</v>
      </c>
      <c r="E77" s="4">
        <f>IF('Control Sample Data'!E76="","",IF(SUM('Control Sample Data'!E$2:E$97)&gt;10,IF(AND(ISNUMBER('Control Sample Data'!E76),'Control Sample Data'!E76&lt;$B77, 'Control Sample Data'!E76&gt;0),'Control Sample Data'!E76,$B77),""))</f>
        <v>34.29</v>
      </c>
      <c r="F77" s="4" t="str">
        <f>IF('Control Sample Data'!F76="","",IF(SUM('Control Sample Data'!F$2:F$97)&gt;10,IF(AND(ISNUMBER('Control Sample Data'!F76),'Control Sample Data'!F76&lt;$B77, 'Control Sample Data'!F76&gt;0),'Control Sample Data'!F76,$B77),""))</f>
        <v/>
      </c>
      <c r="G77" s="4" t="str">
        <f>IF('Control Sample Data'!G76="","",IF(SUM('Control Sample Data'!G$2:G$97)&gt;10,IF(AND(ISNUMBER('Control Sample Data'!G76),'Control Sample Data'!G76&lt;$B77, 'Control Sample Data'!G76&gt;0),'Control Sample Data'!G76,$B77),""))</f>
        <v/>
      </c>
      <c r="H77" s="4" t="str">
        <f>IF('Control Sample Data'!H76="","",IF(SUM('Control Sample Data'!H$2:H$97)&gt;10,IF(AND(ISNUMBER('Control Sample Data'!H76),'Control Sample Data'!H76&lt;$B77, 'Control Sample Data'!H76&gt;0),'Control Sample Data'!H76,$B77),""))</f>
        <v/>
      </c>
      <c r="I77" s="4" t="str">
        <f>IF('Control Sample Data'!I76="","",IF(SUM('Control Sample Data'!I$2:I$97)&gt;10,IF(AND(ISNUMBER('Control Sample Data'!I76),'Control Sample Data'!I76&lt;$B77, 'Control Sample Data'!I76&gt;0),'Control Sample Data'!I76,$B77),""))</f>
        <v/>
      </c>
      <c r="J77" s="4" t="str">
        <f>IF('Control Sample Data'!J76="","",IF(SUM('Control Sample Data'!J$2:J$97)&gt;10,IF(AND(ISNUMBER('Control Sample Data'!J76),'Control Sample Data'!J76&lt;$B77, 'Control Sample Data'!J76&gt;0),'Control Sample Data'!J76,$B77),""))</f>
        <v/>
      </c>
      <c r="K77" s="4" t="str">
        <f>IF('Control Sample Data'!K76="","",IF(SUM('Control Sample Data'!K$2:K$97)&gt;10,IF(AND(ISNUMBER('Control Sample Data'!K76),'Control Sample Data'!K76&lt;$B77, 'Control Sample Data'!K76&gt;0),'Control Sample Data'!K76,$B77),""))</f>
        <v/>
      </c>
      <c r="L77" s="4" t="str">
        <f>IF('Control Sample Data'!L76="","",IF(SUM('Control Sample Data'!L$2:L$97)&gt;10,IF(AND(ISNUMBER('Control Sample Data'!L76),'Control Sample Data'!L76&lt;$B77, 'Control Sample Data'!L76&gt;0),'Control Sample Data'!L76,$B77),""))</f>
        <v/>
      </c>
      <c r="M77" s="4" t="str">
        <f>IF('Control Sample Data'!M76="","",IF(SUM('Control Sample Data'!M$2:M$97)&gt;10,IF(AND(ISNUMBER('Control Sample Data'!M76),'Control Sample Data'!M76&lt;$B77, 'Control Sample Data'!M76&gt;0),'Control Sample Data'!M76,$B77),""))</f>
        <v/>
      </c>
      <c r="N77" s="4" t="str">
        <f>IF('Control Sample Data'!N76="","",IF(SUM('Control Sample Data'!N$2:N$97)&gt;10,IF(AND(ISNUMBER('Control Sample Data'!N76),'Control Sample Data'!N76&lt;$B77, 'Control Sample Data'!N76&gt;0),'Control Sample Data'!N76,$B77),""))</f>
        <v/>
      </c>
      <c r="O77" s="4" t="str">
        <f>IF('Control Sample Data'!O76="","",IF(SUM('Control Sample Data'!O$2:O$97)&gt;10,IF(AND(ISNUMBER('Control Sample Data'!O76),'Control Sample Data'!O76&lt;$B77, 'Control Sample Data'!O76&gt;0),'Control Sample Data'!O76,$B77),""))</f>
        <v/>
      </c>
      <c r="Q77" s="4" t="s">
        <v>260</v>
      </c>
      <c r="R77" s="4">
        <f>IF('Test Sample Data'!D76="","",IF(SUM('Test Sample Data'!D$2:D$97)&gt;10,IF(AND(ISNUMBER('Test Sample Data'!D76),'Test Sample Data'!D76&lt;$B77, 'Test Sample Data'!D76&gt;0),'Test Sample Data'!D76,$B77),""))</f>
        <v>28.479999999999997</v>
      </c>
      <c r="S77" s="4">
        <f>IF('Test Sample Data'!E76="","",IF(SUM('Test Sample Data'!E$2:E$97)&gt;10,IF(AND(ISNUMBER('Test Sample Data'!E76),'Test Sample Data'!E76&lt;$B77, 'Test Sample Data'!E76&gt;0),'Test Sample Data'!E76,$B77),""))</f>
        <v>30.869999999999997</v>
      </c>
      <c r="T77" s="4">
        <f>IF('Test Sample Data'!F76="","",IF(SUM('Test Sample Data'!F$2:F$97)&gt;10,IF(AND(ISNUMBER('Test Sample Data'!F76),'Test Sample Data'!F76&lt;$B77, 'Test Sample Data'!F76&gt;0),'Test Sample Data'!F76,$B77),""))</f>
        <v>31.740000000000002</v>
      </c>
      <c r="U77" s="4">
        <f>IF('Test Sample Data'!G76="","",IF(SUM('Test Sample Data'!G$2:G$97)&gt;10,IF(AND(ISNUMBER('Test Sample Data'!G76),'Test Sample Data'!G76&lt;$B77, 'Test Sample Data'!G76&gt;0),'Test Sample Data'!G76,$B77),""))</f>
        <v>35</v>
      </c>
      <c r="V77" s="4">
        <f>IF('Test Sample Data'!H76="","",IF(SUM('Test Sample Data'!H$2:H$97)&gt;10,IF(AND(ISNUMBER('Test Sample Data'!H76),'Test Sample Data'!H76&lt;$B77, 'Test Sample Data'!H76&gt;0),'Test Sample Data'!H76,$B77),""))</f>
        <v>35</v>
      </c>
      <c r="W77" s="4">
        <f>IF('Test Sample Data'!I76="","",IF(SUM('Test Sample Data'!I$2:I$97)&gt;10,IF(AND(ISNUMBER('Test Sample Data'!I76),'Test Sample Data'!I76&lt;$B77, 'Test Sample Data'!I76&gt;0),'Test Sample Data'!I76,$B77),""))</f>
        <v>35</v>
      </c>
      <c r="X77" s="4">
        <f>IF('Test Sample Data'!J76="","",IF(SUM('Test Sample Data'!J$2:J$97)&gt;10,IF(AND(ISNUMBER('Test Sample Data'!J76),'Test Sample Data'!J76&lt;$B77, 'Test Sample Data'!J76&gt;0),'Test Sample Data'!J76,$B77),""))</f>
        <v>35</v>
      </c>
      <c r="Y77" s="4">
        <f>IF('Test Sample Data'!K76="","",IF(SUM('Test Sample Data'!K$2:K$97)&gt;10,IF(AND(ISNUMBER('Test Sample Data'!K76),'Test Sample Data'!K76&lt;$B77, 'Test Sample Data'!K76&gt;0),'Test Sample Data'!K76,$B77),""))</f>
        <v>35</v>
      </c>
      <c r="Z77" s="4" t="str">
        <f>IF('Test Sample Data'!L76="","",IF(SUM('Test Sample Data'!L$2:L$97)&gt;10,IF(AND(ISNUMBER('Test Sample Data'!L76),'Test Sample Data'!L76&lt;$B77, 'Test Sample Data'!L76&gt;0),'Test Sample Data'!L76,$B77),""))</f>
        <v/>
      </c>
      <c r="AA77" s="4" t="str">
        <f>IF('Test Sample Data'!M76="","",IF(SUM('Test Sample Data'!M$2:M$97)&gt;10,IF(AND(ISNUMBER('Test Sample Data'!M76),'Test Sample Data'!M76&lt;$B77, 'Test Sample Data'!M76&gt;0),'Test Sample Data'!M76,$B77),""))</f>
        <v/>
      </c>
      <c r="AB77" s="4" t="str">
        <f>IF('Test Sample Data'!N76="","",IF(SUM('Test Sample Data'!N$2:N$97)&gt;10,IF(AND(ISNUMBER('Test Sample Data'!N76),'Test Sample Data'!N76&lt;$B77, 'Test Sample Data'!N76&gt;0),'Test Sample Data'!N76,$B77),""))</f>
        <v/>
      </c>
      <c r="AC77" s="4" t="str">
        <f>IF('Test Sample Data'!O76="","",IF(SUM('Test Sample Data'!O$2:O$97)&gt;10,IF(AND(ISNUMBER('Test Sample Data'!O76),'Test Sample Data'!O76&lt;$B77, 'Test Sample Data'!O76&gt;0),'Test Sample Data'!O76,$B77),""))</f>
        <v/>
      </c>
      <c r="AE77" s="4" t="s">
        <v>260</v>
      </c>
      <c r="AF77" s="4">
        <f>IF(ISNUMBER(D77),IF(MID('Gene Table'!$D$1,5,1)="8",D77-ED$100,D77-VLOOKUP(LEFT($A77,FIND(":",$A77,1))&amp;"copy number",$A$3:$AC$98,4,FALSE)),"")</f>
        <v>8.4300000000000033</v>
      </c>
      <c r="AG77" s="4">
        <f>IF(ISNUMBER(E77),IF(MID('Gene Table'!$D$1,5,1)="8",E77-EE$100,E77-VLOOKUP(LEFT($A77,FIND(":",$A77,1))&amp;"copy number",$A$3:$AC$98,5,FALSE)),"")</f>
        <v>7.82</v>
      </c>
      <c r="AH77" s="4" t="str">
        <f>IF(ISNUMBER(F77),IF(MID('Gene Table'!$D$1,5,1)="8",F77-EF$100,F77-VLOOKUP(LEFT($A77,FIND(":",$A77,1))&amp;"copy number",$A$3:$AC$98,6,FALSE)),"")</f>
        <v/>
      </c>
      <c r="AI77" s="4" t="str">
        <f>IF(ISNUMBER(G77),IF(MID('Gene Table'!$D$1,5,1)="8",G77-EG$100,G77-VLOOKUP(LEFT($A77,FIND(":",$A77,1))&amp;"copy number",$A$3:$AC$98,7,FALSE)),"")</f>
        <v/>
      </c>
      <c r="AJ77" s="4" t="str">
        <f>IF(ISNUMBER(H77),IF(MID('Gene Table'!$D$1,5,1)="8",H77-EH$100,H77-VLOOKUP(LEFT($A77,FIND(":",$A77,1))&amp;"copy number",$A$3:$AC$98,8,FALSE)),"")</f>
        <v/>
      </c>
      <c r="AK77" s="4" t="str">
        <f>IF(ISNUMBER(I77),IF(MID('Gene Table'!$D$1,5,1)="8",I77-EI$100,I77-VLOOKUP(LEFT($A77,FIND(":",$A77,1))&amp;"copy number",$A$3:$AC$98,9,FALSE)),"")</f>
        <v/>
      </c>
      <c r="AL77" s="4" t="str">
        <f>IF(ISNUMBER(J77),IF(MID('Gene Table'!$D$1,5,1)="8",J77-EJ$100,J77-VLOOKUP(LEFT($A77,FIND(":",$A77,1))&amp;"copy number",$A$3:$AC$98,10,FALSE)),"")</f>
        <v/>
      </c>
      <c r="AM77" s="4" t="str">
        <f>IF(ISNUMBER(K77),IF(MID('Gene Table'!$D$1,5,1)="8",K77-EK$100,K77-VLOOKUP(LEFT($A77,FIND(":",$A77,1))&amp;"copy number",$A$3:$AC$98,11,FALSE)),"")</f>
        <v/>
      </c>
      <c r="AN77" s="4" t="str">
        <f>IF(ISNUMBER(L77),IF(MID('Gene Table'!$D$1,5,1)="8",L77-EL$100,L77-VLOOKUP(LEFT($A77,FIND(":",$A77,1))&amp;"copy number",$A$3:$AC$98,12,FALSE)),"")</f>
        <v/>
      </c>
      <c r="AO77" s="4" t="str">
        <f>IF(ISNUMBER(M77),IF(MID('Gene Table'!$D$1,5,1)="8",M77-EM$100,M77-VLOOKUP(LEFT($A77,FIND(":",$A77,1))&amp;"copy number",$A$3:$AC$98,13,FALSE)),"")</f>
        <v/>
      </c>
      <c r="AP77" s="4" t="str">
        <f>IF(ISNUMBER(N77),IF(MID('Gene Table'!$D$1,5,1)="8",N77-EN$100,N77-VLOOKUP(LEFT($A77,FIND(":",$A77,1))&amp;"copy number",$A$3:$AC$98,14,FALSE)),"")</f>
        <v/>
      </c>
      <c r="AQ77" s="4" t="str">
        <f>IF(ISNUMBER(O77),IF(MID('Gene Table'!$D$1,5,1)="8",O77-EO$100,O77-VLOOKUP(LEFT($A77,FIND(":",$A77,1))&amp;"copy number",$A$3:$AC$98,15,FALSE)),"")</f>
        <v/>
      </c>
      <c r="AR77" s="4">
        <f t="shared" si="43"/>
        <v>1.29</v>
      </c>
      <c r="AS77" s="4">
        <f t="shared" si="44"/>
        <v>8.1300000000000008</v>
      </c>
      <c r="AU77" s="4" t="s">
        <v>260</v>
      </c>
      <c r="AV77" s="4">
        <f>IF(ISNUMBER(R77),IF(MID('Gene Table'!$D$1,5,1)="8",D77-ER$100,R77-VLOOKUP(LEFT($A77,FIND(":",$A77,1))&amp;"copy number",$A$3:$AC$98,18,FALSE)),"")</f>
        <v>1.7399999999999984</v>
      </c>
      <c r="AW77" s="4">
        <f>IF(ISNUMBER(S77),IF(MID('Gene Table'!$D$1,5,1)="8",E77-ES$100,S77-VLOOKUP(LEFT($A77,FIND(":",$A77,1))&amp;"copy number",$A$3:$AC$98,19,FALSE)),"")</f>
        <v>4.009999999999998</v>
      </c>
      <c r="AX77" s="4">
        <f>IF(ISNUMBER(T77),IF(MID('Gene Table'!$D$1,5,1)="8",F77-ET$100,T77-VLOOKUP(LEFT($A77,FIND(":",$A77,1))&amp;"copy number",$A$3:$AC$98,20,FALSE)),"")</f>
        <v>4.8500000000000014</v>
      </c>
      <c r="AY77" s="4">
        <f>IF(ISNUMBER(U77),IF(MID('Gene Table'!$D$1,5,1)="8",G77-EU$100,U77-VLOOKUP(LEFT($A77,FIND(":",$A77,1))&amp;"copy number",$A$3:$AC$98,21,FALSE)),"")</f>
        <v>9</v>
      </c>
      <c r="AZ77" s="4">
        <f>IF(ISNUMBER(V77),IF(MID('Gene Table'!$D$1,5,1)="8",H77-EV$100,V77-VLOOKUP(LEFT($A77,FIND(":",$A77,1))&amp;"copy number",$A$3:$AC$98,22,FALSE)),"")</f>
        <v>9</v>
      </c>
      <c r="BA77" s="4">
        <f>IF(ISNUMBER(W77),IF(MID('Gene Table'!$D$1,5,1)="8",I77-EW$100,W77-VLOOKUP(LEFT($A77,FIND(":",$A77,1))&amp;"copy number",$A$3:$AC$98,23,FALSE)),"")</f>
        <v>9</v>
      </c>
      <c r="BB77" s="4">
        <f>IF(ISNUMBER(X77),IF(MID('Gene Table'!$D$1,5,1)="8",J77-EX$100,X77-VLOOKUP(LEFT($A77,FIND(":",$A77,1))&amp;"copy number",$A$3:$AC$98,24,FALSE)),"")</f>
        <v>9</v>
      </c>
      <c r="BC77" s="4">
        <f>IF(ISNUMBER(Y77),IF(MID('Gene Table'!$D$1,5,1)="8",K77-EY$100,Y77-VLOOKUP(LEFT($A77,FIND(":",$A77,1))&amp;"copy number",$A$3:$AC$98,25,FALSE)),"")</f>
        <v>9</v>
      </c>
      <c r="BD77" s="4" t="str">
        <f>IF(ISNUMBER(Z77),IF(MID('Gene Table'!$D$1,5,1)="8",L77-EZ$100,Z77-VLOOKUP(LEFT($A77,FIND(":",$A77,1))&amp;"copy number",$A$3:$AC$98,26,FALSE)),"")</f>
        <v/>
      </c>
      <c r="BE77" s="4" t="str">
        <f>IF(ISNUMBER(AA77),IF(MID('Gene Table'!$D$1,5,1)="8",M77-FA$100,AA77-VLOOKUP(LEFT($A77,FIND(":",$A77,1))&amp;"copy number",$A$3:$AC$98,27,FALSE)),"")</f>
        <v/>
      </c>
      <c r="BF77" s="4" t="str">
        <f>IF(ISNUMBER(AB77),IF(MID('Gene Table'!$D$1,5,1)="8",N77-FB$100,AB77-VLOOKUP(LEFT($A77,FIND(":",$A77,1))&amp;"copy number",$A$3:$AC$98,28,FALSE)),"")</f>
        <v/>
      </c>
      <c r="BG77" s="4" t="str">
        <f>IF(ISNUMBER(AC77),IF(MID('Gene Table'!$D$1,5,1)="8",O77-FC$100,AC77-VLOOKUP(LEFT($A77,FIND(":",$A77,1))&amp;"copy number",$A$3:$AC$98,29,FALSE)),"")</f>
        <v/>
      </c>
      <c r="BI77" s="4" t="s">
        <v>260</v>
      </c>
      <c r="BJ77" s="4" t="str">
        <f t="shared" si="45"/>
        <v/>
      </c>
      <c r="BK77" s="4" t="str">
        <f t="shared" si="46"/>
        <v/>
      </c>
      <c r="BL77" s="4" t="str">
        <f t="shared" si="47"/>
        <v/>
      </c>
      <c r="BM77" s="4">
        <f t="shared" si="48"/>
        <v>9</v>
      </c>
      <c r="BN77" s="4">
        <f t="shared" si="49"/>
        <v>9</v>
      </c>
      <c r="BO77" s="4">
        <f t="shared" si="50"/>
        <v>9</v>
      </c>
      <c r="BP77" s="4">
        <f t="shared" si="51"/>
        <v>9</v>
      </c>
      <c r="BQ77" s="4">
        <f t="shared" si="52"/>
        <v>9</v>
      </c>
      <c r="BR77" s="4" t="str">
        <f t="shared" si="53"/>
        <v/>
      </c>
      <c r="BS77" s="4" t="str">
        <f t="shared" si="54"/>
        <v/>
      </c>
      <c r="BT77" s="4" t="str">
        <f t="shared" si="55"/>
        <v/>
      </c>
      <c r="BU77" s="4" t="str">
        <f t="shared" si="56"/>
        <v/>
      </c>
      <c r="BV77" s="4">
        <f t="shared" si="57"/>
        <v>0</v>
      </c>
      <c r="BW77" s="4">
        <f t="shared" si="58"/>
        <v>9</v>
      </c>
      <c r="BY77" s="4" t="s">
        <v>260</v>
      </c>
      <c r="BZ77" s="4">
        <f t="shared" si="59"/>
        <v>-7.2600000000000016</v>
      </c>
      <c r="CA77" s="4">
        <f t="shared" si="60"/>
        <v>-4.990000000000002</v>
      </c>
      <c r="CB77" s="4">
        <f t="shared" si="61"/>
        <v>-4.1499999999999986</v>
      </c>
      <c r="CC77" s="4">
        <f t="shared" si="62"/>
        <v>0</v>
      </c>
      <c r="CD77" s="4">
        <f t="shared" si="63"/>
        <v>0</v>
      </c>
      <c r="CE77" s="4">
        <f t="shared" si="64"/>
        <v>0</v>
      </c>
      <c r="CF77" s="4">
        <f t="shared" si="65"/>
        <v>0</v>
      </c>
      <c r="CG77" s="4">
        <f t="shared" si="66"/>
        <v>0</v>
      </c>
      <c r="CH77" s="4" t="str">
        <f t="shared" si="67"/>
        <v/>
      </c>
      <c r="CI77" s="4" t="str">
        <f t="shared" si="68"/>
        <v/>
      </c>
      <c r="CJ77" s="4" t="str">
        <f t="shared" si="69"/>
        <v/>
      </c>
      <c r="CK77" s="4" t="str">
        <f t="shared" si="70"/>
        <v/>
      </c>
      <c r="CM77" s="4" t="s">
        <v>260</v>
      </c>
      <c r="CN77" s="4" t="str">
        <f>IF(ISNUMBER(BZ77), IF($BV77&gt;VLOOKUP('Gene Table'!$G$2,'Array Content'!$A$2:$B$3,2,FALSE),IF(BZ77&lt;-$BV77,"mutant","WT"),IF(BZ77&lt;-VLOOKUP('Gene Table'!$G$2,'Array Content'!$A$2:$B$3,2,FALSE),"Mutant","WT")),"")</f>
        <v>Mutant</v>
      </c>
      <c r="CO77" s="4" t="str">
        <f>IF(ISNUMBER(CA77), IF($BV77&gt;VLOOKUP('Gene Table'!$G$2,'Array Content'!$A$2:$B$3,2,FALSE),IF(CA77&lt;-$BV77,"mutant","WT"),IF(CA77&lt;-VLOOKUP('Gene Table'!$G$2,'Array Content'!$A$2:$B$3,2,FALSE),"Mutant","WT")),"")</f>
        <v>Mutant</v>
      </c>
      <c r="CP77" s="4" t="str">
        <f>IF(ISNUMBER(CB77), IF($BV77&gt;VLOOKUP('Gene Table'!$G$2,'Array Content'!$A$2:$B$3,2,FALSE),IF(CB77&lt;-$BV77,"mutant","WT"),IF(CB77&lt;-VLOOKUP('Gene Table'!$G$2,'Array Content'!$A$2:$B$3,2,FALSE),"Mutant","WT")),"")</f>
        <v>Mutant</v>
      </c>
      <c r="CQ77" s="4" t="str">
        <f>IF(ISNUMBER(CC77), IF($BV77&gt;VLOOKUP('Gene Table'!$G$2,'Array Content'!$A$2:$B$3,2,FALSE),IF(CC77&lt;-$BV77,"mutant","WT"),IF(CC77&lt;-VLOOKUP('Gene Table'!$G$2,'Array Content'!$A$2:$B$3,2,FALSE),"Mutant","WT")),"")</f>
        <v>WT</v>
      </c>
      <c r="CR77" s="4" t="str">
        <f>IF(ISNUMBER(CD77), IF($BV77&gt;VLOOKUP('Gene Table'!$G$2,'Array Content'!$A$2:$B$3,2,FALSE),IF(CD77&lt;-$BV77,"mutant","WT"),IF(CD77&lt;-VLOOKUP('Gene Table'!$G$2,'Array Content'!$A$2:$B$3,2,FALSE),"Mutant","WT")),"")</f>
        <v>WT</v>
      </c>
      <c r="CS77" s="4" t="str">
        <f>IF(ISNUMBER(CE77), IF($BV77&gt;VLOOKUP('Gene Table'!$G$2,'Array Content'!$A$2:$B$3,2,FALSE),IF(CE77&lt;-$BV77,"mutant","WT"),IF(CE77&lt;-VLOOKUP('Gene Table'!$G$2,'Array Content'!$A$2:$B$3,2,FALSE),"Mutant","WT")),"")</f>
        <v>WT</v>
      </c>
      <c r="CT77" s="4" t="str">
        <f>IF(ISNUMBER(CF77), IF($BV77&gt;VLOOKUP('Gene Table'!$G$2,'Array Content'!$A$2:$B$3,2,FALSE),IF(CF77&lt;-$BV77,"mutant","WT"),IF(CF77&lt;-VLOOKUP('Gene Table'!$G$2,'Array Content'!$A$2:$B$3,2,FALSE),"Mutant","WT")),"")</f>
        <v>WT</v>
      </c>
      <c r="CU77" s="4" t="str">
        <f>IF(ISNUMBER(CG77), IF($BV77&gt;VLOOKUP('Gene Table'!$G$2,'Array Content'!$A$2:$B$3,2,FALSE),IF(CG77&lt;-$BV77,"mutant","WT"),IF(CG77&lt;-VLOOKUP('Gene Table'!$G$2,'Array Content'!$A$2:$B$3,2,FALSE),"Mutant","WT")),"")</f>
        <v>WT</v>
      </c>
      <c r="CV77" s="4" t="str">
        <f>IF(ISNUMBER(CH77), IF($BV77&gt;VLOOKUP('Gene Table'!$G$2,'Array Content'!$A$2:$B$3,2,FALSE),IF(CH77&lt;-$BV77,"mutant","WT"),IF(CH77&lt;-VLOOKUP('Gene Table'!$G$2,'Array Content'!$A$2:$B$3,2,FALSE),"Mutant","WT")),"")</f>
        <v/>
      </c>
      <c r="CW77" s="4" t="str">
        <f>IF(ISNUMBER(CI77), IF($BV77&gt;VLOOKUP('Gene Table'!$G$2,'Array Content'!$A$2:$B$3,2,FALSE),IF(CI77&lt;-$BV77,"mutant","WT"),IF(CI77&lt;-VLOOKUP('Gene Table'!$G$2,'Array Content'!$A$2:$B$3,2,FALSE),"Mutant","WT")),"")</f>
        <v/>
      </c>
      <c r="CX77" s="4" t="str">
        <f>IF(ISNUMBER(CJ77), IF($BV77&gt;VLOOKUP('Gene Table'!$G$2,'Array Content'!$A$2:$B$3,2,FALSE),IF(CJ77&lt;-$BV77,"mutant","WT"),IF(CJ77&lt;-VLOOKUP('Gene Table'!$G$2,'Array Content'!$A$2:$B$3,2,FALSE),"Mutant","WT")),"")</f>
        <v/>
      </c>
      <c r="CY77" s="4" t="str">
        <f>IF(ISNUMBER(CK77), IF($BV77&gt;VLOOKUP('Gene Table'!$G$2,'Array Content'!$A$2:$B$3,2,FALSE),IF(CK77&lt;-$BV77,"mutant","WT"),IF(CK77&lt;-VLOOKUP('Gene Table'!$G$2,'Array Content'!$A$2:$B$3,2,FALSE),"Mutant","WT")),"")</f>
        <v/>
      </c>
      <c r="DA77" s="4" t="s">
        <v>260</v>
      </c>
      <c r="DB77" s="4">
        <f t="shared" si="71"/>
        <v>-6.3900000000000023</v>
      </c>
      <c r="DC77" s="4">
        <f t="shared" si="72"/>
        <v>-4.1200000000000028</v>
      </c>
      <c r="DD77" s="4">
        <f t="shared" si="73"/>
        <v>-3.2799999999999994</v>
      </c>
      <c r="DE77" s="4">
        <f t="shared" si="74"/>
        <v>0.86999999999999922</v>
      </c>
      <c r="DF77" s="4">
        <f t="shared" si="75"/>
        <v>0.86999999999999922</v>
      </c>
      <c r="DG77" s="4">
        <f t="shared" si="76"/>
        <v>0.86999999999999922</v>
      </c>
      <c r="DH77" s="4">
        <f t="shared" si="77"/>
        <v>0.86999999999999922</v>
      </c>
      <c r="DI77" s="4">
        <f t="shared" si="78"/>
        <v>0.86999999999999922</v>
      </c>
      <c r="DJ77" s="4" t="str">
        <f t="shared" si="79"/>
        <v/>
      </c>
      <c r="DK77" s="4" t="str">
        <f t="shared" si="80"/>
        <v/>
      </c>
      <c r="DL77" s="4" t="str">
        <f t="shared" si="81"/>
        <v/>
      </c>
      <c r="DM77" s="4" t="str">
        <f t="shared" si="82"/>
        <v/>
      </c>
      <c r="DO77" s="4" t="s">
        <v>260</v>
      </c>
      <c r="DP77" s="4" t="str">
        <f>IF(ISNUMBER(DB77), IF($AR77&gt;VLOOKUP('Gene Table'!$G$2,'Array Content'!$A$2:$B$3,2,FALSE),IF(DB77&lt;-$AR77,"mutant","WT"),IF(DB77&lt;-VLOOKUP('Gene Table'!$G$2,'Array Content'!$A$2:$B$3,2,FALSE),"Mutant","WT")),"")</f>
        <v>Mutant</v>
      </c>
      <c r="DQ77" s="4" t="str">
        <f>IF(ISNUMBER(DC77), IF($AR77&gt;VLOOKUP('Gene Table'!$G$2,'Array Content'!$A$2:$B$3,2,FALSE),IF(DC77&lt;-$AR77,"mutant","WT"),IF(DC77&lt;-VLOOKUP('Gene Table'!$G$2,'Array Content'!$A$2:$B$3,2,FALSE),"Mutant","WT")),"")</f>
        <v>Mutant</v>
      </c>
      <c r="DR77" s="4" t="str">
        <f>IF(ISNUMBER(DD77), IF($AR77&gt;VLOOKUP('Gene Table'!$G$2,'Array Content'!$A$2:$B$3,2,FALSE),IF(DD77&lt;-$AR77,"mutant","WT"),IF(DD77&lt;-VLOOKUP('Gene Table'!$G$2,'Array Content'!$A$2:$B$3,2,FALSE),"Mutant","WT")),"")</f>
        <v>Mutant</v>
      </c>
      <c r="DS77" s="4" t="str">
        <f>IF(ISNUMBER(DE77), IF($AR77&gt;VLOOKUP('Gene Table'!$G$2,'Array Content'!$A$2:$B$3,2,FALSE),IF(DE77&lt;-$AR77,"mutant","WT"),IF(DE77&lt;-VLOOKUP('Gene Table'!$G$2,'Array Content'!$A$2:$B$3,2,FALSE),"Mutant","WT")),"")</f>
        <v>WT</v>
      </c>
      <c r="DT77" s="4" t="str">
        <f>IF(ISNUMBER(DF77), IF($AR77&gt;VLOOKUP('Gene Table'!$G$2,'Array Content'!$A$2:$B$3,2,FALSE),IF(DF77&lt;-$AR77,"mutant","WT"),IF(DF77&lt;-VLOOKUP('Gene Table'!$G$2,'Array Content'!$A$2:$B$3,2,FALSE),"Mutant","WT")),"")</f>
        <v>WT</v>
      </c>
      <c r="DU77" s="4" t="str">
        <f>IF(ISNUMBER(DG77), IF($AR77&gt;VLOOKUP('Gene Table'!$G$2,'Array Content'!$A$2:$B$3,2,FALSE),IF(DG77&lt;-$AR77,"mutant","WT"),IF(DG77&lt;-VLOOKUP('Gene Table'!$G$2,'Array Content'!$A$2:$B$3,2,FALSE),"Mutant","WT")),"")</f>
        <v>WT</v>
      </c>
      <c r="DV77" s="4" t="str">
        <f>IF(ISNUMBER(DH77), IF($AR77&gt;VLOOKUP('Gene Table'!$G$2,'Array Content'!$A$2:$B$3,2,FALSE),IF(DH77&lt;-$AR77,"mutant","WT"),IF(DH77&lt;-VLOOKUP('Gene Table'!$G$2,'Array Content'!$A$2:$B$3,2,FALSE),"Mutant","WT")),"")</f>
        <v>WT</v>
      </c>
      <c r="DW77" s="4" t="str">
        <f>IF(ISNUMBER(DI77), IF($AR77&gt;VLOOKUP('Gene Table'!$G$2,'Array Content'!$A$2:$B$3,2,FALSE),IF(DI77&lt;-$AR77,"mutant","WT"),IF(DI77&lt;-VLOOKUP('Gene Table'!$G$2,'Array Content'!$A$2:$B$3,2,FALSE),"Mutant","WT")),"")</f>
        <v>WT</v>
      </c>
      <c r="DX77" s="4" t="str">
        <f>IF(ISNUMBER(DJ77), IF($AR77&gt;VLOOKUP('Gene Table'!$G$2,'Array Content'!$A$2:$B$3,2,FALSE),IF(DJ77&lt;-$AR77,"mutant","WT"),IF(DJ77&lt;-VLOOKUP('Gene Table'!$G$2,'Array Content'!$A$2:$B$3,2,FALSE),"Mutant","WT")),"")</f>
        <v/>
      </c>
      <c r="DY77" s="4" t="str">
        <f>IF(ISNUMBER(DK77), IF($AR77&gt;VLOOKUP('Gene Table'!$G$2,'Array Content'!$A$2:$B$3,2,FALSE),IF(DK77&lt;-$AR77,"mutant","WT"),IF(DK77&lt;-VLOOKUP('Gene Table'!$G$2,'Array Content'!$A$2:$B$3,2,FALSE),"Mutant","WT")),"")</f>
        <v/>
      </c>
      <c r="DZ77" s="4" t="str">
        <f>IF(ISNUMBER(DL77), IF($AR77&gt;VLOOKUP('Gene Table'!$G$2,'Array Content'!$A$2:$B$3,2,FALSE),IF(DL77&lt;-$AR77,"mutant","WT"),IF(DL77&lt;-VLOOKUP('Gene Table'!$G$2,'Array Content'!$A$2:$B$3,2,FALSE),"Mutant","WT")),"")</f>
        <v/>
      </c>
      <c r="EA77" s="4" t="str">
        <f>IF(ISNUMBER(DM77), IF($AR77&gt;VLOOKUP('Gene Table'!$G$2,'Array Content'!$A$2:$B$3,2,FALSE),IF(DM77&lt;-$AR77,"mutant","WT"),IF(DM77&lt;-VLOOKUP('Gene Table'!$G$2,'Array Content'!$A$2:$B$3,2,FALSE),"Mutant","WT")),"")</f>
        <v/>
      </c>
      <c r="EC77" s="4" t="s">
        <v>260</v>
      </c>
      <c r="ED77" s="4" t="str">
        <f>IF('Gene Table'!$D77="copy number",D77,"")</f>
        <v/>
      </c>
      <c r="EE77" s="4" t="str">
        <f>IF('Gene Table'!$D77="copy number",E77,"")</f>
        <v/>
      </c>
      <c r="EF77" s="4" t="str">
        <f>IF('Gene Table'!$D77="copy number",F77,"")</f>
        <v/>
      </c>
      <c r="EG77" s="4" t="str">
        <f>IF('Gene Table'!$D77="copy number",G77,"")</f>
        <v/>
      </c>
      <c r="EH77" s="4" t="str">
        <f>IF('Gene Table'!$D77="copy number",H77,"")</f>
        <v/>
      </c>
      <c r="EI77" s="4" t="str">
        <f>IF('Gene Table'!$D77="copy number",I77,"")</f>
        <v/>
      </c>
      <c r="EJ77" s="4" t="str">
        <f>IF('Gene Table'!$D77="copy number",J77,"")</f>
        <v/>
      </c>
      <c r="EK77" s="4" t="str">
        <f>IF('Gene Table'!$D77="copy number",K77,"")</f>
        <v/>
      </c>
      <c r="EL77" s="4" t="str">
        <f>IF('Gene Table'!$D77="copy number",L77,"")</f>
        <v/>
      </c>
      <c r="EM77" s="4" t="str">
        <f>IF('Gene Table'!$D77="copy number",M77,"")</f>
        <v/>
      </c>
      <c r="EN77" s="4" t="str">
        <f>IF('Gene Table'!$D77="copy number",N77,"")</f>
        <v/>
      </c>
      <c r="EO77" s="4" t="str">
        <f>IF('Gene Table'!$D77="copy number",O77,"")</f>
        <v/>
      </c>
      <c r="EQ77" s="4" t="s">
        <v>260</v>
      </c>
      <c r="ER77" s="4" t="str">
        <f>IF('Gene Table'!$D77="copy number",R77,"")</f>
        <v/>
      </c>
      <c r="ES77" s="4" t="str">
        <f>IF('Gene Table'!$D77="copy number",S77,"")</f>
        <v/>
      </c>
      <c r="ET77" s="4" t="str">
        <f>IF('Gene Table'!$D77="copy number",T77,"")</f>
        <v/>
      </c>
      <c r="EU77" s="4" t="str">
        <f>IF('Gene Table'!$D77="copy number",U77,"")</f>
        <v/>
      </c>
      <c r="EV77" s="4" t="str">
        <f>IF('Gene Table'!$D77="copy number",V77,"")</f>
        <v/>
      </c>
      <c r="EW77" s="4" t="str">
        <f>IF('Gene Table'!$D77="copy number",W77,"")</f>
        <v/>
      </c>
      <c r="EX77" s="4" t="str">
        <f>IF('Gene Table'!$D77="copy number",X77,"")</f>
        <v/>
      </c>
      <c r="EY77" s="4" t="str">
        <f>IF('Gene Table'!$D77="copy number",Y77,"")</f>
        <v/>
      </c>
      <c r="EZ77" s="4" t="str">
        <f>IF('Gene Table'!$D77="copy number",Z77,"")</f>
        <v/>
      </c>
      <c r="FA77" s="4" t="str">
        <f>IF('Gene Table'!$D77="copy number",AA77,"")</f>
        <v/>
      </c>
      <c r="FB77" s="4" t="str">
        <f>IF('Gene Table'!$D77="copy number",AB77,"")</f>
        <v/>
      </c>
      <c r="FC77" s="4" t="str">
        <f>IF('Gene Table'!$D77="copy number",AC77,"")</f>
        <v/>
      </c>
      <c r="FE77" s="4" t="s">
        <v>260</v>
      </c>
      <c r="FF77" s="4" t="str">
        <f>IF('Gene Table'!$C77="SMPC",D77,"")</f>
        <v/>
      </c>
      <c r="FG77" s="4" t="str">
        <f>IF('Gene Table'!$C77="SMPC",E77,"")</f>
        <v/>
      </c>
      <c r="FH77" s="4" t="str">
        <f>IF('Gene Table'!$C77="SMPC",F77,"")</f>
        <v/>
      </c>
      <c r="FI77" s="4" t="str">
        <f>IF('Gene Table'!$C77="SMPC",G77,"")</f>
        <v/>
      </c>
      <c r="FJ77" s="4" t="str">
        <f>IF('Gene Table'!$C77="SMPC",H77,"")</f>
        <v/>
      </c>
      <c r="FK77" s="4" t="str">
        <f>IF('Gene Table'!$C77="SMPC",I77,"")</f>
        <v/>
      </c>
      <c r="FL77" s="4" t="str">
        <f>IF('Gene Table'!$C77="SMPC",J77,"")</f>
        <v/>
      </c>
      <c r="FM77" s="4" t="str">
        <f>IF('Gene Table'!$C77="SMPC",K77,"")</f>
        <v/>
      </c>
      <c r="FN77" s="4" t="str">
        <f>IF('Gene Table'!$C77="SMPC",L77,"")</f>
        <v/>
      </c>
      <c r="FO77" s="4" t="str">
        <f>IF('Gene Table'!$C77="SMPC",M77,"")</f>
        <v/>
      </c>
      <c r="FP77" s="4" t="str">
        <f>IF('Gene Table'!$C77="SMPC",N77,"")</f>
        <v/>
      </c>
      <c r="FQ77" s="4" t="str">
        <f>IF('Gene Table'!$C77="SMPC",O77,"")</f>
        <v/>
      </c>
      <c r="FS77" s="4" t="s">
        <v>260</v>
      </c>
      <c r="FT77" s="4" t="str">
        <f>IF('Gene Table'!$C77="SMPC",R77,"")</f>
        <v/>
      </c>
      <c r="FU77" s="4" t="str">
        <f>IF('Gene Table'!$C77="SMPC",S77,"")</f>
        <v/>
      </c>
      <c r="FV77" s="4" t="str">
        <f>IF('Gene Table'!$C77="SMPC",T77,"")</f>
        <v/>
      </c>
      <c r="FW77" s="4" t="str">
        <f>IF('Gene Table'!$C77="SMPC",U77,"")</f>
        <v/>
      </c>
      <c r="FX77" s="4" t="str">
        <f>IF('Gene Table'!$C77="SMPC",V77,"")</f>
        <v/>
      </c>
      <c r="FY77" s="4" t="str">
        <f>IF('Gene Table'!$C77="SMPC",W77,"")</f>
        <v/>
      </c>
      <c r="FZ77" s="4" t="str">
        <f>IF('Gene Table'!$C77="SMPC",X77,"")</f>
        <v/>
      </c>
      <c r="GA77" s="4" t="str">
        <f>IF('Gene Table'!$C77="SMPC",Y77,"")</f>
        <v/>
      </c>
      <c r="GB77" s="4" t="str">
        <f>IF('Gene Table'!$C77="SMPC",Z77,"")</f>
        <v/>
      </c>
      <c r="GC77" s="4" t="str">
        <f>IF('Gene Table'!$C77="SMPC",AA77,"")</f>
        <v/>
      </c>
      <c r="GD77" s="4" t="str">
        <f>IF('Gene Table'!$C77="SMPC",AB77,"")</f>
        <v/>
      </c>
      <c r="GE77" s="4" t="str">
        <f>IF('Gene Table'!$C77="SMPC",AC77,"")</f>
        <v/>
      </c>
    </row>
    <row r="78" spans="1:187" ht="15" customHeight="1" x14ac:dyDescent="0.25">
      <c r="A78" s="4" t="str">
        <f>'Gene Table'!C78&amp;":"&amp;'Gene Table'!D78</f>
        <v>PIK3CA:c.1634A&gt;G</v>
      </c>
      <c r="B78" s="4">
        <f>IF('Gene Table'!$G$5="NO",IF(ISNUMBER(MATCH('Gene Table'!E78,'Array Content'!$M$2:$M$941,0)),VLOOKUP('Gene Table'!E78,'Array Content'!$M$2:$O$941,2,FALSE),35),IF('Gene Table'!$G$5="YES",IF(ISNUMBER(MATCH('Gene Table'!E78,'Array Content'!$M$2:$M$941,0)),VLOOKUP('Gene Table'!E78,'Array Content'!$M$2:$O$941,3,FALSE),35),"OOPS"))</f>
        <v>37</v>
      </c>
      <c r="C78" s="4" t="s">
        <v>263</v>
      </c>
      <c r="D78" s="4">
        <f>IF('Control Sample Data'!D77="","",IF(SUM('Control Sample Data'!D$2:D$97)&gt;10,IF(AND(ISNUMBER('Control Sample Data'!D77),'Control Sample Data'!D77&lt;$B78, 'Control Sample Data'!D77&gt;0),'Control Sample Data'!D77,$B78),""))</f>
        <v>34.369999999999997</v>
      </c>
      <c r="E78" s="4">
        <f>IF('Control Sample Data'!E77="","",IF(SUM('Control Sample Data'!E$2:E$97)&gt;10,IF(AND(ISNUMBER('Control Sample Data'!E77),'Control Sample Data'!E77&lt;$B78, 'Control Sample Data'!E77&gt;0),'Control Sample Data'!E77,$B78),""))</f>
        <v>34.92</v>
      </c>
      <c r="F78" s="4" t="str">
        <f>IF('Control Sample Data'!F77="","",IF(SUM('Control Sample Data'!F$2:F$97)&gt;10,IF(AND(ISNUMBER('Control Sample Data'!F77),'Control Sample Data'!F77&lt;$B78, 'Control Sample Data'!F77&gt;0),'Control Sample Data'!F77,$B78),""))</f>
        <v/>
      </c>
      <c r="G78" s="4" t="str">
        <f>IF('Control Sample Data'!G77="","",IF(SUM('Control Sample Data'!G$2:G$97)&gt;10,IF(AND(ISNUMBER('Control Sample Data'!G77),'Control Sample Data'!G77&lt;$B78, 'Control Sample Data'!G77&gt;0),'Control Sample Data'!G77,$B78),""))</f>
        <v/>
      </c>
      <c r="H78" s="4" t="str">
        <f>IF('Control Sample Data'!H77="","",IF(SUM('Control Sample Data'!H$2:H$97)&gt;10,IF(AND(ISNUMBER('Control Sample Data'!H77),'Control Sample Data'!H77&lt;$B78, 'Control Sample Data'!H77&gt;0),'Control Sample Data'!H77,$B78),""))</f>
        <v/>
      </c>
      <c r="I78" s="4" t="str">
        <f>IF('Control Sample Data'!I77="","",IF(SUM('Control Sample Data'!I$2:I$97)&gt;10,IF(AND(ISNUMBER('Control Sample Data'!I77),'Control Sample Data'!I77&lt;$B78, 'Control Sample Data'!I77&gt;0),'Control Sample Data'!I77,$B78),""))</f>
        <v/>
      </c>
      <c r="J78" s="4" t="str">
        <f>IF('Control Sample Data'!J77="","",IF(SUM('Control Sample Data'!J$2:J$97)&gt;10,IF(AND(ISNUMBER('Control Sample Data'!J77),'Control Sample Data'!J77&lt;$B78, 'Control Sample Data'!J77&gt;0),'Control Sample Data'!J77,$B78),""))</f>
        <v/>
      </c>
      <c r="K78" s="4" t="str">
        <f>IF('Control Sample Data'!K77="","",IF(SUM('Control Sample Data'!K$2:K$97)&gt;10,IF(AND(ISNUMBER('Control Sample Data'!K77),'Control Sample Data'!K77&lt;$B78, 'Control Sample Data'!K77&gt;0),'Control Sample Data'!K77,$B78),""))</f>
        <v/>
      </c>
      <c r="L78" s="4" t="str">
        <f>IF('Control Sample Data'!L77="","",IF(SUM('Control Sample Data'!L$2:L$97)&gt;10,IF(AND(ISNUMBER('Control Sample Data'!L77),'Control Sample Data'!L77&lt;$B78, 'Control Sample Data'!L77&gt;0),'Control Sample Data'!L77,$B78),""))</f>
        <v/>
      </c>
      <c r="M78" s="4" t="str">
        <f>IF('Control Sample Data'!M77="","",IF(SUM('Control Sample Data'!M$2:M$97)&gt;10,IF(AND(ISNUMBER('Control Sample Data'!M77),'Control Sample Data'!M77&lt;$B78, 'Control Sample Data'!M77&gt;0),'Control Sample Data'!M77,$B78),""))</f>
        <v/>
      </c>
      <c r="N78" s="4" t="str">
        <f>IF('Control Sample Data'!N77="","",IF(SUM('Control Sample Data'!N$2:N$97)&gt;10,IF(AND(ISNUMBER('Control Sample Data'!N77),'Control Sample Data'!N77&lt;$B78, 'Control Sample Data'!N77&gt;0),'Control Sample Data'!N77,$B78),""))</f>
        <v/>
      </c>
      <c r="O78" s="4" t="str">
        <f>IF('Control Sample Data'!O77="","",IF(SUM('Control Sample Data'!O$2:O$97)&gt;10,IF(AND(ISNUMBER('Control Sample Data'!O77),'Control Sample Data'!O77&lt;$B78, 'Control Sample Data'!O77&gt;0),'Control Sample Data'!O77,$B78),""))</f>
        <v/>
      </c>
      <c r="Q78" s="4" t="s">
        <v>263</v>
      </c>
      <c r="R78" s="4">
        <f>IF('Test Sample Data'!D77="","",IF(SUM('Test Sample Data'!D$2:D$97)&gt;10,IF(AND(ISNUMBER('Test Sample Data'!D77),'Test Sample Data'!D77&lt;$B78, 'Test Sample Data'!D77&gt;0),'Test Sample Data'!D77,$B78),""))</f>
        <v>35</v>
      </c>
      <c r="S78" s="4">
        <f>IF('Test Sample Data'!E77="","",IF(SUM('Test Sample Data'!E$2:E$97)&gt;10,IF(AND(ISNUMBER('Test Sample Data'!E77),'Test Sample Data'!E77&lt;$B78, 'Test Sample Data'!E77&gt;0),'Test Sample Data'!E77,$B78),""))</f>
        <v>35</v>
      </c>
      <c r="T78" s="4">
        <f>IF('Test Sample Data'!F77="","",IF(SUM('Test Sample Data'!F$2:F$97)&gt;10,IF(AND(ISNUMBER('Test Sample Data'!F77),'Test Sample Data'!F77&lt;$B78, 'Test Sample Data'!F77&gt;0),'Test Sample Data'!F77,$B78),""))</f>
        <v>35</v>
      </c>
      <c r="U78" s="4">
        <f>IF('Test Sample Data'!G77="","",IF(SUM('Test Sample Data'!G$2:G$97)&gt;10,IF(AND(ISNUMBER('Test Sample Data'!G77),'Test Sample Data'!G77&lt;$B78, 'Test Sample Data'!G77&gt;0),'Test Sample Data'!G77,$B78),""))</f>
        <v>35</v>
      </c>
      <c r="V78" s="4">
        <f>IF('Test Sample Data'!H77="","",IF(SUM('Test Sample Data'!H$2:H$97)&gt;10,IF(AND(ISNUMBER('Test Sample Data'!H77),'Test Sample Data'!H77&lt;$B78, 'Test Sample Data'!H77&gt;0),'Test Sample Data'!H77,$B78),""))</f>
        <v>35</v>
      </c>
      <c r="W78" s="4">
        <f>IF('Test Sample Data'!I77="","",IF(SUM('Test Sample Data'!I$2:I$97)&gt;10,IF(AND(ISNUMBER('Test Sample Data'!I77),'Test Sample Data'!I77&lt;$B78, 'Test Sample Data'!I77&gt;0),'Test Sample Data'!I77,$B78),""))</f>
        <v>35</v>
      </c>
      <c r="X78" s="4">
        <f>IF('Test Sample Data'!J77="","",IF(SUM('Test Sample Data'!J$2:J$97)&gt;10,IF(AND(ISNUMBER('Test Sample Data'!J77),'Test Sample Data'!J77&lt;$B78, 'Test Sample Data'!J77&gt;0),'Test Sample Data'!J77,$B78),""))</f>
        <v>35</v>
      </c>
      <c r="Y78" s="4">
        <f>IF('Test Sample Data'!K77="","",IF(SUM('Test Sample Data'!K$2:K$97)&gt;10,IF(AND(ISNUMBER('Test Sample Data'!K77),'Test Sample Data'!K77&lt;$B78, 'Test Sample Data'!K77&gt;0),'Test Sample Data'!K77,$B78),""))</f>
        <v>35</v>
      </c>
      <c r="Z78" s="4" t="str">
        <f>IF('Test Sample Data'!L77="","",IF(SUM('Test Sample Data'!L$2:L$97)&gt;10,IF(AND(ISNUMBER('Test Sample Data'!L77),'Test Sample Data'!L77&lt;$B78, 'Test Sample Data'!L77&gt;0),'Test Sample Data'!L77,$B78),""))</f>
        <v/>
      </c>
      <c r="AA78" s="4" t="str">
        <f>IF('Test Sample Data'!M77="","",IF(SUM('Test Sample Data'!M$2:M$97)&gt;10,IF(AND(ISNUMBER('Test Sample Data'!M77),'Test Sample Data'!M77&lt;$B78, 'Test Sample Data'!M77&gt;0),'Test Sample Data'!M77,$B78),""))</f>
        <v/>
      </c>
      <c r="AB78" s="4" t="str">
        <f>IF('Test Sample Data'!N77="","",IF(SUM('Test Sample Data'!N$2:N$97)&gt;10,IF(AND(ISNUMBER('Test Sample Data'!N77),'Test Sample Data'!N77&lt;$B78, 'Test Sample Data'!N77&gt;0),'Test Sample Data'!N77,$B78),""))</f>
        <v/>
      </c>
      <c r="AC78" s="4" t="str">
        <f>IF('Test Sample Data'!O77="","",IF(SUM('Test Sample Data'!O$2:O$97)&gt;10,IF(AND(ISNUMBER('Test Sample Data'!O77),'Test Sample Data'!O77&lt;$B78, 'Test Sample Data'!O77&gt;0),'Test Sample Data'!O77,$B78),""))</f>
        <v/>
      </c>
      <c r="AE78" s="4" t="s">
        <v>263</v>
      </c>
      <c r="AF78" s="4">
        <f>IF(ISNUMBER(D78),IF(MID('Gene Table'!$D$1,5,1)="8",D78-ED$100,D78-VLOOKUP(LEFT($A78,FIND(":",$A78,1))&amp;"copy number",$A$3:$AC$98,4,FALSE)),"")</f>
        <v>8.0599999999999987</v>
      </c>
      <c r="AG78" s="4">
        <f>IF(ISNUMBER(E78),IF(MID('Gene Table'!$D$1,5,1)="8",E78-EE$100,E78-VLOOKUP(LEFT($A78,FIND(":",$A78,1))&amp;"copy number",$A$3:$AC$98,5,FALSE)),"")</f>
        <v>8.4500000000000028</v>
      </c>
      <c r="AH78" s="4" t="str">
        <f>IF(ISNUMBER(F78),IF(MID('Gene Table'!$D$1,5,1)="8",F78-EF$100,F78-VLOOKUP(LEFT($A78,FIND(":",$A78,1))&amp;"copy number",$A$3:$AC$98,6,FALSE)),"")</f>
        <v/>
      </c>
      <c r="AI78" s="4" t="str">
        <f>IF(ISNUMBER(G78),IF(MID('Gene Table'!$D$1,5,1)="8",G78-EG$100,G78-VLOOKUP(LEFT($A78,FIND(":",$A78,1))&amp;"copy number",$A$3:$AC$98,7,FALSE)),"")</f>
        <v/>
      </c>
      <c r="AJ78" s="4" t="str">
        <f>IF(ISNUMBER(H78),IF(MID('Gene Table'!$D$1,5,1)="8",H78-EH$100,H78-VLOOKUP(LEFT($A78,FIND(":",$A78,1))&amp;"copy number",$A$3:$AC$98,8,FALSE)),"")</f>
        <v/>
      </c>
      <c r="AK78" s="4" t="str">
        <f>IF(ISNUMBER(I78),IF(MID('Gene Table'!$D$1,5,1)="8",I78-EI$100,I78-VLOOKUP(LEFT($A78,FIND(":",$A78,1))&amp;"copy number",$A$3:$AC$98,9,FALSE)),"")</f>
        <v/>
      </c>
      <c r="AL78" s="4" t="str">
        <f>IF(ISNUMBER(J78),IF(MID('Gene Table'!$D$1,5,1)="8",J78-EJ$100,J78-VLOOKUP(LEFT($A78,FIND(":",$A78,1))&amp;"copy number",$A$3:$AC$98,10,FALSE)),"")</f>
        <v/>
      </c>
      <c r="AM78" s="4" t="str">
        <f>IF(ISNUMBER(K78),IF(MID('Gene Table'!$D$1,5,1)="8",K78-EK$100,K78-VLOOKUP(LEFT($A78,FIND(":",$A78,1))&amp;"copy number",$A$3:$AC$98,11,FALSE)),"")</f>
        <v/>
      </c>
      <c r="AN78" s="4" t="str">
        <f>IF(ISNUMBER(L78),IF(MID('Gene Table'!$D$1,5,1)="8",L78-EL$100,L78-VLOOKUP(LEFT($A78,FIND(":",$A78,1))&amp;"copy number",$A$3:$AC$98,12,FALSE)),"")</f>
        <v/>
      </c>
      <c r="AO78" s="4" t="str">
        <f>IF(ISNUMBER(M78),IF(MID('Gene Table'!$D$1,5,1)="8",M78-EM$100,M78-VLOOKUP(LEFT($A78,FIND(":",$A78,1))&amp;"copy number",$A$3:$AC$98,13,FALSE)),"")</f>
        <v/>
      </c>
      <c r="AP78" s="4" t="str">
        <f>IF(ISNUMBER(N78),IF(MID('Gene Table'!$D$1,5,1)="8",N78-EN$100,N78-VLOOKUP(LEFT($A78,FIND(":",$A78,1))&amp;"copy number",$A$3:$AC$98,14,FALSE)),"")</f>
        <v/>
      </c>
      <c r="AQ78" s="4" t="str">
        <f>IF(ISNUMBER(O78),IF(MID('Gene Table'!$D$1,5,1)="8",O78-EO$100,O78-VLOOKUP(LEFT($A78,FIND(":",$A78,1))&amp;"copy number",$A$3:$AC$98,15,FALSE)),"")</f>
        <v/>
      </c>
      <c r="AR78" s="4">
        <f t="shared" si="43"/>
        <v>0.83</v>
      </c>
      <c r="AS78" s="4">
        <f t="shared" si="44"/>
        <v>8.26</v>
      </c>
      <c r="AU78" s="4" t="s">
        <v>263</v>
      </c>
      <c r="AV78" s="4">
        <f>IF(ISNUMBER(R78),IF(MID('Gene Table'!$D$1,5,1)="8",D78-ER$100,R78-VLOOKUP(LEFT($A78,FIND(":",$A78,1))&amp;"copy number",$A$3:$AC$98,18,FALSE)),"")</f>
        <v>8.2600000000000016</v>
      </c>
      <c r="AW78" s="4">
        <f>IF(ISNUMBER(S78),IF(MID('Gene Table'!$D$1,5,1)="8",E78-ES$100,S78-VLOOKUP(LEFT($A78,FIND(":",$A78,1))&amp;"copy number",$A$3:$AC$98,19,FALSE)),"")</f>
        <v>8.14</v>
      </c>
      <c r="AX78" s="4">
        <f>IF(ISNUMBER(T78),IF(MID('Gene Table'!$D$1,5,1)="8",F78-ET$100,T78-VLOOKUP(LEFT($A78,FIND(":",$A78,1))&amp;"copy number",$A$3:$AC$98,20,FALSE)),"")</f>
        <v>8.11</v>
      </c>
      <c r="AY78" s="4">
        <f>IF(ISNUMBER(U78),IF(MID('Gene Table'!$D$1,5,1)="8",G78-EU$100,U78-VLOOKUP(LEFT($A78,FIND(":",$A78,1))&amp;"copy number",$A$3:$AC$98,21,FALSE)),"")</f>
        <v>9</v>
      </c>
      <c r="AZ78" s="4">
        <f>IF(ISNUMBER(V78),IF(MID('Gene Table'!$D$1,5,1)="8",H78-EV$100,V78-VLOOKUP(LEFT($A78,FIND(":",$A78,1))&amp;"copy number",$A$3:$AC$98,22,FALSE)),"")</f>
        <v>9</v>
      </c>
      <c r="BA78" s="4">
        <f>IF(ISNUMBER(W78),IF(MID('Gene Table'!$D$1,5,1)="8",I78-EW$100,W78-VLOOKUP(LEFT($A78,FIND(":",$A78,1))&amp;"copy number",$A$3:$AC$98,23,FALSE)),"")</f>
        <v>9</v>
      </c>
      <c r="BB78" s="4">
        <f>IF(ISNUMBER(X78),IF(MID('Gene Table'!$D$1,5,1)="8",J78-EX$100,X78-VLOOKUP(LEFT($A78,FIND(":",$A78,1))&amp;"copy number",$A$3:$AC$98,24,FALSE)),"")</f>
        <v>9</v>
      </c>
      <c r="BC78" s="4">
        <f>IF(ISNUMBER(Y78),IF(MID('Gene Table'!$D$1,5,1)="8",K78-EY$100,Y78-VLOOKUP(LEFT($A78,FIND(":",$A78,1))&amp;"copy number",$A$3:$AC$98,25,FALSE)),"")</f>
        <v>9</v>
      </c>
      <c r="BD78" s="4" t="str">
        <f>IF(ISNUMBER(Z78),IF(MID('Gene Table'!$D$1,5,1)="8",L78-EZ$100,Z78-VLOOKUP(LEFT($A78,FIND(":",$A78,1))&amp;"copy number",$A$3:$AC$98,26,FALSE)),"")</f>
        <v/>
      </c>
      <c r="BE78" s="4" t="str">
        <f>IF(ISNUMBER(AA78),IF(MID('Gene Table'!$D$1,5,1)="8",M78-FA$100,AA78-VLOOKUP(LEFT($A78,FIND(":",$A78,1))&amp;"copy number",$A$3:$AC$98,27,FALSE)),"")</f>
        <v/>
      </c>
      <c r="BF78" s="4" t="str">
        <f>IF(ISNUMBER(AB78),IF(MID('Gene Table'!$D$1,5,1)="8",N78-FB$100,AB78-VLOOKUP(LEFT($A78,FIND(":",$A78,1))&amp;"copy number",$A$3:$AC$98,28,FALSE)),"")</f>
        <v/>
      </c>
      <c r="BG78" s="4" t="str">
        <f>IF(ISNUMBER(AC78),IF(MID('Gene Table'!$D$1,5,1)="8",O78-FC$100,AC78-VLOOKUP(LEFT($A78,FIND(":",$A78,1))&amp;"copy number",$A$3:$AC$98,29,FALSE)),"")</f>
        <v/>
      </c>
      <c r="BI78" s="4" t="s">
        <v>263</v>
      </c>
      <c r="BJ78" s="4">
        <f t="shared" si="45"/>
        <v>8.2600000000000016</v>
      </c>
      <c r="BK78" s="4">
        <f t="shared" si="46"/>
        <v>8.14</v>
      </c>
      <c r="BL78" s="4">
        <f t="shared" si="47"/>
        <v>8.11</v>
      </c>
      <c r="BM78" s="4">
        <f t="shared" si="48"/>
        <v>9</v>
      </c>
      <c r="BN78" s="4">
        <f t="shared" si="49"/>
        <v>9</v>
      </c>
      <c r="BO78" s="4">
        <f t="shared" si="50"/>
        <v>9</v>
      </c>
      <c r="BP78" s="4">
        <f t="shared" si="51"/>
        <v>9</v>
      </c>
      <c r="BQ78" s="4">
        <f t="shared" si="52"/>
        <v>9</v>
      </c>
      <c r="BR78" s="4" t="str">
        <f t="shared" si="53"/>
        <v/>
      </c>
      <c r="BS78" s="4" t="str">
        <f t="shared" si="54"/>
        <v/>
      </c>
      <c r="BT78" s="4" t="str">
        <f t="shared" si="55"/>
        <v/>
      </c>
      <c r="BU78" s="4" t="str">
        <f t="shared" si="56"/>
        <v/>
      </c>
      <c r="BV78" s="4">
        <f t="shared" si="57"/>
        <v>1.29</v>
      </c>
      <c r="BW78" s="4">
        <f t="shared" si="58"/>
        <v>8.69</v>
      </c>
      <c r="BY78" s="4" t="s">
        <v>263</v>
      </c>
      <c r="BZ78" s="4">
        <f t="shared" si="59"/>
        <v>-0.42999999999999794</v>
      </c>
      <c r="CA78" s="4">
        <f t="shared" si="60"/>
        <v>-0.54999999999999893</v>
      </c>
      <c r="CB78" s="4">
        <f t="shared" si="61"/>
        <v>-0.58000000000000007</v>
      </c>
      <c r="CC78" s="4">
        <f t="shared" si="62"/>
        <v>0.3100000000000005</v>
      </c>
      <c r="CD78" s="4">
        <f t="shared" si="63"/>
        <v>0.3100000000000005</v>
      </c>
      <c r="CE78" s="4">
        <f t="shared" si="64"/>
        <v>0.3100000000000005</v>
      </c>
      <c r="CF78" s="4">
        <f t="shared" si="65"/>
        <v>0.3100000000000005</v>
      </c>
      <c r="CG78" s="4">
        <f t="shared" si="66"/>
        <v>0.3100000000000005</v>
      </c>
      <c r="CH78" s="4" t="str">
        <f t="shared" si="67"/>
        <v/>
      </c>
      <c r="CI78" s="4" t="str">
        <f t="shared" si="68"/>
        <v/>
      </c>
      <c r="CJ78" s="4" t="str">
        <f t="shared" si="69"/>
        <v/>
      </c>
      <c r="CK78" s="4" t="str">
        <f t="shared" si="70"/>
        <v/>
      </c>
      <c r="CM78" s="4" t="s">
        <v>263</v>
      </c>
      <c r="CN78" s="4" t="str">
        <f>IF(ISNUMBER(BZ78), IF($BV78&gt;VLOOKUP('Gene Table'!$G$2,'Array Content'!$A$2:$B$3,2,FALSE),IF(BZ78&lt;-$BV78,"mutant","WT"),IF(BZ78&lt;-VLOOKUP('Gene Table'!$G$2,'Array Content'!$A$2:$B$3,2,FALSE),"Mutant","WT")),"")</f>
        <v>WT</v>
      </c>
      <c r="CO78" s="4" t="str">
        <f>IF(ISNUMBER(CA78), IF($BV78&gt;VLOOKUP('Gene Table'!$G$2,'Array Content'!$A$2:$B$3,2,FALSE),IF(CA78&lt;-$BV78,"mutant","WT"),IF(CA78&lt;-VLOOKUP('Gene Table'!$G$2,'Array Content'!$A$2:$B$3,2,FALSE),"Mutant","WT")),"")</f>
        <v>WT</v>
      </c>
      <c r="CP78" s="4" t="str">
        <f>IF(ISNUMBER(CB78), IF($BV78&gt;VLOOKUP('Gene Table'!$G$2,'Array Content'!$A$2:$B$3,2,FALSE),IF(CB78&lt;-$BV78,"mutant","WT"),IF(CB78&lt;-VLOOKUP('Gene Table'!$G$2,'Array Content'!$A$2:$B$3,2,FALSE),"Mutant","WT")),"")</f>
        <v>WT</v>
      </c>
      <c r="CQ78" s="4" t="str">
        <f>IF(ISNUMBER(CC78), IF($BV78&gt;VLOOKUP('Gene Table'!$G$2,'Array Content'!$A$2:$B$3,2,FALSE),IF(CC78&lt;-$BV78,"mutant","WT"),IF(CC78&lt;-VLOOKUP('Gene Table'!$G$2,'Array Content'!$A$2:$B$3,2,FALSE),"Mutant","WT")),"")</f>
        <v>WT</v>
      </c>
      <c r="CR78" s="4" t="str">
        <f>IF(ISNUMBER(CD78), IF($BV78&gt;VLOOKUP('Gene Table'!$G$2,'Array Content'!$A$2:$B$3,2,FALSE),IF(CD78&lt;-$BV78,"mutant","WT"),IF(CD78&lt;-VLOOKUP('Gene Table'!$G$2,'Array Content'!$A$2:$B$3,2,FALSE),"Mutant","WT")),"")</f>
        <v>WT</v>
      </c>
      <c r="CS78" s="4" t="str">
        <f>IF(ISNUMBER(CE78), IF($BV78&gt;VLOOKUP('Gene Table'!$G$2,'Array Content'!$A$2:$B$3,2,FALSE),IF(CE78&lt;-$BV78,"mutant","WT"),IF(CE78&lt;-VLOOKUP('Gene Table'!$G$2,'Array Content'!$A$2:$B$3,2,FALSE),"Mutant","WT")),"")</f>
        <v>WT</v>
      </c>
      <c r="CT78" s="4" t="str">
        <f>IF(ISNUMBER(CF78), IF($BV78&gt;VLOOKUP('Gene Table'!$G$2,'Array Content'!$A$2:$B$3,2,FALSE),IF(CF78&lt;-$BV78,"mutant","WT"),IF(CF78&lt;-VLOOKUP('Gene Table'!$G$2,'Array Content'!$A$2:$B$3,2,FALSE),"Mutant","WT")),"")</f>
        <v>WT</v>
      </c>
      <c r="CU78" s="4" t="str">
        <f>IF(ISNUMBER(CG78), IF($BV78&gt;VLOOKUP('Gene Table'!$G$2,'Array Content'!$A$2:$B$3,2,FALSE),IF(CG78&lt;-$BV78,"mutant","WT"),IF(CG78&lt;-VLOOKUP('Gene Table'!$G$2,'Array Content'!$A$2:$B$3,2,FALSE),"Mutant","WT")),"")</f>
        <v>WT</v>
      </c>
      <c r="CV78" s="4" t="str">
        <f>IF(ISNUMBER(CH78), IF($BV78&gt;VLOOKUP('Gene Table'!$G$2,'Array Content'!$A$2:$B$3,2,FALSE),IF(CH78&lt;-$BV78,"mutant","WT"),IF(CH78&lt;-VLOOKUP('Gene Table'!$G$2,'Array Content'!$A$2:$B$3,2,FALSE),"Mutant","WT")),"")</f>
        <v/>
      </c>
      <c r="CW78" s="4" t="str">
        <f>IF(ISNUMBER(CI78), IF($BV78&gt;VLOOKUP('Gene Table'!$G$2,'Array Content'!$A$2:$B$3,2,FALSE),IF(CI78&lt;-$BV78,"mutant","WT"),IF(CI78&lt;-VLOOKUP('Gene Table'!$G$2,'Array Content'!$A$2:$B$3,2,FALSE),"Mutant","WT")),"")</f>
        <v/>
      </c>
      <c r="CX78" s="4" t="str">
        <f>IF(ISNUMBER(CJ78), IF($BV78&gt;VLOOKUP('Gene Table'!$G$2,'Array Content'!$A$2:$B$3,2,FALSE),IF(CJ78&lt;-$BV78,"mutant","WT"),IF(CJ78&lt;-VLOOKUP('Gene Table'!$G$2,'Array Content'!$A$2:$B$3,2,FALSE),"Mutant","WT")),"")</f>
        <v/>
      </c>
      <c r="CY78" s="4" t="str">
        <f>IF(ISNUMBER(CK78), IF($BV78&gt;VLOOKUP('Gene Table'!$G$2,'Array Content'!$A$2:$B$3,2,FALSE),IF(CK78&lt;-$BV78,"mutant","WT"),IF(CK78&lt;-VLOOKUP('Gene Table'!$G$2,'Array Content'!$A$2:$B$3,2,FALSE),"Mutant","WT")),"")</f>
        <v/>
      </c>
      <c r="DA78" s="4" t="s">
        <v>263</v>
      </c>
      <c r="DB78" s="4">
        <f t="shared" si="71"/>
        <v>1.7763568394002505E-15</v>
      </c>
      <c r="DC78" s="4">
        <f t="shared" si="72"/>
        <v>-0.11999999999999922</v>
      </c>
      <c r="DD78" s="4">
        <f t="shared" si="73"/>
        <v>-0.15000000000000036</v>
      </c>
      <c r="DE78" s="4">
        <f t="shared" si="74"/>
        <v>0.74000000000000021</v>
      </c>
      <c r="DF78" s="4">
        <f t="shared" si="75"/>
        <v>0.74000000000000021</v>
      </c>
      <c r="DG78" s="4">
        <f t="shared" si="76"/>
        <v>0.74000000000000021</v>
      </c>
      <c r="DH78" s="4">
        <f t="shared" si="77"/>
        <v>0.74000000000000021</v>
      </c>
      <c r="DI78" s="4">
        <f t="shared" si="78"/>
        <v>0.74000000000000021</v>
      </c>
      <c r="DJ78" s="4" t="str">
        <f t="shared" si="79"/>
        <v/>
      </c>
      <c r="DK78" s="4" t="str">
        <f t="shared" si="80"/>
        <v/>
      </c>
      <c r="DL78" s="4" t="str">
        <f t="shared" si="81"/>
        <v/>
      </c>
      <c r="DM78" s="4" t="str">
        <f t="shared" si="82"/>
        <v/>
      </c>
      <c r="DO78" s="4" t="s">
        <v>263</v>
      </c>
      <c r="DP78" s="4" t="str">
        <f>IF(ISNUMBER(DB78), IF($AR78&gt;VLOOKUP('Gene Table'!$G$2,'Array Content'!$A$2:$B$3,2,FALSE),IF(DB78&lt;-$AR78,"mutant","WT"),IF(DB78&lt;-VLOOKUP('Gene Table'!$G$2,'Array Content'!$A$2:$B$3,2,FALSE),"Mutant","WT")),"")</f>
        <v>WT</v>
      </c>
      <c r="DQ78" s="4" t="str">
        <f>IF(ISNUMBER(DC78), IF($AR78&gt;VLOOKUP('Gene Table'!$G$2,'Array Content'!$A$2:$B$3,2,FALSE),IF(DC78&lt;-$AR78,"mutant","WT"),IF(DC78&lt;-VLOOKUP('Gene Table'!$G$2,'Array Content'!$A$2:$B$3,2,FALSE),"Mutant","WT")),"")</f>
        <v>WT</v>
      </c>
      <c r="DR78" s="4" t="str">
        <f>IF(ISNUMBER(DD78), IF($AR78&gt;VLOOKUP('Gene Table'!$G$2,'Array Content'!$A$2:$B$3,2,FALSE),IF(DD78&lt;-$AR78,"mutant","WT"),IF(DD78&lt;-VLOOKUP('Gene Table'!$G$2,'Array Content'!$A$2:$B$3,2,FALSE),"Mutant","WT")),"")</f>
        <v>WT</v>
      </c>
      <c r="DS78" s="4" t="str">
        <f>IF(ISNUMBER(DE78), IF($AR78&gt;VLOOKUP('Gene Table'!$G$2,'Array Content'!$A$2:$B$3,2,FALSE),IF(DE78&lt;-$AR78,"mutant","WT"),IF(DE78&lt;-VLOOKUP('Gene Table'!$G$2,'Array Content'!$A$2:$B$3,2,FALSE),"Mutant","WT")),"")</f>
        <v>WT</v>
      </c>
      <c r="DT78" s="4" t="str">
        <f>IF(ISNUMBER(DF78), IF($AR78&gt;VLOOKUP('Gene Table'!$G$2,'Array Content'!$A$2:$B$3,2,FALSE),IF(DF78&lt;-$AR78,"mutant","WT"),IF(DF78&lt;-VLOOKUP('Gene Table'!$G$2,'Array Content'!$A$2:$B$3,2,FALSE),"Mutant","WT")),"")</f>
        <v>WT</v>
      </c>
      <c r="DU78" s="4" t="str">
        <f>IF(ISNUMBER(DG78), IF($AR78&gt;VLOOKUP('Gene Table'!$G$2,'Array Content'!$A$2:$B$3,2,FALSE),IF(DG78&lt;-$AR78,"mutant","WT"),IF(DG78&lt;-VLOOKUP('Gene Table'!$G$2,'Array Content'!$A$2:$B$3,2,FALSE),"Mutant","WT")),"")</f>
        <v>WT</v>
      </c>
      <c r="DV78" s="4" t="str">
        <f>IF(ISNUMBER(DH78), IF($AR78&gt;VLOOKUP('Gene Table'!$G$2,'Array Content'!$A$2:$B$3,2,FALSE),IF(DH78&lt;-$AR78,"mutant","WT"),IF(DH78&lt;-VLOOKUP('Gene Table'!$G$2,'Array Content'!$A$2:$B$3,2,FALSE),"Mutant","WT")),"")</f>
        <v>WT</v>
      </c>
      <c r="DW78" s="4" t="str">
        <f>IF(ISNUMBER(DI78), IF($AR78&gt;VLOOKUP('Gene Table'!$G$2,'Array Content'!$A$2:$B$3,2,FALSE),IF(DI78&lt;-$AR78,"mutant","WT"),IF(DI78&lt;-VLOOKUP('Gene Table'!$G$2,'Array Content'!$A$2:$B$3,2,FALSE),"Mutant","WT")),"")</f>
        <v>WT</v>
      </c>
      <c r="DX78" s="4" t="str">
        <f>IF(ISNUMBER(DJ78), IF($AR78&gt;VLOOKUP('Gene Table'!$G$2,'Array Content'!$A$2:$B$3,2,FALSE),IF(DJ78&lt;-$AR78,"mutant","WT"),IF(DJ78&lt;-VLOOKUP('Gene Table'!$G$2,'Array Content'!$A$2:$B$3,2,FALSE),"Mutant","WT")),"")</f>
        <v/>
      </c>
      <c r="DY78" s="4" t="str">
        <f>IF(ISNUMBER(DK78), IF($AR78&gt;VLOOKUP('Gene Table'!$G$2,'Array Content'!$A$2:$B$3,2,FALSE),IF(DK78&lt;-$AR78,"mutant","WT"),IF(DK78&lt;-VLOOKUP('Gene Table'!$G$2,'Array Content'!$A$2:$B$3,2,FALSE),"Mutant","WT")),"")</f>
        <v/>
      </c>
      <c r="DZ78" s="4" t="str">
        <f>IF(ISNUMBER(DL78), IF($AR78&gt;VLOOKUP('Gene Table'!$G$2,'Array Content'!$A$2:$B$3,2,FALSE),IF(DL78&lt;-$AR78,"mutant","WT"),IF(DL78&lt;-VLOOKUP('Gene Table'!$G$2,'Array Content'!$A$2:$B$3,2,FALSE),"Mutant","WT")),"")</f>
        <v/>
      </c>
      <c r="EA78" s="4" t="str">
        <f>IF(ISNUMBER(DM78), IF($AR78&gt;VLOOKUP('Gene Table'!$G$2,'Array Content'!$A$2:$B$3,2,FALSE),IF(DM78&lt;-$AR78,"mutant","WT"),IF(DM78&lt;-VLOOKUP('Gene Table'!$G$2,'Array Content'!$A$2:$B$3,2,FALSE),"Mutant","WT")),"")</f>
        <v/>
      </c>
      <c r="EC78" s="4" t="s">
        <v>263</v>
      </c>
      <c r="ED78" s="4" t="str">
        <f>IF('Gene Table'!$D78="copy number",D78,"")</f>
        <v/>
      </c>
      <c r="EE78" s="4" t="str">
        <f>IF('Gene Table'!$D78="copy number",E78,"")</f>
        <v/>
      </c>
      <c r="EF78" s="4" t="str">
        <f>IF('Gene Table'!$D78="copy number",F78,"")</f>
        <v/>
      </c>
      <c r="EG78" s="4" t="str">
        <f>IF('Gene Table'!$D78="copy number",G78,"")</f>
        <v/>
      </c>
      <c r="EH78" s="4" t="str">
        <f>IF('Gene Table'!$D78="copy number",H78,"")</f>
        <v/>
      </c>
      <c r="EI78" s="4" t="str">
        <f>IF('Gene Table'!$D78="copy number",I78,"")</f>
        <v/>
      </c>
      <c r="EJ78" s="4" t="str">
        <f>IF('Gene Table'!$D78="copy number",J78,"")</f>
        <v/>
      </c>
      <c r="EK78" s="4" t="str">
        <f>IF('Gene Table'!$D78="copy number",K78,"")</f>
        <v/>
      </c>
      <c r="EL78" s="4" t="str">
        <f>IF('Gene Table'!$D78="copy number",L78,"")</f>
        <v/>
      </c>
      <c r="EM78" s="4" t="str">
        <f>IF('Gene Table'!$D78="copy number",M78,"")</f>
        <v/>
      </c>
      <c r="EN78" s="4" t="str">
        <f>IF('Gene Table'!$D78="copy number",N78,"")</f>
        <v/>
      </c>
      <c r="EO78" s="4" t="str">
        <f>IF('Gene Table'!$D78="copy number",O78,"")</f>
        <v/>
      </c>
      <c r="EQ78" s="4" t="s">
        <v>263</v>
      </c>
      <c r="ER78" s="4" t="str">
        <f>IF('Gene Table'!$D78="copy number",R78,"")</f>
        <v/>
      </c>
      <c r="ES78" s="4" t="str">
        <f>IF('Gene Table'!$D78="copy number",S78,"")</f>
        <v/>
      </c>
      <c r="ET78" s="4" t="str">
        <f>IF('Gene Table'!$D78="copy number",T78,"")</f>
        <v/>
      </c>
      <c r="EU78" s="4" t="str">
        <f>IF('Gene Table'!$D78="copy number",U78,"")</f>
        <v/>
      </c>
      <c r="EV78" s="4" t="str">
        <f>IF('Gene Table'!$D78="copy number",V78,"")</f>
        <v/>
      </c>
      <c r="EW78" s="4" t="str">
        <f>IF('Gene Table'!$D78="copy number",W78,"")</f>
        <v/>
      </c>
      <c r="EX78" s="4" t="str">
        <f>IF('Gene Table'!$D78="copy number",X78,"")</f>
        <v/>
      </c>
      <c r="EY78" s="4" t="str">
        <f>IF('Gene Table'!$D78="copy number",Y78,"")</f>
        <v/>
      </c>
      <c r="EZ78" s="4" t="str">
        <f>IF('Gene Table'!$D78="copy number",Z78,"")</f>
        <v/>
      </c>
      <c r="FA78" s="4" t="str">
        <f>IF('Gene Table'!$D78="copy number",AA78,"")</f>
        <v/>
      </c>
      <c r="FB78" s="4" t="str">
        <f>IF('Gene Table'!$D78="copy number",AB78,"")</f>
        <v/>
      </c>
      <c r="FC78" s="4" t="str">
        <f>IF('Gene Table'!$D78="copy number",AC78,"")</f>
        <v/>
      </c>
      <c r="FE78" s="4" t="s">
        <v>263</v>
      </c>
      <c r="FF78" s="4" t="str">
        <f>IF('Gene Table'!$C78="SMPC",D78,"")</f>
        <v/>
      </c>
      <c r="FG78" s="4" t="str">
        <f>IF('Gene Table'!$C78="SMPC",E78,"")</f>
        <v/>
      </c>
      <c r="FH78" s="4" t="str">
        <f>IF('Gene Table'!$C78="SMPC",F78,"")</f>
        <v/>
      </c>
      <c r="FI78" s="4" t="str">
        <f>IF('Gene Table'!$C78="SMPC",G78,"")</f>
        <v/>
      </c>
      <c r="FJ78" s="4" t="str">
        <f>IF('Gene Table'!$C78="SMPC",H78,"")</f>
        <v/>
      </c>
      <c r="FK78" s="4" t="str">
        <f>IF('Gene Table'!$C78="SMPC",I78,"")</f>
        <v/>
      </c>
      <c r="FL78" s="4" t="str">
        <f>IF('Gene Table'!$C78="SMPC",J78,"")</f>
        <v/>
      </c>
      <c r="FM78" s="4" t="str">
        <f>IF('Gene Table'!$C78="SMPC",K78,"")</f>
        <v/>
      </c>
      <c r="FN78" s="4" t="str">
        <f>IF('Gene Table'!$C78="SMPC",L78,"")</f>
        <v/>
      </c>
      <c r="FO78" s="4" t="str">
        <f>IF('Gene Table'!$C78="SMPC",M78,"")</f>
        <v/>
      </c>
      <c r="FP78" s="4" t="str">
        <f>IF('Gene Table'!$C78="SMPC",N78,"")</f>
        <v/>
      </c>
      <c r="FQ78" s="4" t="str">
        <f>IF('Gene Table'!$C78="SMPC",O78,"")</f>
        <v/>
      </c>
      <c r="FS78" s="4" t="s">
        <v>263</v>
      </c>
      <c r="FT78" s="4" t="str">
        <f>IF('Gene Table'!$C78="SMPC",R78,"")</f>
        <v/>
      </c>
      <c r="FU78" s="4" t="str">
        <f>IF('Gene Table'!$C78="SMPC",S78,"")</f>
        <v/>
      </c>
      <c r="FV78" s="4" t="str">
        <f>IF('Gene Table'!$C78="SMPC",T78,"")</f>
        <v/>
      </c>
      <c r="FW78" s="4" t="str">
        <f>IF('Gene Table'!$C78="SMPC",U78,"")</f>
        <v/>
      </c>
      <c r="FX78" s="4" t="str">
        <f>IF('Gene Table'!$C78="SMPC",V78,"")</f>
        <v/>
      </c>
      <c r="FY78" s="4" t="str">
        <f>IF('Gene Table'!$C78="SMPC",W78,"")</f>
        <v/>
      </c>
      <c r="FZ78" s="4" t="str">
        <f>IF('Gene Table'!$C78="SMPC",X78,"")</f>
        <v/>
      </c>
      <c r="GA78" s="4" t="str">
        <f>IF('Gene Table'!$C78="SMPC",Y78,"")</f>
        <v/>
      </c>
      <c r="GB78" s="4" t="str">
        <f>IF('Gene Table'!$C78="SMPC",Z78,"")</f>
        <v/>
      </c>
      <c r="GC78" s="4" t="str">
        <f>IF('Gene Table'!$C78="SMPC",AA78,"")</f>
        <v/>
      </c>
      <c r="GD78" s="4" t="str">
        <f>IF('Gene Table'!$C78="SMPC",AB78,"")</f>
        <v/>
      </c>
      <c r="GE78" s="4" t="str">
        <f>IF('Gene Table'!$C78="SMPC",AC78,"")</f>
        <v/>
      </c>
    </row>
    <row r="79" spans="1:187" ht="15" customHeight="1" x14ac:dyDescent="0.25">
      <c r="A79" s="4" t="str">
        <f>'Gene Table'!C79&amp;":"&amp;'Gene Table'!D79</f>
        <v>PIK3CA:c.1635G&gt;T</v>
      </c>
      <c r="B79" s="4">
        <f>IF('Gene Table'!$G$5="NO",IF(ISNUMBER(MATCH('Gene Table'!E79,'Array Content'!$M$2:$M$941,0)),VLOOKUP('Gene Table'!E79,'Array Content'!$M$2:$O$941,2,FALSE),35),IF('Gene Table'!$G$5="YES",IF(ISNUMBER(MATCH('Gene Table'!E79,'Array Content'!$M$2:$M$941,0)),VLOOKUP('Gene Table'!E79,'Array Content'!$M$2:$O$941,3,FALSE),35),"OOPS"))</f>
        <v>35</v>
      </c>
      <c r="C79" s="4" t="s">
        <v>266</v>
      </c>
      <c r="D79" s="4">
        <f>IF('Control Sample Data'!D78="","",IF(SUM('Control Sample Data'!D$2:D$97)&gt;10,IF(AND(ISNUMBER('Control Sample Data'!D78),'Control Sample Data'!D78&lt;$B79, 'Control Sample Data'!D78&gt;0),'Control Sample Data'!D78,$B79),""))</f>
        <v>34.25</v>
      </c>
      <c r="E79" s="4">
        <f>IF('Control Sample Data'!E78="","",IF(SUM('Control Sample Data'!E$2:E$97)&gt;10,IF(AND(ISNUMBER('Control Sample Data'!E78),'Control Sample Data'!E78&lt;$B79, 'Control Sample Data'!E78&gt;0),'Control Sample Data'!E78,$B79),""))</f>
        <v>34.71</v>
      </c>
      <c r="F79" s="4" t="str">
        <f>IF('Control Sample Data'!F78="","",IF(SUM('Control Sample Data'!F$2:F$97)&gt;10,IF(AND(ISNUMBER('Control Sample Data'!F78),'Control Sample Data'!F78&lt;$B79, 'Control Sample Data'!F78&gt;0),'Control Sample Data'!F78,$B79),""))</f>
        <v/>
      </c>
      <c r="G79" s="4" t="str">
        <f>IF('Control Sample Data'!G78="","",IF(SUM('Control Sample Data'!G$2:G$97)&gt;10,IF(AND(ISNUMBER('Control Sample Data'!G78),'Control Sample Data'!G78&lt;$B79, 'Control Sample Data'!G78&gt;0),'Control Sample Data'!G78,$B79),""))</f>
        <v/>
      </c>
      <c r="H79" s="4" t="str">
        <f>IF('Control Sample Data'!H78="","",IF(SUM('Control Sample Data'!H$2:H$97)&gt;10,IF(AND(ISNUMBER('Control Sample Data'!H78),'Control Sample Data'!H78&lt;$B79, 'Control Sample Data'!H78&gt;0),'Control Sample Data'!H78,$B79),""))</f>
        <v/>
      </c>
      <c r="I79" s="4" t="str">
        <f>IF('Control Sample Data'!I78="","",IF(SUM('Control Sample Data'!I$2:I$97)&gt;10,IF(AND(ISNUMBER('Control Sample Data'!I78),'Control Sample Data'!I78&lt;$B79, 'Control Sample Data'!I78&gt;0),'Control Sample Data'!I78,$B79),""))</f>
        <v/>
      </c>
      <c r="J79" s="4" t="str">
        <f>IF('Control Sample Data'!J78="","",IF(SUM('Control Sample Data'!J$2:J$97)&gt;10,IF(AND(ISNUMBER('Control Sample Data'!J78),'Control Sample Data'!J78&lt;$B79, 'Control Sample Data'!J78&gt;0),'Control Sample Data'!J78,$B79),""))</f>
        <v/>
      </c>
      <c r="K79" s="4" t="str">
        <f>IF('Control Sample Data'!K78="","",IF(SUM('Control Sample Data'!K$2:K$97)&gt;10,IF(AND(ISNUMBER('Control Sample Data'!K78),'Control Sample Data'!K78&lt;$B79, 'Control Sample Data'!K78&gt;0),'Control Sample Data'!K78,$B79),""))</f>
        <v/>
      </c>
      <c r="L79" s="4" t="str">
        <f>IF('Control Sample Data'!L78="","",IF(SUM('Control Sample Data'!L$2:L$97)&gt;10,IF(AND(ISNUMBER('Control Sample Data'!L78),'Control Sample Data'!L78&lt;$B79, 'Control Sample Data'!L78&gt;0),'Control Sample Data'!L78,$B79),""))</f>
        <v/>
      </c>
      <c r="M79" s="4" t="str">
        <f>IF('Control Sample Data'!M78="","",IF(SUM('Control Sample Data'!M$2:M$97)&gt;10,IF(AND(ISNUMBER('Control Sample Data'!M78),'Control Sample Data'!M78&lt;$B79, 'Control Sample Data'!M78&gt;0),'Control Sample Data'!M78,$B79),""))</f>
        <v/>
      </c>
      <c r="N79" s="4" t="str">
        <f>IF('Control Sample Data'!N78="","",IF(SUM('Control Sample Data'!N$2:N$97)&gt;10,IF(AND(ISNUMBER('Control Sample Data'!N78),'Control Sample Data'!N78&lt;$B79, 'Control Sample Data'!N78&gt;0),'Control Sample Data'!N78,$B79),""))</f>
        <v/>
      </c>
      <c r="O79" s="4" t="str">
        <f>IF('Control Sample Data'!O78="","",IF(SUM('Control Sample Data'!O$2:O$97)&gt;10,IF(AND(ISNUMBER('Control Sample Data'!O78),'Control Sample Data'!O78&lt;$B79, 'Control Sample Data'!O78&gt;0),'Control Sample Data'!O78,$B79),""))</f>
        <v/>
      </c>
      <c r="Q79" s="4" t="s">
        <v>266</v>
      </c>
      <c r="R79" s="4">
        <f>IF('Test Sample Data'!D78="","",IF(SUM('Test Sample Data'!D$2:D$97)&gt;10,IF(AND(ISNUMBER('Test Sample Data'!D78),'Test Sample Data'!D78&lt;$B79, 'Test Sample Data'!D78&gt;0),'Test Sample Data'!D78,$B79),""))</f>
        <v>35</v>
      </c>
      <c r="S79" s="4">
        <f>IF('Test Sample Data'!E78="","",IF(SUM('Test Sample Data'!E$2:E$97)&gt;10,IF(AND(ISNUMBER('Test Sample Data'!E78),'Test Sample Data'!E78&lt;$B79, 'Test Sample Data'!E78&gt;0),'Test Sample Data'!E78,$B79),""))</f>
        <v>35</v>
      </c>
      <c r="T79" s="4">
        <f>IF('Test Sample Data'!F78="","",IF(SUM('Test Sample Data'!F$2:F$97)&gt;10,IF(AND(ISNUMBER('Test Sample Data'!F78),'Test Sample Data'!F78&lt;$B79, 'Test Sample Data'!F78&gt;0),'Test Sample Data'!F78,$B79),""))</f>
        <v>35</v>
      </c>
      <c r="U79" s="4">
        <f>IF('Test Sample Data'!G78="","",IF(SUM('Test Sample Data'!G$2:G$97)&gt;10,IF(AND(ISNUMBER('Test Sample Data'!G78),'Test Sample Data'!G78&lt;$B79, 'Test Sample Data'!G78&gt;0),'Test Sample Data'!G78,$B79),""))</f>
        <v>35</v>
      </c>
      <c r="V79" s="4">
        <f>IF('Test Sample Data'!H78="","",IF(SUM('Test Sample Data'!H$2:H$97)&gt;10,IF(AND(ISNUMBER('Test Sample Data'!H78),'Test Sample Data'!H78&lt;$B79, 'Test Sample Data'!H78&gt;0),'Test Sample Data'!H78,$B79),""))</f>
        <v>35</v>
      </c>
      <c r="W79" s="4">
        <f>IF('Test Sample Data'!I78="","",IF(SUM('Test Sample Data'!I$2:I$97)&gt;10,IF(AND(ISNUMBER('Test Sample Data'!I78),'Test Sample Data'!I78&lt;$B79, 'Test Sample Data'!I78&gt;0),'Test Sample Data'!I78,$B79),""))</f>
        <v>35</v>
      </c>
      <c r="X79" s="4">
        <f>IF('Test Sample Data'!J78="","",IF(SUM('Test Sample Data'!J$2:J$97)&gt;10,IF(AND(ISNUMBER('Test Sample Data'!J78),'Test Sample Data'!J78&lt;$B79, 'Test Sample Data'!J78&gt;0),'Test Sample Data'!J78,$B79),""))</f>
        <v>35</v>
      </c>
      <c r="Y79" s="4">
        <f>IF('Test Sample Data'!K78="","",IF(SUM('Test Sample Data'!K$2:K$97)&gt;10,IF(AND(ISNUMBER('Test Sample Data'!K78),'Test Sample Data'!K78&lt;$B79, 'Test Sample Data'!K78&gt;0),'Test Sample Data'!K78,$B79),""))</f>
        <v>35</v>
      </c>
      <c r="Z79" s="4" t="str">
        <f>IF('Test Sample Data'!L78="","",IF(SUM('Test Sample Data'!L$2:L$97)&gt;10,IF(AND(ISNUMBER('Test Sample Data'!L78),'Test Sample Data'!L78&lt;$B79, 'Test Sample Data'!L78&gt;0),'Test Sample Data'!L78,$B79),""))</f>
        <v/>
      </c>
      <c r="AA79" s="4" t="str">
        <f>IF('Test Sample Data'!M78="","",IF(SUM('Test Sample Data'!M$2:M$97)&gt;10,IF(AND(ISNUMBER('Test Sample Data'!M78),'Test Sample Data'!M78&lt;$B79, 'Test Sample Data'!M78&gt;0),'Test Sample Data'!M78,$B79),""))</f>
        <v/>
      </c>
      <c r="AB79" s="4" t="str">
        <f>IF('Test Sample Data'!N78="","",IF(SUM('Test Sample Data'!N$2:N$97)&gt;10,IF(AND(ISNUMBER('Test Sample Data'!N78),'Test Sample Data'!N78&lt;$B79, 'Test Sample Data'!N78&gt;0),'Test Sample Data'!N78,$B79),""))</f>
        <v/>
      </c>
      <c r="AC79" s="4" t="str">
        <f>IF('Test Sample Data'!O78="","",IF(SUM('Test Sample Data'!O$2:O$97)&gt;10,IF(AND(ISNUMBER('Test Sample Data'!O78),'Test Sample Data'!O78&lt;$B79, 'Test Sample Data'!O78&gt;0),'Test Sample Data'!O78,$B79),""))</f>
        <v/>
      </c>
      <c r="AE79" s="4" t="s">
        <v>266</v>
      </c>
      <c r="AF79" s="4">
        <f>IF(ISNUMBER(D79),IF(MID('Gene Table'!$D$1,5,1)="8",D79-ED$100,D79-VLOOKUP(LEFT($A79,FIND(":",$A79,1))&amp;"copy number",$A$3:$AC$98,4,FALSE)),"")</f>
        <v>7.9400000000000013</v>
      </c>
      <c r="AG79" s="4">
        <f>IF(ISNUMBER(E79),IF(MID('Gene Table'!$D$1,5,1)="8",E79-EE$100,E79-VLOOKUP(LEFT($A79,FIND(":",$A79,1))&amp;"copy number",$A$3:$AC$98,5,FALSE)),"")</f>
        <v>8.240000000000002</v>
      </c>
      <c r="AH79" s="4" t="str">
        <f>IF(ISNUMBER(F79),IF(MID('Gene Table'!$D$1,5,1)="8",F79-EF$100,F79-VLOOKUP(LEFT($A79,FIND(":",$A79,1))&amp;"copy number",$A$3:$AC$98,6,FALSE)),"")</f>
        <v/>
      </c>
      <c r="AI79" s="4" t="str">
        <f>IF(ISNUMBER(G79),IF(MID('Gene Table'!$D$1,5,1)="8",G79-EG$100,G79-VLOOKUP(LEFT($A79,FIND(":",$A79,1))&amp;"copy number",$A$3:$AC$98,7,FALSE)),"")</f>
        <v/>
      </c>
      <c r="AJ79" s="4" t="str">
        <f>IF(ISNUMBER(H79),IF(MID('Gene Table'!$D$1,5,1)="8",H79-EH$100,H79-VLOOKUP(LEFT($A79,FIND(":",$A79,1))&amp;"copy number",$A$3:$AC$98,8,FALSE)),"")</f>
        <v/>
      </c>
      <c r="AK79" s="4" t="str">
        <f>IF(ISNUMBER(I79),IF(MID('Gene Table'!$D$1,5,1)="8",I79-EI$100,I79-VLOOKUP(LEFT($A79,FIND(":",$A79,1))&amp;"copy number",$A$3:$AC$98,9,FALSE)),"")</f>
        <v/>
      </c>
      <c r="AL79" s="4" t="str">
        <f>IF(ISNUMBER(J79),IF(MID('Gene Table'!$D$1,5,1)="8",J79-EJ$100,J79-VLOOKUP(LEFT($A79,FIND(":",$A79,1))&amp;"copy number",$A$3:$AC$98,10,FALSE)),"")</f>
        <v/>
      </c>
      <c r="AM79" s="4" t="str">
        <f>IF(ISNUMBER(K79),IF(MID('Gene Table'!$D$1,5,1)="8",K79-EK$100,K79-VLOOKUP(LEFT($A79,FIND(":",$A79,1))&amp;"copy number",$A$3:$AC$98,11,FALSE)),"")</f>
        <v/>
      </c>
      <c r="AN79" s="4" t="str">
        <f>IF(ISNUMBER(L79),IF(MID('Gene Table'!$D$1,5,1)="8",L79-EL$100,L79-VLOOKUP(LEFT($A79,FIND(":",$A79,1))&amp;"copy number",$A$3:$AC$98,12,FALSE)),"")</f>
        <v/>
      </c>
      <c r="AO79" s="4" t="str">
        <f>IF(ISNUMBER(M79),IF(MID('Gene Table'!$D$1,5,1)="8",M79-EM$100,M79-VLOOKUP(LEFT($A79,FIND(":",$A79,1))&amp;"copy number",$A$3:$AC$98,13,FALSE)),"")</f>
        <v/>
      </c>
      <c r="AP79" s="4" t="str">
        <f>IF(ISNUMBER(N79),IF(MID('Gene Table'!$D$1,5,1)="8",N79-EN$100,N79-VLOOKUP(LEFT($A79,FIND(":",$A79,1))&amp;"copy number",$A$3:$AC$98,14,FALSE)),"")</f>
        <v/>
      </c>
      <c r="AQ79" s="4" t="str">
        <f>IF(ISNUMBER(O79),IF(MID('Gene Table'!$D$1,5,1)="8",O79-EO$100,O79-VLOOKUP(LEFT($A79,FIND(":",$A79,1))&amp;"copy number",$A$3:$AC$98,15,FALSE)),"")</f>
        <v/>
      </c>
      <c r="AR79" s="4">
        <f t="shared" si="43"/>
        <v>0.64</v>
      </c>
      <c r="AS79" s="4">
        <f t="shared" si="44"/>
        <v>8.09</v>
      </c>
      <c r="AU79" s="4" t="s">
        <v>266</v>
      </c>
      <c r="AV79" s="4">
        <f>IF(ISNUMBER(R79),IF(MID('Gene Table'!$D$1,5,1)="8",D79-ER$100,R79-VLOOKUP(LEFT($A79,FIND(":",$A79,1))&amp;"copy number",$A$3:$AC$98,18,FALSE)),"")</f>
        <v>8.2600000000000016</v>
      </c>
      <c r="AW79" s="4">
        <f>IF(ISNUMBER(S79),IF(MID('Gene Table'!$D$1,5,1)="8",E79-ES$100,S79-VLOOKUP(LEFT($A79,FIND(":",$A79,1))&amp;"copy number",$A$3:$AC$98,19,FALSE)),"")</f>
        <v>8.14</v>
      </c>
      <c r="AX79" s="4">
        <f>IF(ISNUMBER(T79),IF(MID('Gene Table'!$D$1,5,1)="8",F79-ET$100,T79-VLOOKUP(LEFT($A79,FIND(":",$A79,1))&amp;"copy number",$A$3:$AC$98,20,FALSE)),"")</f>
        <v>8.11</v>
      </c>
      <c r="AY79" s="4">
        <f>IF(ISNUMBER(U79),IF(MID('Gene Table'!$D$1,5,1)="8",G79-EU$100,U79-VLOOKUP(LEFT($A79,FIND(":",$A79,1))&amp;"copy number",$A$3:$AC$98,21,FALSE)),"")</f>
        <v>9</v>
      </c>
      <c r="AZ79" s="4">
        <f>IF(ISNUMBER(V79),IF(MID('Gene Table'!$D$1,5,1)="8",H79-EV$100,V79-VLOOKUP(LEFT($A79,FIND(":",$A79,1))&amp;"copy number",$A$3:$AC$98,22,FALSE)),"")</f>
        <v>9</v>
      </c>
      <c r="BA79" s="4">
        <f>IF(ISNUMBER(W79),IF(MID('Gene Table'!$D$1,5,1)="8",I79-EW$100,W79-VLOOKUP(LEFT($A79,FIND(":",$A79,1))&amp;"copy number",$A$3:$AC$98,23,FALSE)),"")</f>
        <v>9</v>
      </c>
      <c r="BB79" s="4">
        <f>IF(ISNUMBER(X79),IF(MID('Gene Table'!$D$1,5,1)="8",J79-EX$100,X79-VLOOKUP(LEFT($A79,FIND(":",$A79,1))&amp;"copy number",$A$3:$AC$98,24,FALSE)),"")</f>
        <v>9</v>
      </c>
      <c r="BC79" s="4">
        <f>IF(ISNUMBER(Y79),IF(MID('Gene Table'!$D$1,5,1)="8",K79-EY$100,Y79-VLOOKUP(LEFT($A79,FIND(":",$A79,1))&amp;"copy number",$A$3:$AC$98,25,FALSE)),"")</f>
        <v>9</v>
      </c>
      <c r="BD79" s="4" t="str">
        <f>IF(ISNUMBER(Z79),IF(MID('Gene Table'!$D$1,5,1)="8",L79-EZ$100,Z79-VLOOKUP(LEFT($A79,FIND(":",$A79,1))&amp;"copy number",$A$3:$AC$98,26,FALSE)),"")</f>
        <v/>
      </c>
      <c r="BE79" s="4" t="str">
        <f>IF(ISNUMBER(AA79),IF(MID('Gene Table'!$D$1,5,1)="8",M79-FA$100,AA79-VLOOKUP(LEFT($A79,FIND(":",$A79,1))&amp;"copy number",$A$3:$AC$98,27,FALSE)),"")</f>
        <v/>
      </c>
      <c r="BF79" s="4" t="str">
        <f>IF(ISNUMBER(AB79),IF(MID('Gene Table'!$D$1,5,1)="8",N79-FB$100,AB79-VLOOKUP(LEFT($A79,FIND(":",$A79,1))&amp;"copy number",$A$3:$AC$98,28,FALSE)),"")</f>
        <v/>
      </c>
      <c r="BG79" s="4" t="str">
        <f>IF(ISNUMBER(AC79),IF(MID('Gene Table'!$D$1,5,1)="8",O79-FC$100,AC79-VLOOKUP(LEFT($A79,FIND(":",$A79,1))&amp;"copy number",$A$3:$AC$98,29,FALSE)),"")</f>
        <v/>
      </c>
      <c r="BI79" s="4" t="s">
        <v>266</v>
      </c>
      <c r="BJ79" s="4">
        <f t="shared" si="45"/>
        <v>8.2600000000000016</v>
      </c>
      <c r="BK79" s="4">
        <f t="shared" si="46"/>
        <v>8.14</v>
      </c>
      <c r="BL79" s="4">
        <f t="shared" si="47"/>
        <v>8.11</v>
      </c>
      <c r="BM79" s="4">
        <f t="shared" si="48"/>
        <v>9</v>
      </c>
      <c r="BN79" s="4">
        <f t="shared" si="49"/>
        <v>9</v>
      </c>
      <c r="BO79" s="4">
        <f t="shared" si="50"/>
        <v>9</v>
      </c>
      <c r="BP79" s="4">
        <f t="shared" si="51"/>
        <v>9</v>
      </c>
      <c r="BQ79" s="4">
        <f t="shared" si="52"/>
        <v>9</v>
      </c>
      <c r="BR79" s="4" t="str">
        <f t="shared" si="53"/>
        <v/>
      </c>
      <c r="BS79" s="4" t="str">
        <f t="shared" si="54"/>
        <v/>
      </c>
      <c r="BT79" s="4" t="str">
        <f t="shared" si="55"/>
        <v/>
      </c>
      <c r="BU79" s="4" t="str">
        <f t="shared" si="56"/>
        <v/>
      </c>
      <c r="BV79" s="4">
        <f t="shared" si="57"/>
        <v>1.29</v>
      </c>
      <c r="BW79" s="4">
        <f t="shared" si="58"/>
        <v>8.69</v>
      </c>
      <c r="BY79" s="4" t="s">
        <v>266</v>
      </c>
      <c r="BZ79" s="4">
        <f t="shared" si="59"/>
        <v>-0.42999999999999794</v>
      </c>
      <c r="CA79" s="4">
        <f t="shared" si="60"/>
        <v>-0.54999999999999893</v>
      </c>
      <c r="CB79" s="4">
        <f t="shared" si="61"/>
        <v>-0.58000000000000007</v>
      </c>
      <c r="CC79" s="4">
        <f t="shared" si="62"/>
        <v>0.3100000000000005</v>
      </c>
      <c r="CD79" s="4">
        <f t="shared" si="63"/>
        <v>0.3100000000000005</v>
      </c>
      <c r="CE79" s="4">
        <f t="shared" si="64"/>
        <v>0.3100000000000005</v>
      </c>
      <c r="CF79" s="4">
        <f t="shared" si="65"/>
        <v>0.3100000000000005</v>
      </c>
      <c r="CG79" s="4">
        <f t="shared" si="66"/>
        <v>0.3100000000000005</v>
      </c>
      <c r="CH79" s="4" t="str">
        <f t="shared" si="67"/>
        <v/>
      </c>
      <c r="CI79" s="4" t="str">
        <f t="shared" si="68"/>
        <v/>
      </c>
      <c r="CJ79" s="4" t="str">
        <f t="shared" si="69"/>
        <v/>
      </c>
      <c r="CK79" s="4" t="str">
        <f t="shared" si="70"/>
        <v/>
      </c>
      <c r="CM79" s="4" t="s">
        <v>266</v>
      </c>
      <c r="CN79" s="4" t="str">
        <f>IF(ISNUMBER(BZ79), IF($BV79&gt;VLOOKUP('Gene Table'!$G$2,'Array Content'!$A$2:$B$3,2,FALSE),IF(BZ79&lt;-$BV79,"mutant","WT"),IF(BZ79&lt;-VLOOKUP('Gene Table'!$G$2,'Array Content'!$A$2:$B$3,2,FALSE),"Mutant","WT")),"")</f>
        <v>WT</v>
      </c>
      <c r="CO79" s="4" t="str">
        <f>IF(ISNUMBER(CA79), IF($BV79&gt;VLOOKUP('Gene Table'!$G$2,'Array Content'!$A$2:$B$3,2,FALSE),IF(CA79&lt;-$BV79,"mutant","WT"),IF(CA79&lt;-VLOOKUP('Gene Table'!$G$2,'Array Content'!$A$2:$B$3,2,FALSE),"Mutant","WT")),"")</f>
        <v>WT</v>
      </c>
      <c r="CP79" s="4" t="str">
        <f>IF(ISNUMBER(CB79), IF($BV79&gt;VLOOKUP('Gene Table'!$G$2,'Array Content'!$A$2:$B$3,2,FALSE),IF(CB79&lt;-$BV79,"mutant","WT"),IF(CB79&lt;-VLOOKUP('Gene Table'!$G$2,'Array Content'!$A$2:$B$3,2,FALSE),"Mutant","WT")),"")</f>
        <v>WT</v>
      </c>
      <c r="CQ79" s="4" t="str">
        <f>IF(ISNUMBER(CC79), IF($BV79&gt;VLOOKUP('Gene Table'!$G$2,'Array Content'!$A$2:$B$3,2,FALSE),IF(CC79&lt;-$BV79,"mutant","WT"),IF(CC79&lt;-VLOOKUP('Gene Table'!$G$2,'Array Content'!$A$2:$B$3,2,FALSE),"Mutant","WT")),"")</f>
        <v>WT</v>
      </c>
      <c r="CR79" s="4" t="str">
        <f>IF(ISNUMBER(CD79), IF($BV79&gt;VLOOKUP('Gene Table'!$G$2,'Array Content'!$A$2:$B$3,2,FALSE),IF(CD79&lt;-$BV79,"mutant","WT"),IF(CD79&lt;-VLOOKUP('Gene Table'!$G$2,'Array Content'!$A$2:$B$3,2,FALSE),"Mutant","WT")),"")</f>
        <v>WT</v>
      </c>
      <c r="CS79" s="4" t="str">
        <f>IF(ISNUMBER(CE79), IF($BV79&gt;VLOOKUP('Gene Table'!$G$2,'Array Content'!$A$2:$B$3,2,FALSE),IF(CE79&lt;-$BV79,"mutant","WT"),IF(CE79&lt;-VLOOKUP('Gene Table'!$G$2,'Array Content'!$A$2:$B$3,2,FALSE),"Mutant","WT")),"")</f>
        <v>WT</v>
      </c>
      <c r="CT79" s="4" t="str">
        <f>IF(ISNUMBER(CF79), IF($BV79&gt;VLOOKUP('Gene Table'!$G$2,'Array Content'!$A$2:$B$3,2,FALSE),IF(CF79&lt;-$BV79,"mutant","WT"),IF(CF79&lt;-VLOOKUP('Gene Table'!$G$2,'Array Content'!$A$2:$B$3,2,FALSE),"Mutant","WT")),"")</f>
        <v>WT</v>
      </c>
      <c r="CU79" s="4" t="str">
        <f>IF(ISNUMBER(CG79), IF($BV79&gt;VLOOKUP('Gene Table'!$G$2,'Array Content'!$A$2:$B$3,2,FALSE),IF(CG79&lt;-$BV79,"mutant","WT"),IF(CG79&lt;-VLOOKUP('Gene Table'!$G$2,'Array Content'!$A$2:$B$3,2,FALSE),"Mutant","WT")),"")</f>
        <v>WT</v>
      </c>
      <c r="CV79" s="4" t="str">
        <f>IF(ISNUMBER(CH79), IF($BV79&gt;VLOOKUP('Gene Table'!$G$2,'Array Content'!$A$2:$B$3,2,FALSE),IF(CH79&lt;-$BV79,"mutant","WT"),IF(CH79&lt;-VLOOKUP('Gene Table'!$G$2,'Array Content'!$A$2:$B$3,2,FALSE),"Mutant","WT")),"")</f>
        <v/>
      </c>
      <c r="CW79" s="4" t="str">
        <f>IF(ISNUMBER(CI79), IF($BV79&gt;VLOOKUP('Gene Table'!$G$2,'Array Content'!$A$2:$B$3,2,FALSE),IF(CI79&lt;-$BV79,"mutant","WT"),IF(CI79&lt;-VLOOKUP('Gene Table'!$G$2,'Array Content'!$A$2:$B$3,2,FALSE),"Mutant","WT")),"")</f>
        <v/>
      </c>
      <c r="CX79" s="4" t="str">
        <f>IF(ISNUMBER(CJ79), IF($BV79&gt;VLOOKUP('Gene Table'!$G$2,'Array Content'!$A$2:$B$3,2,FALSE),IF(CJ79&lt;-$BV79,"mutant","WT"),IF(CJ79&lt;-VLOOKUP('Gene Table'!$G$2,'Array Content'!$A$2:$B$3,2,FALSE),"Mutant","WT")),"")</f>
        <v/>
      </c>
      <c r="CY79" s="4" t="str">
        <f>IF(ISNUMBER(CK79), IF($BV79&gt;VLOOKUP('Gene Table'!$G$2,'Array Content'!$A$2:$B$3,2,FALSE),IF(CK79&lt;-$BV79,"mutant","WT"),IF(CK79&lt;-VLOOKUP('Gene Table'!$G$2,'Array Content'!$A$2:$B$3,2,FALSE),"Mutant","WT")),"")</f>
        <v/>
      </c>
      <c r="DA79" s="4" t="s">
        <v>266</v>
      </c>
      <c r="DB79" s="4">
        <f t="shared" si="71"/>
        <v>0.17000000000000171</v>
      </c>
      <c r="DC79" s="4">
        <f t="shared" si="72"/>
        <v>5.0000000000000711E-2</v>
      </c>
      <c r="DD79" s="4">
        <f t="shared" si="73"/>
        <v>1.9999999999999574E-2</v>
      </c>
      <c r="DE79" s="4">
        <f t="shared" si="74"/>
        <v>0.91000000000000014</v>
      </c>
      <c r="DF79" s="4">
        <f t="shared" si="75"/>
        <v>0.91000000000000014</v>
      </c>
      <c r="DG79" s="4">
        <f t="shared" si="76"/>
        <v>0.91000000000000014</v>
      </c>
      <c r="DH79" s="4">
        <f t="shared" si="77"/>
        <v>0.91000000000000014</v>
      </c>
      <c r="DI79" s="4">
        <f t="shared" si="78"/>
        <v>0.91000000000000014</v>
      </c>
      <c r="DJ79" s="4" t="str">
        <f t="shared" si="79"/>
        <v/>
      </c>
      <c r="DK79" s="4" t="str">
        <f t="shared" si="80"/>
        <v/>
      </c>
      <c r="DL79" s="4" t="str">
        <f t="shared" si="81"/>
        <v/>
      </c>
      <c r="DM79" s="4" t="str">
        <f t="shared" si="82"/>
        <v/>
      </c>
      <c r="DO79" s="4" t="s">
        <v>266</v>
      </c>
      <c r="DP79" s="4" t="str">
        <f>IF(ISNUMBER(DB79), IF($AR79&gt;VLOOKUP('Gene Table'!$G$2,'Array Content'!$A$2:$B$3,2,FALSE),IF(DB79&lt;-$AR79,"mutant","WT"),IF(DB79&lt;-VLOOKUP('Gene Table'!$G$2,'Array Content'!$A$2:$B$3,2,FALSE),"Mutant","WT")),"")</f>
        <v>WT</v>
      </c>
      <c r="DQ79" s="4" t="str">
        <f>IF(ISNUMBER(DC79), IF($AR79&gt;VLOOKUP('Gene Table'!$G$2,'Array Content'!$A$2:$B$3,2,FALSE),IF(DC79&lt;-$AR79,"mutant","WT"),IF(DC79&lt;-VLOOKUP('Gene Table'!$G$2,'Array Content'!$A$2:$B$3,2,FALSE),"Mutant","WT")),"")</f>
        <v>WT</v>
      </c>
      <c r="DR79" s="4" t="str">
        <f>IF(ISNUMBER(DD79), IF($AR79&gt;VLOOKUP('Gene Table'!$G$2,'Array Content'!$A$2:$B$3,2,FALSE),IF(DD79&lt;-$AR79,"mutant","WT"),IF(DD79&lt;-VLOOKUP('Gene Table'!$G$2,'Array Content'!$A$2:$B$3,2,FALSE),"Mutant","WT")),"")</f>
        <v>WT</v>
      </c>
      <c r="DS79" s="4" t="str">
        <f>IF(ISNUMBER(DE79), IF($AR79&gt;VLOOKUP('Gene Table'!$G$2,'Array Content'!$A$2:$B$3,2,FALSE),IF(DE79&lt;-$AR79,"mutant","WT"),IF(DE79&lt;-VLOOKUP('Gene Table'!$G$2,'Array Content'!$A$2:$B$3,2,FALSE),"Mutant","WT")),"")</f>
        <v>WT</v>
      </c>
      <c r="DT79" s="4" t="str">
        <f>IF(ISNUMBER(DF79), IF($AR79&gt;VLOOKUP('Gene Table'!$G$2,'Array Content'!$A$2:$B$3,2,FALSE),IF(DF79&lt;-$AR79,"mutant","WT"),IF(DF79&lt;-VLOOKUP('Gene Table'!$G$2,'Array Content'!$A$2:$B$3,2,FALSE),"Mutant","WT")),"")</f>
        <v>WT</v>
      </c>
      <c r="DU79" s="4" t="str">
        <f>IF(ISNUMBER(DG79), IF($AR79&gt;VLOOKUP('Gene Table'!$G$2,'Array Content'!$A$2:$B$3,2,FALSE),IF(DG79&lt;-$AR79,"mutant","WT"),IF(DG79&lt;-VLOOKUP('Gene Table'!$G$2,'Array Content'!$A$2:$B$3,2,FALSE),"Mutant","WT")),"")</f>
        <v>WT</v>
      </c>
      <c r="DV79" s="4" t="str">
        <f>IF(ISNUMBER(DH79), IF($AR79&gt;VLOOKUP('Gene Table'!$G$2,'Array Content'!$A$2:$B$3,2,FALSE),IF(DH79&lt;-$AR79,"mutant","WT"),IF(DH79&lt;-VLOOKUP('Gene Table'!$G$2,'Array Content'!$A$2:$B$3,2,FALSE),"Mutant","WT")),"")</f>
        <v>WT</v>
      </c>
      <c r="DW79" s="4" t="str">
        <f>IF(ISNUMBER(DI79), IF($AR79&gt;VLOOKUP('Gene Table'!$G$2,'Array Content'!$A$2:$B$3,2,FALSE),IF(DI79&lt;-$AR79,"mutant","WT"),IF(DI79&lt;-VLOOKUP('Gene Table'!$G$2,'Array Content'!$A$2:$B$3,2,FALSE),"Mutant","WT")),"")</f>
        <v>WT</v>
      </c>
      <c r="DX79" s="4" t="str">
        <f>IF(ISNUMBER(DJ79), IF($AR79&gt;VLOOKUP('Gene Table'!$G$2,'Array Content'!$A$2:$B$3,2,FALSE),IF(DJ79&lt;-$AR79,"mutant","WT"),IF(DJ79&lt;-VLOOKUP('Gene Table'!$G$2,'Array Content'!$A$2:$B$3,2,FALSE),"Mutant","WT")),"")</f>
        <v/>
      </c>
      <c r="DY79" s="4" t="str">
        <f>IF(ISNUMBER(DK79), IF($AR79&gt;VLOOKUP('Gene Table'!$G$2,'Array Content'!$A$2:$B$3,2,FALSE),IF(DK79&lt;-$AR79,"mutant","WT"),IF(DK79&lt;-VLOOKUP('Gene Table'!$G$2,'Array Content'!$A$2:$B$3,2,FALSE),"Mutant","WT")),"")</f>
        <v/>
      </c>
      <c r="DZ79" s="4" t="str">
        <f>IF(ISNUMBER(DL79), IF($AR79&gt;VLOOKUP('Gene Table'!$G$2,'Array Content'!$A$2:$B$3,2,FALSE),IF(DL79&lt;-$AR79,"mutant","WT"),IF(DL79&lt;-VLOOKUP('Gene Table'!$G$2,'Array Content'!$A$2:$B$3,2,FALSE),"Mutant","WT")),"")</f>
        <v/>
      </c>
      <c r="EA79" s="4" t="str">
        <f>IF(ISNUMBER(DM79), IF($AR79&gt;VLOOKUP('Gene Table'!$G$2,'Array Content'!$A$2:$B$3,2,FALSE),IF(DM79&lt;-$AR79,"mutant","WT"),IF(DM79&lt;-VLOOKUP('Gene Table'!$G$2,'Array Content'!$A$2:$B$3,2,FALSE),"Mutant","WT")),"")</f>
        <v/>
      </c>
      <c r="EC79" s="4" t="s">
        <v>266</v>
      </c>
      <c r="ED79" s="4" t="str">
        <f>IF('Gene Table'!$D79="copy number",D79,"")</f>
        <v/>
      </c>
      <c r="EE79" s="4" t="str">
        <f>IF('Gene Table'!$D79="copy number",E79,"")</f>
        <v/>
      </c>
      <c r="EF79" s="4" t="str">
        <f>IF('Gene Table'!$D79="copy number",F79,"")</f>
        <v/>
      </c>
      <c r="EG79" s="4" t="str">
        <f>IF('Gene Table'!$D79="copy number",G79,"")</f>
        <v/>
      </c>
      <c r="EH79" s="4" t="str">
        <f>IF('Gene Table'!$D79="copy number",H79,"")</f>
        <v/>
      </c>
      <c r="EI79" s="4" t="str">
        <f>IF('Gene Table'!$D79="copy number",I79,"")</f>
        <v/>
      </c>
      <c r="EJ79" s="4" t="str">
        <f>IF('Gene Table'!$D79="copy number",J79,"")</f>
        <v/>
      </c>
      <c r="EK79" s="4" t="str">
        <f>IF('Gene Table'!$D79="copy number",K79,"")</f>
        <v/>
      </c>
      <c r="EL79" s="4" t="str">
        <f>IF('Gene Table'!$D79="copy number",L79,"")</f>
        <v/>
      </c>
      <c r="EM79" s="4" t="str">
        <f>IF('Gene Table'!$D79="copy number",M79,"")</f>
        <v/>
      </c>
      <c r="EN79" s="4" t="str">
        <f>IF('Gene Table'!$D79="copy number",N79,"")</f>
        <v/>
      </c>
      <c r="EO79" s="4" t="str">
        <f>IF('Gene Table'!$D79="copy number",O79,"")</f>
        <v/>
      </c>
      <c r="EQ79" s="4" t="s">
        <v>266</v>
      </c>
      <c r="ER79" s="4" t="str">
        <f>IF('Gene Table'!$D79="copy number",R79,"")</f>
        <v/>
      </c>
      <c r="ES79" s="4" t="str">
        <f>IF('Gene Table'!$D79="copy number",S79,"")</f>
        <v/>
      </c>
      <c r="ET79" s="4" t="str">
        <f>IF('Gene Table'!$D79="copy number",T79,"")</f>
        <v/>
      </c>
      <c r="EU79" s="4" t="str">
        <f>IF('Gene Table'!$D79="copy number",U79,"")</f>
        <v/>
      </c>
      <c r="EV79" s="4" t="str">
        <f>IF('Gene Table'!$D79="copy number",V79,"")</f>
        <v/>
      </c>
      <c r="EW79" s="4" t="str">
        <f>IF('Gene Table'!$D79="copy number",W79,"")</f>
        <v/>
      </c>
      <c r="EX79" s="4" t="str">
        <f>IF('Gene Table'!$D79="copy number",X79,"")</f>
        <v/>
      </c>
      <c r="EY79" s="4" t="str">
        <f>IF('Gene Table'!$D79="copy number",Y79,"")</f>
        <v/>
      </c>
      <c r="EZ79" s="4" t="str">
        <f>IF('Gene Table'!$D79="copy number",Z79,"")</f>
        <v/>
      </c>
      <c r="FA79" s="4" t="str">
        <f>IF('Gene Table'!$D79="copy number",AA79,"")</f>
        <v/>
      </c>
      <c r="FB79" s="4" t="str">
        <f>IF('Gene Table'!$D79="copy number",AB79,"")</f>
        <v/>
      </c>
      <c r="FC79" s="4" t="str">
        <f>IF('Gene Table'!$D79="copy number",AC79,"")</f>
        <v/>
      </c>
      <c r="FE79" s="4" t="s">
        <v>266</v>
      </c>
      <c r="FF79" s="4" t="str">
        <f>IF('Gene Table'!$C79="SMPC",D79,"")</f>
        <v/>
      </c>
      <c r="FG79" s="4" t="str">
        <f>IF('Gene Table'!$C79="SMPC",E79,"")</f>
        <v/>
      </c>
      <c r="FH79" s="4" t="str">
        <f>IF('Gene Table'!$C79="SMPC",F79,"")</f>
        <v/>
      </c>
      <c r="FI79" s="4" t="str">
        <f>IF('Gene Table'!$C79="SMPC",G79,"")</f>
        <v/>
      </c>
      <c r="FJ79" s="4" t="str">
        <f>IF('Gene Table'!$C79="SMPC",H79,"")</f>
        <v/>
      </c>
      <c r="FK79" s="4" t="str">
        <f>IF('Gene Table'!$C79="SMPC",I79,"")</f>
        <v/>
      </c>
      <c r="FL79" s="4" t="str">
        <f>IF('Gene Table'!$C79="SMPC",J79,"")</f>
        <v/>
      </c>
      <c r="FM79" s="4" t="str">
        <f>IF('Gene Table'!$C79="SMPC",K79,"")</f>
        <v/>
      </c>
      <c r="FN79" s="4" t="str">
        <f>IF('Gene Table'!$C79="SMPC",L79,"")</f>
        <v/>
      </c>
      <c r="FO79" s="4" t="str">
        <f>IF('Gene Table'!$C79="SMPC",M79,"")</f>
        <v/>
      </c>
      <c r="FP79" s="4" t="str">
        <f>IF('Gene Table'!$C79="SMPC",N79,"")</f>
        <v/>
      </c>
      <c r="FQ79" s="4" t="str">
        <f>IF('Gene Table'!$C79="SMPC",O79,"")</f>
        <v/>
      </c>
      <c r="FS79" s="4" t="s">
        <v>266</v>
      </c>
      <c r="FT79" s="4" t="str">
        <f>IF('Gene Table'!$C79="SMPC",R79,"")</f>
        <v/>
      </c>
      <c r="FU79" s="4" t="str">
        <f>IF('Gene Table'!$C79="SMPC",S79,"")</f>
        <v/>
      </c>
      <c r="FV79" s="4" t="str">
        <f>IF('Gene Table'!$C79="SMPC",T79,"")</f>
        <v/>
      </c>
      <c r="FW79" s="4" t="str">
        <f>IF('Gene Table'!$C79="SMPC",U79,"")</f>
        <v/>
      </c>
      <c r="FX79" s="4" t="str">
        <f>IF('Gene Table'!$C79="SMPC",V79,"")</f>
        <v/>
      </c>
      <c r="FY79" s="4" t="str">
        <f>IF('Gene Table'!$C79="SMPC",W79,"")</f>
        <v/>
      </c>
      <c r="FZ79" s="4" t="str">
        <f>IF('Gene Table'!$C79="SMPC",X79,"")</f>
        <v/>
      </c>
      <c r="GA79" s="4" t="str">
        <f>IF('Gene Table'!$C79="SMPC",Y79,"")</f>
        <v/>
      </c>
      <c r="GB79" s="4" t="str">
        <f>IF('Gene Table'!$C79="SMPC",Z79,"")</f>
        <v/>
      </c>
      <c r="GC79" s="4" t="str">
        <f>IF('Gene Table'!$C79="SMPC",AA79,"")</f>
        <v/>
      </c>
      <c r="GD79" s="4" t="str">
        <f>IF('Gene Table'!$C79="SMPC",AB79,"")</f>
        <v/>
      </c>
      <c r="GE79" s="4" t="str">
        <f>IF('Gene Table'!$C79="SMPC",AC79,"")</f>
        <v/>
      </c>
    </row>
    <row r="80" spans="1:187" ht="15" customHeight="1" x14ac:dyDescent="0.25">
      <c r="A80" s="4" t="str">
        <f>'Gene Table'!C80&amp;":"&amp;'Gene Table'!D80</f>
        <v>PIK3CA:c.3140A&gt;G</v>
      </c>
      <c r="B80" s="4">
        <f>IF('Gene Table'!$G$5="NO",IF(ISNUMBER(MATCH('Gene Table'!E80,'Array Content'!$M$2:$M$941,0)),VLOOKUP('Gene Table'!E80,'Array Content'!$M$2:$O$941,2,FALSE),35),IF('Gene Table'!$G$5="YES",IF(ISNUMBER(MATCH('Gene Table'!E80,'Array Content'!$M$2:$M$941,0)),VLOOKUP('Gene Table'!E80,'Array Content'!$M$2:$O$941,3,FALSE),35),"OOPS"))</f>
        <v>35</v>
      </c>
      <c r="C80" s="4" t="s">
        <v>269</v>
      </c>
      <c r="D80" s="4">
        <f>IF('Control Sample Data'!D79="","",IF(SUM('Control Sample Data'!D$2:D$97)&gt;10,IF(AND(ISNUMBER('Control Sample Data'!D79),'Control Sample Data'!D79&lt;$B80, 'Control Sample Data'!D79&gt;0),'Control Sample Data'!D79,$B80),""))</f>
        <v>34.270000000000003</v>
      </c>
      <c r="E80" s="4">
        <f>IF('Control Sample Data'!E79="","",IF(SUM('Control Sample Data'!E$2:E$97)&gt;10,IF(AND(ISNUMBER('Control Sample Data'!E79),'Control Sample Data'!E79&lt;$B80, 'Control Sample Data'!E79&gt;0),'Control Sample Data'!E79,$B80),""))</f>
        <v>34.590000000000003</v>
      </c>
      <c r="F80" s="4" t="str">
        <f>IF('Control Sample Data'!F79="","",IF(SUM('Control Sample Data'!F$2:F$97)&gt;10,IF(AND(ISNUMBER('Control Sample Data'!F79),'Control Sample Data'!F79&lt;$B80, 'Control Sample Data'!F79&gt;0),'Control Sample Data'!F79,$B80),""))</f>
        <v/>
      </c>
      <c r="G80" s="4" t="str">
        <f>IF('Control Sample Data'!G79="","",IF(SUM('Control Sample Data'!G$2:G$97)&gt;10,IF(AND(ISNUMBER('Control Sample Data'!G79),'Control Sample Data'!G79&lt;$B80, 'Control Sample Data'!G79&gt;0),'Control Sample Data'!G79,$B80),""))</f>
        <v/>
      </c>
      <c r="H80" s="4" t="str">
        <f>IF('Control Sample Data'!H79="","",IF(SUM('Control Sample Data'!H$2:H$97)&gt;10,IF(AND(ISNUMBER('Control Sample Data'!H79),'Control Sample Data'!H79&lt;$B80, 'Control Sample Data'!H79&gt;0),'Control Sample Data'!H79,$B80),""))</f>
        <v/>
      </c>
      <c r="I80" s="4" t="str">
        <f>IF('Control Sample Data'!I79="","",IF(SUM('Control Sample Data'!I$2:I$97)&gt;10,IF(AND(ISNUMBER('Control Sample Data'!I79),'Control Sample Data'!I79&lt;$B80, 'Control Sample Data'!I79&gt;0),'Control Sample Data'!I79,$B80),""))</f>
        <v/>
      </c>
      <c r="J80" s="4" t="str">
        <f>IF('Control Sample Data'!J79="","",IF(SUM('Control Sample Data'!J$2:J$97)&gt;10,IF(AND(ISNUMBER('Control Sample Data'!J79),'Control Sample Data'!J79&lt;$B80, 'Control Sample Data'!J79&gt;0),'Control Sample Data'!J79,$B80),""))</f>
        <v/>
      </c>
      <c r="K80" s="4" t="str">
        <f>IF('Control Sample Data'!K79="","",IF(SUM('Control Sample Data'!K$2:K$97)&gt;10,IF(AND(ISNUMBER('Control Sample Data'!K79),'Control Sample Data'!K79&lt;$B80, 'Control Sample Data'!K79&gt;0),'Control Sample Data'!K79,$B80),""))</f>
        <v/>
      </c>
      <c r="L80" s="4" t="str">
        <f>IF('Control Sample Data'!L79="","",IF(SUM('Control Sample Data'!L$2:L$97)&gt;10,IF(AND(ISNUMBER('Control Sample Data'!L79),'Control Sample Data'!L79&lt;$B80, 'Control Sample Data'!L79&gt;0),'Control Sample Data'!L79,$B80),""))</f>
        <v/>
      </c>
      <c r="M80" s="4" t="str">
        <f>IF('Control Sample Data'!M79="","",IF(SUM('Control Sample Data'!M$2:M$97)&gt;10,IF(AND(ISNUMBER('Control Sample Data'!M79),'Control Sample Data'!M79&lt;$B80, 'Control Sample Data'!M79&gt;0),'Control Sample Data'!M79,$B80),""))</f>
        <v/>
      </c>
      <c r="N80" s="4" t="str">
        <f>IF('Control Sample Data'!N79="","",IF(SUM('Control Sample Data'!N$2:N$97)&gt;10,IF(AND(ISNUMBER('Control Sample Data'!N79),'Control Sample Data'!N79&lt;$B80, 'Control Sample Data'!N79&gt;0),'Control Sample Data'!N79,$B80),""))</f>
        <v/>
      </c>
      <c r="O80" s="4" t="str">
        <f>IF('Control Sample Data'!O79="","",IF(SUM('Control Sample Data'!O$2:O$97)&gt;10,IF(AND(ISNUMBER('Control Sample Data'!O79),'Control Sample Data'!O79&lt;$B80, 'Control Sample Data'!O79&gt;0),'Control Sample Data'!O79,$B80),""))</f>
        <v/>
      </c>
      <c r="Q80" s="4" t="s">
        <v>269</v>
      </c>
      <c r="R80" s="4">
        <f>IF('Test Sample Data'!D79="","",IF(SUM('Test Sample Data'!D$2:D$97)&gt;10,IF(AND(ISNUMBER('Test Sample Data'!D79),'Test Sample Data'!D79&lt;$B80, 'Test Sample Data'!D79&gt;0),'Test Sample Data'!D79,$B80),""))</f>
        <v>27.409999999999997</v>
      </c>
      <c r="S80" s="4">
        <f>IF('Test Sample Data'!E79="","",IF(SUM('Test Sample Data'!E$2:E$97)&gt;10,IF(AND(ISNUMBER('Test Sample Data'!E79),'Test Sample Data'!E79&lt;$B80, 'Test Sample Data'!E79&gt;0),'Test Sample Data'!E79,$B80),""))</f>
        <v>27.909999999999997</v>
      </c>
      <c r="T80" s="4">
        <f>IF('Test Sample Data'!F79="","",IF(SUM('Test Sample Data'!F$2:F$97)&gt;10,IF(AND(ISNUMBER('Test Sample Data'!F79),'Test Sample Data'!F79&lt;$B80, 'Test Sample Data'!F79&gt;0),'Test Sample Data'!F79,$B80),""))</f>
        <v>29.299999999999997</v>
      </c>
      <c r="U80" s="4">
        <f>IF('Test Sample Data'!G79="","",IF(SUM('Test Sample Data'!G$2:G$97)&gt;10,IF(AND(ISNUMBER('Test Sample Data'!G79),'Test Sample Data'!G79&lt;$B80, 'Test Sample Data'!G79&gt;0),'Test Sample Data'!G79,$B80),""))</f>
        <v>35</v>
      </c>
      <c r="V80" s="4">
        <f>IF('Test Sample Data'!H79="","",IF(SUM('Test Sample Data'!H$2:H$97)&gt;10,IF(AND(ISNUMBER('Test Sample Data'!H79),'Test Sample Data'!H79&lt;$B80, 'Test Sample Data'!H79&gt;0),'Test Sample Data'!H79,$B80),""))</f>
        <v>35</v>
      </c>
      <c r="W80" s="4">
        <f>IF('Test Sample Data'!I79="","",IF(SUM('Test Sample Data'!I$2:I$97)&gt;10,IF(AND(ISNUMBER('Test Sample Data'!I79),'Test Sample Data'!I79&lt;$B80, 'Test Sample Data'!I79&gt;0),'Test Sample Data'!I79,$B80),""))</f>
        <v>35</v>
      </c>
      <c r="X80" s="4">
        <f>IF('Test Sample Data'!J79="","",IF(SUM('Test Sample Data'!J$2:J$97)&gt;10,IF(AND(ISNUMBER('Test Sample Data'!J79),'Test Sample Data'!J79&lt;$B80, 'Test Sample Data'!J79&gt;0),'Test Sample Data'!J79,$B80),""))</f>
        <v>35</v>
      </c>
      <c r="Y80" s="4">
        <f>IF('Test Sample Data'!K79="","",IF(SUM('Test Sample Data'!K$2:K$97)&gt;10,IF(AND(ISNUMBER('Test Sample Data'!K79),'Test Sample Data'!K79&lt;$B80, 'Test Sample Data'!K79&gt;0),'Test Sample Data'!K79,$B80),""))</f>
        <v>35</v>
      </c>
      <c r="Z80" s="4" t="str">
        <f>IF('Test Sample Data'!L79="","",IF(SUM('Test Sample Data'!L$2:L$97)&gt;10,IF(AND(ISNUMBER('Test Sample Data'!L79),'Test Sample Data'!L79&lt;$B80, 'Test Sample Data'!L79&gt;0),'Test Sample Data'!L79,$B80),""))</f>
        <v/>
      </c>
      <c r="AA80" s="4" t="str">
        <f>IF('Test Sample Data'!M79="","",IF(SUM('Test Sample Data'!M$2:M$97)&gt;10,IF(AND(ISNUMBER('Test Sample Data'!M79),'Test Sample Data'!M79&lt;$B80, 'Test Sample Data'!M79&gt;0),'Test Sample Data'!M79,$B80),""))</f>
        <v/>
      </c>
      <c r="AB80" s="4" t="str">
        <f>IF('Test Sample Data'!N79="","",IF(SUM('Test Sample Data'!N$2:N$97)&gt;10,IF(AND(ISNUMBER('Test Sample Data'!N79),'Test Sample Data'!N79&lt;$B80, 'Test Sample Data'!N79&gt;0),'Test Sample Data'!N79,$B80),""))</f>
        <v/>
      </c>
      <c r="AC80" s="4" t="str">
        <f>IF('Test Sample Data'!O79="","",IF(SUM('Test Sample Data'!O$2:O$97)&gt;10,IF(AND(ISNUMBER('Test Sample Data'!O79),'Test Sample Data'!O79&lt;$B80, 'Test Sample Data'!O79&gt;0),'Test Sample Data'!O79,$B80),""))</f>
        <v/>
      </c>
      <c r="AE80" s="4" t="s">
        <v>269</v>
      </c>
      <c r="AF80" s="4">
        <f>IF(ISNUMBER(D80),IF(MID('Gene Table'!$D$1,5,1)="8",D80-ED$100,D80-VLOOKUP(LEFT($A80,FIND(":",$A80,1))&amp;"copy number",$A$3:$AC$98,4,FALSE)),"")</f>
        <v>7.9600000000000044</v>
      </c>
      <c r="AG80" s="4">
        <f>IF(ISNUMBER(E80),IF(MID('Gene Table'!$D$1,5,1)="8",E80-EE$100,E80-VLOOKUP(LEFT($A80,FIND(":",$A80,1))&amp;"copy number",$A$3:$AC$98,5,FALSE)),"")</f>
        <v>8.1200000000000045</v>
      </c>
      <c r="AH80" s="4" t="str">
        <f>IF(ISNUMBER(F80),IF(MID('Gene Table'!$D$1,5,1)="8",F80-EF$100,F80-VLOOKUP(LEFT($A80,FIND(":",$A80,1))&amp;"copy number",$A$3:$AC$98,6,FALSE)),"")</f>
        <v/>
      </c>
      <c r="AI80" s="4" t="str">
        <f>IF(ISNUMBER(G80),IF(MID('Gene Table'!$D$1,5,1)="8",G80-EG$100,G80-VLOOKUP(LEFT($A80,FIND(":",$A80,1))&amp;"copy number",$A$3:$AC$98,7,FALSE)),"")</f>
        <v/>
      </c>
      <c r="AJ80" s="4" t="str">
        <f>IF(ISNUMBER(H80),IF(MID('Gene Table'!$D$1,5,1)="8",H80-EH$100,H80-VLOOKUP(LEFT($A80,FIND(":",$A80,1))&amp;"copy number",$A$3:$AC$98,8,FALSE)),"")</f>
        <v/>
      </c>
      <c r="AK80" s="4" t="str">
        <f>IF(ISNUMBER(I80),IF(MID('Gene Table'!$D$1,5,1)="8",I80-EI$100,I80-VLOOKUP(LEFT($A80,FIND(":",$A80,1))&amp;"copy number",$A$3:$AC$98,9,FALSE)),"")</f>
        <v/>
      </c>
      <c r="AL80" s="4" t="str">
        <f>IF(ISNUMBER(J80),IF(MID('Gene Table'!$D$1,5,1)="8",J80-EJ$100,J80-VLOOKUP(LEFT($A80,FIND(":",$A80,1))&amp;"copy number",$A$3:$AC$98,10,FALSE)),"")</f>
        <v/>
      </c>
      <c r="AM80" s="4" t="str">
        <f>IF(ISNUMBER(K80),IF(MID('Gene Table'!$D$1,5,1)="8",K80-EK$100,K80-VLOOKUP(LEFT($A80,FIND(":",$A80,1))&amp;"copy number",$A$3:$AC$98,11,FALSE)),"")</f>
        <v/>
      </c>
      <c r="AN80" s="4" t="str">
        <f>IF(ISNUMBER(L80),IF(MID('Gene Table'!$D$1,5,1)="8",L80-EL$100,L80-VLOOKUP(LEFT($A80,FIND(":",$A80,1))&amp;"copy number",$A$3:$AC$98,12,FALSE)),"")</f>
        <v/>
      </c>
      <c r="AO80" s="4" t="str">
        <f>IF(ISNUMBER(M80),IF(MID('Gene Table'!$D$1,5,1)="8",M80-EM$100,M80-VLOOKUP(LEFT($A80,FIND(":",$A80,1))&amp;"copy number",$A$3:$AC$98,13,FALSE)),"")</f>
        <v/>
      </c>
      <c r="AP80" s="4" t="str">
        <f>IF(ISNUMBER(N80),IF(MID('Gene Table'!$D$1,5,1)="8",N80-EN$100,N80-VLOOKUP(LEFT($A80,FIND(":",$A80,1))&amp;"copy number",$A$3:$AC$98,14,FALSE)),"")</f>
        <v/>
      </c>
      <c r="AQ80" s="4" t="str">
        <f>IF(ISNUMBER(O80),IF(MID('Gene Table'!$D$1,5,1)="8",O80-EO$100,O80-VLOOKUP(LEFT($A80,FIND(":",$A80,1))&amp;"copy number",$A$3:$AC$98,15,FALSE)),"")</f>
        <v/>
      </c>
      <c r="AR80" s="4">
        <f t="shared" si="43"/>
        <v>0.34</v>
      </c>
      <c r="AS80" s="4">
        <f t="shared" si="44"/>
        <v>8.0399999999999991</v>
      </c>
      <c r="AU80" s="4" t="s">
        <v>269</v>
      </c>
      <c r="AV80" s="4">
        <f>IF(ISNUMBER(R80),IF(MID('Gene Table'!$D$1,5,1)="8",D80-ER$100,R80-VLOOKUP(LEFT($A80,FIND(":",$A80,1))&amp;"copy number",$A$3:$AC$98,18,FALSE)),"")</f>
        <v>0.66999999999999815</v>
      </c>
      <c r="AW80" s="4">
        <f>IF(ISNUMBER(S80),IF(MID('Gene Table'!$D$1,5,1)="8",E80-ES$100,S80-VLOOKUP(LEFT($A80,FIND(":",$A80,1))&amp;"copy number",$A$3:$AC$98,19,FALSE)),"")</f>
        <v>1.0499999999999972</v>
      </c>
      <c r="AX80" s="4">
        <f>IF(ISNUMBER(T80),IF(MID('Gene Table'!$D$1,5,1)="8",F80-ET$100,T80-VLOOKUP(LEFT($A80,FIND(":",$A80,1))&amp;"copy number",$A$3:$AC$98,20,FALSE)),"")</f>
        <v>2.4099999999999966</v>
      </c>
      <c r="AY80" s="4">
        <f>IF(ISNUMBER(U80),IF(MID('Gene Table'!$D$1,5,1)="8",G80-EU$100,U80-VLOOKUP(LEFT($A80,FIND(":",$A80,1))&amp;"copy number",$A$3:$AC$98,21,FALSE)),"")</f>
        <v>9</v>
      </c>
      <c r="AZ80" s="4">
        <f>IF(ISNUMBER(V80),IF(MID('Gene Table'!$D$1,5,1)="8",H80-EV$100,V80-VLOOKUP(LEFT($A80,FIND(":",$A80,1))&amp;"copy number",$A$3:$AC$98,22,FALSE)),"")</f>
        <v>9</v>
      </c>
      <c r="BA80" s="4">
        <f>IF(ISNUMBER(W80),IF(MID('Gene Table'!$D$1,5,1)="8",I80-EW$100,W80-VLOOKUP(LEFT($A80,FIND(":",$A80,1))&amp;"copy number",$A$3:$AC$98,23,FALSE)),"")</f>
        <v>9</v>
      </c>
      <c r="BB80" s="4">
        <f>IF(ISNUMBER(X80),IF(MID('Gene Table'!$D$1,5,1)="8",J80-EX$100,X80-VLOOKUP(LEFT($A80,FIND(":",$A80,1))&amp;"copy number",$A$3:$AC$98,24,FALSE)),"")</f>
        <v>9</v>
      </c>
      <c r="BC80" s="4">
        <f>IF(ISNUMBER(Y80),IF(MID('Gene Table'!$D$1,5,1)="8",K80-EY$100,Y80-VLOOKUP(LEFT($A80,FIND(":",$A80,1))&amp;"copy number",$A$3:$AC$98,25,FALSE)),"")</f>
        <v>9</v>
      </c>
      <c r="BD80" s="4" t="str">
        <f>IF(ISNUMBER(Z80),IF(MID('Gene Table'!$D$1,5,1)="8",L80-EZ$100,Z80-VLOOKUP(LEFT($A80,FIND(":",$A80,1))&amp;"copy number",$A$3:$AC$98,26,FALSE)),"")</f>
        <v/>
      </c>
      <c r="BE80" s="4" t="str">
        <f>IF(ISNUMBER(AA80),IF(MID('Gene Table'!$D$1,5,1)="8",M80-FA$100,AA80-VLOOKUP(LEFT($A80,FIND(":",$A80,1))&amp;"copy number",$A$3:$AC$98,27,FALSE)),"")</f>
        <v/>
      </c>
      <c r="BF80" s="4" t="str">
        <f>IF(ISNUMBER(AB80),IF(MID('Gene Table'!$D$1,5,1)="8",N80-FB$100,AB80-VLOOKUP(LEFT($A80,FIND(":",$A80,1))&amp;"copy number",$A$3:$AC$98,28,FALSE)),"")</f>
        <v/>
      </c>
      <c r="BG80" s="4" t="str">
        <f>IF(ISNUMBER(AC80),IF(MID('Gene Table'!$D$1,5,1)="8",O80-FC$100,AC80-VLOOKUP(LEFT($A80,FIND(":",$A80,1))&amp;"copy number",$A$3:$AC$98,29,FALSE)),"")</f>
        <v/>
      </c>
      <c r="BI80" s="4" t="s">
        <v>269</v>
      </c>
      <c r="BJ80" s="4" t="str">
        <f t="shared" si="45"/>
        <v/>
      </c>
      <c r="BK80" s="4" t="str">
        <f t="shared" si="46"/>
        <v/>
      </c>
      <c r="BL80" s="4" t="str">
        <f t="shared" si="47"/>
        <v/>
      </c>
      <c r="BM80" s="4">
        <f t="shared" si="48"/>
        <v>9</v>
      </c>
      <c r="BN80" s="4">
        <f t="shared" si="49"/>
        <v>9</v>
      </c>
      <c r="BO80" s="4">
        <f t="shared" si="50"/>
        <v>9</v>
      </c>
      <c r="BP80" s="4">
        <f t="shared" si="51"/>
        <v>9</v>
      </c>
      <c r="BQ80" s="4">
        <f t="shared" si="52"/>
        <v>9</v>
      </c>
      <c r="BR80" s="4" t="str">
        <f t="shared" si="53"/>
        <v/>
      </c>
      <c r="BS80" s="4" t="str">
        <f t="shared" si="54"/>
        <v/>
      </c>
      <c r="BT80" s="4" t="str">
        <f t="shared" si="55"/>
        <v/>
      </c>
      <c r="BU80" s="4" t="str">
        <f t="shared" si="56"/>
        <v/>
      </c>
      <c r="BV80" s="4">
        <f t="shared" si="57"/>
        <v>0</v>
      </c>
      <c r="BW80" s="4">
        <f t="shared" si="58"/>
        <v>9</v>
      </c>
      <c r="BY80" s="4" t="s">
        <v>269</v>
      </c>
      <c r="BZ80" s="4">
        <f t="shared" si="59"/>
        <v>-8.3300000000000018</v>
      </c>
      <c r="CA80" s="4">
        <f t="shared" si="60"/>
        <v>-7.9500000000000028</v>
      </c>
      <c r="CB80" s="4">
        <f t="shared" si="61"/>
        <v>-6.5900000000000034</v>
      </c>
      <c r="CC80" s="4">
        <f t="shared" si="62"/>
        <v>0</v>
      </c>
      <c r="CD80" s="4">
        <f t="shared" si="63"/>
        <v>0</v>
      </c>
      <c r="CE80" s="4">
        <f t="shared" si="64"/>
        <v>0</v>
      </c>
      <c r="CF80" s="4">
        <f t="shared" si="65"/>
        <v>0</v>
      </c>
      <c r="CG80" s="4">
        <f t="shared" si="66"/>
        <v>0</v>
      </c>
      <c r="CH80" s="4" t="str">
        <f t="shared" si="67"/>
        <v/>
      </c>
      <c r="CI80" s="4" t="str">
        <f t="shared" si="68"/>
        <v/>
      </c>
      <c r="CJ80" s="4" t="str">
        <f t="shared" si="69"/>
        <v/>
      </c>
      <c r="CK80" s="4" t="str">
        <f t="shared" si="70"/>
        <v/>
      </c>
      <c r="CM80" s="4" t="s">
        <v>269</v>
      </c>
      <c r="CN80" s="4" t="str">
        <f>IF(ISNUMBER(BZ80), IF($BV80&gt;VLOOKUP('Gene Table'!$G$2,'Array Content'!$A$2:$B$3,2,FALSE),IF(BZ80&lt;-$BV80,"mutant","WT"),IF(BZ80&lt;-VLOOKUP('Gene Table'!$G$2,'Array Content'!$A$2:$B$3,2,FALSE),"Mutant","WT")),"")</f>
        <v>Mutant</v>
      </c>
      <c r="CO80" s="4" t="str">
        <f>IF(ISNUMBER(CA80), IF($BV80&gt;VLOOKUP('Gene Table'!$G$2,'Array Content'!$A$2:$B$3,2,FALSE),IF(CA80&lt;-$BV80,"mutant","WT"),IF(CA80&lt;-VLOOKUP('Gene Table'!$G$2,'Array Content'!$A$2:$B$3,2,FALSE),"Mutant","WT")),"")</f>
        <v>Mutant</v>
      </c>
      <c r="CP80" s="4" t="str">
        <f>IF(ISNUMBER(CB80), IF($BV80&gt;VLOOKUP('Gene Table'!$G$2,'Array Content'!$A$2:$B$3,2,FALSE),IF(CB80&lt;-$BV80,"mutant","WT"),IF(CB80&lt;-VLOOKUP('Gene Table'!$G$2,'Array Content'!$A$2:$B$3,2,FALSE),"Mutant","WT")),"")</f>
        <v>Mutant</v>
      </c>
      <c r="CQ80" s="4" t="str">
        <f>IF(ISNUMBER(CC80), IF($BV80&gt;VLOOKUP('Gene Table'!$G$2,'Array Content'!$A$2:$B$3,2,FALSE),IF(CC80&lt;-$BV80,"mutant","WT"),IF(CC80&lt;-VLOOKUP('Gene Table'!$G$2,'Array Content'!$A$2:$B$3,2,FALSE),"Mutant","WT")),"")</f>
        <v>WT</v>
      </c>
      <c r="CR80" s="4" t="str">
        <f>IF(ISNUMBER(CD80), IF($BV80&gt;VLOOKUP('Gene Table'!$G$2,'Array Content'!$A$2:$B$3,2,FALSE),IF(CD80&lt;-$BV80,"mutant","WT"),IF(CD80&lt;-VLOOKUP('Gene Table'!$G$2,'Array Content'!$A$2:$B$3,2,FALSE),"Mutant","WT")),"")</f>
        <v>WT</v>
      </c>
      <c r="CS80" s="4" t="str">
        <f>IF(ISNUMBER(CE80), IF($BV80&gt;VLOOKUP('Gene Table'!$G$2,'Array Content'!$A$2:$B$3,2,FALSE),IF(CE80&lt;-$BV80,"mutant","WT"),IF(CE80&lt;-VLOOKUP('Gene Table'!$G$2,'Array Content'!$A$2:$B$3,2,FALSE),"Mutant","WT")),"")</f>
        <v>WT</v>
      </c>
      <c r="CT80" s="4" t="str">
        <f>IF(ISNUMBER(CF80), IF($BV80&gt;VLOOKUP('Gene Table'!$G$2,'Array Content'!$A$2:$B$3,2,FALSE),IF(CF80&lt;-$BV80,"mutant","WT"),IF(CF80&lt;-VLOOKUP('Gene Table'!$G$2,'Array Content'!$A$2:$B$3,2,FALSE),"Mutant","WT")),"")</f>
        <v>WT</v>
      </c>
      <c r="CU80" s="4" t="str">
        <f>IF(ISNUMBER(CG80), IF($BV80&gt;VLOOKUP('Gene Table'!$G$2,'Array Content'!$A$2:$B$3,2,FALSE),IF(CG80&lt;-$BV80,"mutant","WT"),IF(CG80&lt;-VLOOKUP('Gene Table'!$G$2,'Array Content'!$A$2:$B$3,2,FALSE),"Mutant","WT")),"")</f>
        <v>WT</v>
      </c>
      <c r="CV80" s="4" t="str">
        <f>IF(ISNUMBER(CH80), IF($BV80&gt;VLOOKUP('Gene Table'!$G$2,'Array Content'!$A$2:$B$3,2,FALSE),IF(CH80&lt;-$BV80,"mutant","WT"),IF(CH80&lt;-VLOOKUP('Gene Table'!$G$2,'Array Content'!$A$2:$B$3,2,FALSE),"Mutant","WT")),"")</f>
        <v/>
      </c>
      <c r="CW80" s="4" t="str">
        <f>IF(ISNUMBER(CI80), IF($BV80&gt;VLOOKUP('Gene Table'!$G$2,'Array Content'!$A$2:$B$3,2,FALSE),IF(CI80&lt;-$BV80,"mutant","WT"),IF(CI80&lt;-VLOOKUP('Gene Table'!$G$2,'Array Content'!$A$2:$B$3,2,FALSE),"Mutant","WT")),"")</f>
        <v/>
      </c>
      <c r="CX80" s="4" t="str">
        <f>IF(ISNUMBER(CJ80), IF($BV80&gt;VLOOKUP('Gene Table'!$G$2,'Array Content'!$A$2:$B$3,2,FALSE),IF(CJ80&lt;-$BV80,"mutant","WT"),IF(CJ80&lt;-VLOOKUP('Gene Table'!$G$2,'Array Content'!$A$2:$B$3,2,FALSE),"Mutant","WT")),"")</f>
        <v/>
      </c>
      <c r="CY80" s="4" t="str">
        <f>IF(ISNUMBER(CK80), IF($BV80&gt;VLOOKUP('Gene Table'!$G$2,'Array Content'!$A$2:$B$3,2,FALSE),IF(CK80&lt;-$BV80,"mutant","WT"),IF(CK80&lt;-VLOOKUP('Gene Table'!$G$2,'Array Content'!$A$2:$B$3,2,FALSE),"Mutant","WT")),"")</f>
        <v/>
      </c>
      <c r="DA80" s="4" t="s">
        <v>269</v>
      </c>
      <c r="DB80" s="4">
        <f t="shared" si="71"/>
        <v>-7.370000000000001</v>
      </c>
      <c r="DC80" s="4">
        <f t="shared" si="72"/>
        <v>-6.990000000000002</v>
      </c>
      <c r="DD80" s="4">
        <f t="shared" si="73"/>
        <v>-5.6300000000000026</v>
      </c>
      <c r="DE80" s="4">
        <f t="shared" si="74"/>
        <v>0.96000000000000085</v>
      </c>
      <c r="DF80" s="4">
        <f t="shared" si="75"/>
        <v>0.96000000000000085</v>
      </c>
      <c r="DG80" s="4">
        <f t="shared" si="76"/>
        <v>0.96000000000000085</v>
      </c>
      <c r="DH80" s="4">
        <f t="shared" si="77"/>
        <v>0.96000000000000085</v>
      </c>
      <c r="DI80" s="4">
        <f t="shared" si="78"/>
        <v>0.96000000000000085</v>
      </c>
      <c r="DJ80" s="4" t="str">
        <f t="shared" si="79"/>
        <v/>
      </c>
      <c r="DK80" s="4" t="str">
        <f t="shared" si="80"/>
        <v/>
      </c>
      <c r="DL80" s="4" t="str">
        <f t="shared" si="81"/>
        <v/>
      </c>
      <c r="DM80" s="4" t="str">
        <f t="shared" si="82"/>
        <v/>
      </c>
      <c r="DO80" s="4" t="s">
        <v>269</v>
      </c>
      <c r="DP80" s="4" t="str">
        <f>IF(ISNUMBER(DB80), IF($AR80&gt;VLOOKUP('Gene Table'!$G$2,'Array Content'!$A$2:$B$3,2,FALSE),IF(DB80&lt;-$AR80,"mutant","WT"),IF(DB80&lt;-VLOOKUP('Gene Table'!$G$2,'Array Content'!$A$2:$B$3,2,FALSE),"Mutant","WT")),"")</f>
        <v>Mutant</v>
      </c>
      <c r="DQ80" s="4" t="str">
        <f>IF(ISNUMBER(DC80), IF($AR80&gt;VLOOKUP('Gene Table'!$G$2,'Array Content'!$A$2:$B$3,2,FALSE),IF(DC80&lt;-$AR80,"mutant","WT"),IF(DC80&lt;-VLOOKUP('Gene Table'!$G$2,'Array Content'!$A$2:$B$3,2,FALSE),"Mutant","WT")),"")</f>
        <v>Mutant</v>
      </c>
      <c r="DR80" s="4" t="str">
        <f>IF(ISNUMBER(DD80), IF($AR80&gt;VLOOKUP('Gene Table'!$G$2,'Array Content'!$A$2:$B$3,2,FALSE),IF(DD80&lt;-$AR80,"mutant","WT"),IF(DD80&lt;-VLOOKUP('Gene Table'!$G$2,'Array Content'!$A$2:$B$3,2,FALSE),"Mutant","WT")),"")</f>
        <v>Mutant</v>
      </c>
      <c r="DS80" s="4" t="str">
        <f>IF(ISNUMBER(DE80), IF($AR80&gt;VLOOKUP('Gene Table'!$G$2,'Array Content'!$A$2:$B$3,2,FALSE),IF(DE80&lt;-$AR80,"mutant","WT"),IF(DE80&lt;-VLOOKUP('Gene Table'!$G$2,'Array Content'!$A$2:$B$3,2,FALSE),"Mutant","WT")),"")</f>
        <v>WT</v>
      </c>
      <c r="DT80" s="4" t="str">
        <f>IF(ISNUMBER(DF80), IF($AR80&gt;VLOOKUP('Gene Table'!$G$2,'Array Content'!$A$2:$B$3,2,FALSE),IF(DF80&lt;-$AR80,"mutant","WT"),IF(DF80&lt;-VLOOKUP('Gene Table'!$G$2,'Array Content'!$A$2:$B$3,2,FALSE),"Mutant","WT")),"")</f>
        <v>WT</v>
      </c>
      <c r="DU80" s="4" t="str">
        <f>IF(ISNUMBER(DG80), IF($AR80&gt;VLOOKUP('Gene Table'!$G$2,'Array Content'!$A$2:$B$3,2,FALSE),IF(DG80&lt;-$AR80,"mutant","WT"),IF(DG80&lt;-VLOOKUP('Gene Table'!$G$2,'Array Content'!$A$2:$B$3,2,FALSE),"Mutant","WT")),"")</f>
        <v>WT</v>
      </c>
      <c r="DV80" s="4" t="str">
        <f>IF(ISNUMBER(DH80), IF($AR80&gt;VLOOKUP('Gene Table'!$G$2,'Array Content'!$A$2:$B$3,2,FALSE),IF(DH80&lt;-$AR80,"mutant","WT"),IF(DH80&lt;-VLOOKUP('Gene Table'!$G$2,'Array Content'!$A$2:$B$3,2,FALSE),"Mutant","WT")),"")</f>
        <v>WT</v>
      </c>
      <c r="DW80" s="4" t="str">
        <f>IF(ISNUMBER(DI80), IF($AR80&gt;VLOOKUP('Gene Table'!$G$2,'Array Content'!$A$2:$B$3,2,FALSE),IF(DI80&lt;-$AR80,"mutant","WT"),IF(DI80&lt;-VLOOKUP('Gene Table'!$G$2,'Array Content'!$A$2:$B$3,2,FALSE),"Mutant","WT")),"")</f>
        <v>WT</v>
      </c>
      <c r="DX80" s="4" t="str">
        <f>IF(ISNUMBER(DJ80), IF($AR80&gt;VLOOKUP('Gene Table'!$G$2,'Array Content'!$A$2:$B$3,2,FALSE),IF(DJ80&lt;-$AR80,"mutant","WT"),IF(DJ80&lt;-VLOOKUP('Gene Table'!$G$2,'Array Content'!$A$2:$B$3,2,FALSE),"Mutant","WT")),"")</f>
        <v/>
      </c>
      <c r="DY80" s="4" t="str">
        <f>IF(ISNUMBER(DK80), IF($AR80&gt;VLOOKUP('Gene Table'!$G$2,'Array Content'!$A$2:$B$3,2,FALSE),IF(DK80&lt;-$AR80,"mutant","WT"),IF(DK80&lt;-VLOOKUP('Gene Table'!$G$2,'Array Content'!$A$2:$B$3,2,FALSE),"Mutant","WT")),"")</f>
        <v/>
      </c>
      <c r="DZ80" s="4" t="str">
        <f>IF(ISNUMBER(DL80), IF($AR80&gt;VLOOKUP('Gene Table'!$G$2,'Array Content'!$A$2:$B$3,2,FALSE),IF(DL80&lt;-$AR80,"mutant","WT"),IF(DL80&lt;-VLOOKUP('Gene Table'!$G$2,'Array Content'!$A$2:$B$3,2,FALSE),"Mutant","WT")),"")</f>
        <v/>
      </c>
      <c r="EA80" s="4" t="str">
        <f>IF(ISNUMBER(DM80), IF($AR80&gt;VLOOKUP('Gene Table'!$G$2,'Array Content'!$A$2:$B$3,2,FALSE),IF(DM80&lt;-$AR80,"mutant","WT"),IF(DM80&lt;-VLOOKUP('Gene Table'!$G$2,'Array Content'!$A$2:$B$3,2,FALSE),"Mutant","WT")),"")</f>
        <v/>
      </c>
      <c r="EC80" s="4" t="s">
        <v>269</v>
      </c>
      <c r="ED80" s="4" t="str">
        <f>IF('Gene Table'!$D80="copy number",D80,"")</f>
        <v/>
      </c>
      <c r="EE80" s="4" t="str">
        <f>IF('Gene Table'!$D80="copy number",E80,"")</f>
        <v/>
      </c>
      <c r="EF80" s="4" t="str">
        <f>IF('Gene Table'!$D80="copy number",F80,"")</f>
        <v/>
      </c>
      <c r="EG80" s="4" t="str">
        <f>IF('Gene Table'!$D80="copy number",G80,"")</f>
        <v/>
      </c>
      <c r="EH80" s="4" t="str">
        <f>IF('Gene Table'!$D80="copy number",H80,"")</f>
        <v/>
      </c>
      <c r="EI80" s="4" t="str">
        <f>IF('Gene Table'!$D80="copy number",I80,"")</f>
        <v/>
      </c>
      <c r="EJ80" s="4" t="str">
        <f>IF('Gene Table'!$D80="copy number",J80,"")</f>
        <v/>
      </c>
      <c r="EK80" s="4" t="str">
        <f>IF('Gene Table'!$D80="copy number",K80,"")</f>
        <v/>
      </c>
      <c r="EL80" s="4" t="str">
        <f>IF('Gene Table'!$D80="copy number",L80,"")</f>
        <v/>
      </c>
      <c r="EM80" s="4" t="str">
        <f>IF('Gene Table'!$D80="copy number",M80,"")</f>
        <v/>
      </c>
      <c r="EN80" s="4" t="str">
        <f>IF('Gene Table'!$D80="copy number",N80,"")</f>
        <v/>
      </c>
      <c r="EO80" s="4" t="str">
        <f>IF('Gene Table'!$D80="copy number",O80,"")</f>
        <v/>
      </c>
      <c r="EQ80" s="4" t="s">
        <v>269</v>
      </c>
      <c r="ER80" s="4" t="str">
        <f>IF('Gene Table'!$D80="copy number",R80,"")</f>
        <v/>
      </c>
      <c r="ES80" s="4" t="str">
        <f>IF('Gene Table'!$D80="copy number",S80,"")</f>
        <v/>
      </c>
      <c r="ET80" s="4" t="str">
        <f>IF('Gene Table'!$D80="copy number",T80,"")</f>
        <v/>
      </c>
      <c r="EU80" s="4" t="str">
        <f>IF('Gene Table'!$D80="copy number",U80,"")</f>
        <v/>
      </c>
      <c r="EV80" s="4" t="str">
        <f>IF('Gene Table'!$D80="copy number",V80,"")</f>
        <v/>
      </c>
      <c r="EW80" s="4" t="str">
        <f>IF('Gene Table'!$D80="copy number",W80,"")</f>
        <v/>
      </c>
      <c r="EX80" s="4" t="str">
        <f>IF('Gene Table'!$D80="copy number",X80,"")</f>
        <v/>
      </c>
      <c r="EY80" s="4" t="str">
        <f>IF('Gene Table'!$D80="copy number",Y80,"")</f>
        <v/>
      </c>
      <c r="EZ80" s="4" t="str">
        <f>IF('Gene Table'!$D80="copy number",Z80,"")</f>
        <v/>
      </c>
      <c r="FA80" s="4" t="str">
        <f>IF('Gene Table'!$D80="copy number",AA80,"")</f>
        <v/>
      </c>
      <c r="FB80" s="4" t="str">
        <f>IF('Gene Table'!$D80="copy number",AB80,"")</f>
        <v/>
      </c>
      <c r="FC80" s="4" t="str">
        <f>IF('Gene Table'!$D80="copy number",AC80,"")</f>
        <v/>
      </c>
      <c r="FE80" s="4" t="s">
        <v>269</v>
      </c>
      <c r="FF80" s="4" t="str">
        <f>IF('Gene Table'!$C80="SMPC",D80,"")</f>
        <v/>
      </c>
      <c r="FG80" s="4" t="str">
        <f>IF('Gene Table'!$C80="SMPC",E80,"")</f>
        <v/>
      </c>
      <c r="FH80" s="4" t="str">
        <f>IF('Gene Table'!$C80="SMPC",F80,"")</f>
        <v/>
      </c>
      <c r="FI80" s="4" t="str">
        <f>IF('Gene Table'!$C80="SMPC",G80,"")</f>
        <v/>
      </c>
      <c r="FJ80" s="4" t="str">
        <f>IF('Gene Table'!$C80="SMPC",H80,"")</f>
        <v/>
      </c>
      <c r="FK80" s="4" t="str">
        <f>IF('Gene Table'!$C80="SMPC",I80,"")</f>
        <v/>
      </c>
      <c r="FL80" s="4" t="str">
        <f>IF('Gene Table'!$C80="SMPC",J80,"")</f>
        <v/>
      </c>
      <c r="FM80" s="4" t="str">
        <f>IF('Gene Table'!$C80="SMPC",K80,"")</f>
        <v/>
      </c>
      <c r="FN80" s="4" t="str">
        <f>IF('Gene Table'!$C80="SMPC",L80,"")</f>
        <v/>
      </c>
      <c r="FO80" s="4" t="str">
        <f>IF('Gene Table'!$C80="SMPC",M80,"")</f>
        <v/>
      </c>
      <c r="FP80" s="4" t="str">
        <f>IF('Gene Table'!$C80="SMPC",N80,"")</f>
        <v/>
      </c>
      <c r="FQ80" s="4" t="str">
        <f>IF('Gene Table'!$C80="SMPC",O80,"")</f>
        <v/>
      </c>
      <c r="FS80" s="4" t="s">
        <v>269</v>
      </c>
      <c r="FT80" s="4" t="str">
        <f>IF('Gene Table'!$C80="SMPC",R80,"")</f>
        <v/>
      </c>
      <c r="FU80" s="4" t="str">
        <f>IF('Gene Table'!$C80="SMPC",S80,"")</f>
        <v/>
      </c>
      <c r="FV80" s="4" t="str">
        <f>IF('Gene Table'!$C80="SMPC",T80,"")</f>
        <v/>
      </c>
      <c r="FW80" s="4" t="str">
        <f>IF('Gene Table'!$C80="SMPC",U80,"")</f>
        <v/>
      </c>
      <c r="FX80" s="4" t="str">
        <f>IF('Gene Table'!$C80="SMPC",V80,"")</f>
        <v/>
      </c>
      <c r="FY80" s="4" t="str">
        <f>IF('Gene Table'!$C80="SMPC",W80,"")</f>
        <v/>
      </c>
      <c r="FZ80" s="4" t="str">
        <f>IF('Gene Table'!$C80="SMPC",X80,"")</f>
        <v/>
      </c>
      <c r="GA80" s="4" t="str">
        <f>IF('Gene Table'!$C80="SMPC",Y80,"")</f>
        <v/>
      </c>
      <c r="GB80" s="4" t="str">
        <f>IF('Gene Table'!$C80="SMPC",Z80,"")</f>
        <v/>
      </c>
      <c r="GC80" s="4" t="str">
        <f>IF('Gene Table'!$C80="SMPC",AA80,"")</f>
        <v/>
      </c>
      <c r="GD80" s="4" t="str">
        <f>IF('Gene Table'!$C80="SMPC",AB80,"")</f>
        <v/>
      </c>
      <c r="GE80" s="4" t="str">
        <f>IF('Gene Table'!$C80="SMPC",AC80,"")</f>
        <v/>
      </c>
    </row>
    <row r="81" spans="1:187" ht="15" customHeight="1" x14ac:dyDescent="0.25">
      <c r="A81" s="4" t="str">
        <f>'Gene Table'!C81&amp;":"&amp;'Gene Table'!D81</f>
        <v>PIK3CA:c.3140A&gt;T</v>
      </c>
      <c r="B81" s="4">
        <f>IF('Gene Table'!$G$5="NO",IF(ISNUMBER(MATCH('Gene Table'!E81,'Array Content'!$M$2:$M$941,0)),VLOOKUP('Gene Table'!E81,'Array Content'!$M$2:$O$941,2,FALSE),35),IF('Gene Table'!$G$5="YES",IF(ISNUMBER(MATCH('Gene Table'!E81,'Array Content'!$M$2:$M$941,0)),VLOOKUP('Gene Table'!E81,'Array Content'!$M$2:$O$941,3,FALSE),35),"OOPS"))</f>
        <v>37</v>
      </c>
      <c r="C81" s="4" t="s">
        <v>272</v>
      </c>
      <c r="D81" s="4">
        <f>IF('Control Sample Data'!D80="","",IF(SUM('Control Sample Data'!D$2:D$97)&gt;10,IF(AND(ISNUMBER('Control Sample Data'!D80),'Control Sample Data'!D80&lt;$B81, 'Control Sample Data'!D80&gt;0),'Control Sample Data'!D80,$B81),""))</f>
        <v>34.64</v>
      </c>
      <c r="E81" s="4">
        <f>IF('Control Sample Data'!E80="","",IF(SUM('Control Sample Data'!E$2:E$97)&gt;10,IF(AND(ISNUMBER('Control Sample Data'!E80),'Control Sample Data'!E80&lt;$B81, 'Control Sample Data'!E80&gt;0),'Control Sample Data'!E80,$B81),""))</f>
        <v>34.65</v>
      </c>
      <c r="F81" s="4" t="str">
        <f>IF('Control Sample Data'!F80="","",IF(SUM('Control Sample Data'!F$2:F$97)&gt;10,IF(AND(ISNUMBER('Control Sample Data'!F80),'Control Sample Data'!F80&lt;$B81, 'Control Sample Data'!F80&gt;0),'Control Sample Data'!F80,$B81),""))</f>
        <v/>
      </c>
      <c r="G81" s="4" t="str">
        <f>IF('Control Sample Data'!G80="","",IF(SUM('Control Sample Data'!G$2:G$97)&gt;10,IF(AND(ISNUMBER('Control Sample Data'!G80),'Control Sample Data'!G80&lt;$B81, 'Control Sample Data'!G80&gt;0),'Control Sample Data'!G80,$B81),""))</f>
        <v/>
      </c>
      <c r="H81" s="4" t="str">
        <f>IF('Control Sample Data'!H80="","",IF(SUM('Control Sample Data'!H$2:H$97)&gt;10,IF(AND(ISNUMBER('Control Sample Data'!H80),'Control Sample Data'!H80&lt;$B81, 'Control Sample Data'!H80&gt;0),'Control Sample Data'!H80,$B81),""))</f>
        <v/>
      </c>
      <c r="I81" s="4" t="str">
        <f>IF('Control Sample Data'!I80="","",IF(SUM('Control Sample Data'!I$2:I$97)&gt;10,IF(AND(ISNUMBER('Control Sample Data'!I80),'Control Sample Data'!I80&lt;$B81, 'Control Sample Data'!I80&gt;0),'Control Sample Data'!I80,$B81),""))</f>
        <v/>
      </c>
      <c r="J81" s="4" t="str">
        <f>IF('Control Sample Data'!J80="","",IF(SUM('Control Sample Data'!J$2:J$97)&gt;10,IF(AND(ISNUMBER('Control Sample Data'!J80),'Control Sample Data'!J80&lt;$B81, 'Control Sample Data'!J80&gt;0),'Control Sample Data'!J80,$B81),""))</f>
        <v/>
      </c>
      <c r="K81" s="4" t="str">
        <f>IF('Control Sample Data'!K80="","",IF(SUM('Control Sample Data'!K$2:K$97)&gt;10,IF(AND(ISNUMBER('Control Sample Data'!K80),'Control Sample Data'!K80&lt;$B81, 'Control Sample Data'!K80&gt;0),'Control Sample Data'!K80,$B81),""))</f>
        <v/>
      </c>
      <c r="L81" s="4" t="str">
        <f>IF('Control Sample Data'!L80="","",IF(SUM('Control Sample Data'!L$2:L$97)&gt;10,IF(AND(ISNUMBER('Control Sample Data'!L80),'Control Sample Data'!L80&lt;$B81, 'Control Sample Data'!L80&gt;0),'Control Sample Data'!L80,$B81),""))</f>
        <v/>
      </c>
      <c r="M81" s="4" t="str">
        <f>IF('Control Sample Data'!M80="","",IF(SUM('Control Sample Data'!M$2:M$97)&gt;10,IF(AND(ISNUMBER('Control Sample Data'!M80),'Control Sample Data'!M80&lt;$B81, 'Control Sample Data'!M80&gt;0),'Control Sample Data'!M80,$B81),""))</f>
        <v/>
      </c>
      <c r="N81" s="4" t="str">
        <f>IF('Control Sample Data'!N80="","",IF(SUM('Control Sample Data'!N$2:N$97)&gt;10,IF(AND(ISNUMBER('Control Sample Data'!N80),'Control Sample Data'!N80&lt;$B81, 'Control Sample Data'!N80&gt;0),'Control Sample Data'!N80,$B81),""))</f>
        <v/>
      </c>
      <c r="O81" s="4" t="str">
        <f>IF('Control Sample Data'!O80="","",IF(SUM('Control Sample Data'!O$2:O$97)&gt;10,IF(AND(ISNUMBER('Control Sample Data'!O80),'Control Sample Data'!O80&lt;$B81, 'Control Sample Data'!O80&gt;0),'Control Sample Data'!O80,$B81),""))</f>
        <v/>
      </c>
      <c r="Q81" s="4" t="s">
        <v>272</v>
      </c>
      <c r="R81" s="4">
        <f>IF('Test Sample Data'!D80="","",IF(SUM('Test Sample Data'!D$2:D$97)&gt;10,IF(AND(ISNUMBER('Test Sample Data'!D80),'Test Sample Data'!D80&lt;$B81, 'Test Sample Data'!D80&gt;0),'Test Sample Data'!D80,$B81),""))</f>
        <v>35</v>
      </c>
      <c r="S81" s="4">
        <f>IF('Test Sample Data'!E80="","",IF(SUM('Test Sample Data'!E$2:E$97)&gt;10,IF(AND(ISNUMBER('Test Sample Data'!E80),'Test Sample Data'!E80&lt;$B81, 'Test Sample Data'!E80&gt;0),'Test Sample Data'!E80,$B81),""))</f>
        <v>35</v>
      </c>
      <c r="T81" s="4">
        <f>IF('Test Sample Data'!F80="","",IF(SUM('Test Sample Data'!F$2:F$97)&gt;10,IF(AND(ISNUMBER('Test Sample Data'!F80),'Test Sample Data'!F80&lt;$B81, 'Test Sample Data'!F80&gt;0),'Test Sample Data'!F80,$B81),""))</f>
        <v>35</v>
      </c>
      <c r="U81" s="4">
        <f>IF('Test Sample Data'!G80="","",IF(SUM('Test Sample Data'!G$2:G$97)&gt;10,IF(AND(ISNUMBER('Test Sample Data'!G80),'Test Sample Data'!G80&lt;$B81, 'Test Sample Data'!G80&gt;0),'Test Sample Data'!G80,$B81),""))</f>
        <v>35</v>
      </c>
      <c r="V81" s="4">
        <f>IF('Test Sample Data'!H80="","",IF(SUM('Test Sample Data'!H$2:H$97)&gt;10,IF(AND(ISNUMBER('Test Sample Data'!H80),'Test Sample Data'!H80&lt;$B81, 'Test Sample Data'!H80&gt;0),'Test Sample Data'!H80,$B81),""))</f>
        <v>35</v>
      </c>
      <c r="W81" s="4">
        <f>IF('Test Sample Data'!I80="","",IF(SUM('Test Sample Data'!I$2:I$97)&gt;10,IF(AND(ISNUMBER('Test Sample Data'!I80),'Test Sample Data'!I80&lt;$B81, 'Test Sample Data'!I80&gt;0),'Test Sample Data'!I80,$B81),""))</f>
        <v>35</v>
      </c>
      <c r="X81" s="4">
        <f>IF('Test Sample Data'!J80="","",IF(SUM('Test Sample Data'!J$2:J$97)&gt;10,IF(AND(ISNUMBER('Test Sample Data'!J80),'Test Sample Data'!J80&lt;$B81, 'Test Sample Data'!J80&gt;0),'Test Sample Data'!J80,$B81),""))</f>
        <v>35</v>
      </c>
      <c r="Y81" s="4">
        <f>IF('Test Sample Data'!K80="","",IF(SUM('Test Sample Data'!K$2:K$97)&gt;10,IF(AND(ISNUMBER('Test Sample Data'!K80),'Test Sample Data'!K80&lt;$B81, 'Test Sample Data'!K80&gt;0),'Test Sample Data'!K80,$B81),""))</f>
        <v>35</v>
      </c>
      <c r="Z81" s="4" t="str">
        <f>IF('Test Sample Data'!L80="","",IF(SUM('Test Sample Data'!L$2:L$97)&gt;10,IF(AND(ISNUMBER('Test Sample Data'!L80),'Test Sample Data'!L80&lt;$B81, 'Test Sample Data'!L80&gt;0),'Test Sample Data'!L80,$B81),""))</f>
        <v/>
      </c>
      <c r="AA81" s="4" t="str">
        <f>IF('Test Sample Data'!M80="","",IF(SUM('Test Sample Data'!M$2:M$97)&gt;10,IF(AND(ISNUMBER('Test Sample Data'!M80),'Test Sample Data'!M80&lt;$B81, 'Test Sample Data'!M80&gt;0),'Test Sample Data'!M80,$B81),""))</f>
        <v/>
      </c>
      <c r="AB81" s="4" t="str">
        <f>IF('Test Sample Data'!N80="","",IF(SUM('Test Sample Data'!N$2:N$97)&gt;10,IF(AND(ISNUMBER('Test Sample Data'!N80),'Test Sample Data'!N80&lt;$B81, 'Test Sample Data'!N80&gt;0),'Test Sample Data'!N80,$B81),""))</f>
        <v/>
      </c>
      <c r="AC81" s="4" t="str">
        <f>IF('Test Sample Data'!O80="","",IF(SUM('Test Sample Data'!O$2:O$97)&gt;10,IF(AND(ISNUMBER('Test Sample Data'!O80),'Test Sample Data'!O80&lt;$B81, 'Test Sample Data'!O80&gt;0),'Test Sample Data'!O80,$B81),""))</f>
        <v/>
      </c>
      <c r="AE81" s="4" t="s">
        <v>272</v>
      </c>
      <c r="AF81" s="4">
        <f>IF(ISNUMBER(D81),IF(MID('Gene Table'!$D$1,5,1)="8",D81-ED$100,D81-VLOOKUP(LEFT($A81,FIND(":",$A81,1))&amp;"copy number",$A$3:$AC$98,4,FALSE)),"")</f>
        <v>8.3300000000000018</v>
      </c>
      <c r="AG81" s="4">
        <f>IF(ISNUMBER(E81),IF(MID('Gene Table'!$D$1,5,1)="8",E81-EE$100,E81-VLOOKUP(LEFT($A81,FIND(":",$A81,1))&amp;"copy number",$A$3:$AC$98,5,FALSE)),"")</f>
        <v>8.18</v>
      </c>
      <c r="AH81" s="4" t="str">
        <f>IF(ISNUMBER(F81),IF(MID('Gene Table'!$D$1,5,1)="8",F81-EF$100,F81-VLOOKUP(LEFT($A81,FIND(":",$A81,1))&amp;"copy number",$A$3:$AC$98,6,FALSE)),"")</f>
        <v/>
      </c>
      <c r="AI81" s="4" t="str">
        <f>IF(ISNUMBER(G81),IF(MID('Gene Table'!$D$1,5,1)="8",G81-EG$100,G81-VLOOKUP(LEFT($A81,FIND(":",$A81,1))&amp;"copy number",$A$3:$AC$98,7,FALSE)),"")</f>
        <v/>
      </c>
      <c r="AJ81" s="4" t="str">
        <f>IF(ISNUMBER(H81),IF(MID('Gene Table'!$D$1,5,1)="8",H81-EH$100,H81-VLOOKUP(LEFT($A81,FIND(":",$A81,1))&amp;"copy number",$A$3:$AC$98,8,FALSE)),"")</f>
        <v/>
      </c>
      <c r="AK81" s="4" t="str">
        <f>IF(ISNUMBER(I81),IF(MID('Gene Table'!$D$1,5,1)="8",I81-EI$100,I81-VLOOKUP(LEFT($A81,FIND(":",$A81,1))&amp;"copy number",$A$3:$AC$98,9,FALSE)),"")</f>
        <v/>
      </c>
      <c r="AL81" s="4" t="str">
        <f>IF(ISNUMBER(J81),IF(MID('Gene Table'!$D$1,5,1)="8",J81-EJ$100,J81-VLOOKUP(LEFT($A81,FIND(":",$A81,1))&amp;"copy number",$A$3:$AC$98,10,FALSE)),"")</f>
        <v/>
      </c>
      <c r="AM81" s="4" t="str">
        <f>IF(ISNUMBER(K81),IF(MID('Gene Table'!$D$1,5,1)="8",K81-EK$100,K81-VLOOKUP(LEFT($A81,FIND(":",$A81,1))&amp;"copy number",$A$3:$AC$98,11,FALSE)),"")</f>
        <v/>
      </c>
      <c r="AN81" s="4" t="str">
        <f>IF(ISNUMBER(L81),IF(MID('Gene Table'!$D$1,5,1)="8",L81-EL$100,L81-VLOOKUP(LEFT($A81,FIND(":",$A81,1))&amp;"copy number",$A$3:$AC$98,12,FALSE)),"")</f>
        <v/>
      </c>
      <c r="AO81" s="4" t="str">
        <f>IF(ISNUMBER(M81),IF(MID('Gene Table'!$D$1,5,1)="8",M81-EM$100,M81-VLOOKUP(LEFT($A81,FIND(":",$A81,1))&amp;"copy number",$A$3:$AC$98,13,FALSE)),"")</f>
        <v/>
      </c>
      <c r="AP81" s="4" t="str">
        <f>IF(ISNUMBER(N81),IF(MID('Gene Table'!$D$1,5,1)="8",N81-EN$100,N81-VLOOKUP(LEFT($A81,FIND(":",$A81,1))&amp;"copy number",$A$3:$AC$98,14,FALSE)),"")</f>
        <v/>
      </c>
      <c r="AQ81" s="4" t="str">
        <f>IF(ISNUMBER(O81),IF(MID('Gene Table'!$D$1,5,1)="8",O81-EO$100,O81-VLOOKUP(LEFT($A81,FIND(":",$A81,1))&amp;"copy number",$A$3:$AC$98,15,FALSE)),"")</f>
        <v/>
      </c>
      <c r="AR81" s="4">
        <f t="shared" si="43"/>
        <v>0.32</v>
      </c>
      <c r="AS81" s="4">
        <f t="shared" si="44"/>
        <v>8.26</v>
      </c>
      <c r="AU81" s="4" t="s">
        <v>272</v>
      </c>
      <c r="AV81" s="4">
        <f>IF(ISNUMBER(R81),IF(MID('Gene Table'!$D$1,5,1)="8",D81-ER$100,R81-VLOOKUP(LEFT($A81,FIND(":",$A81,1))&amp;"copy number",$A$3:$AC$98,18,FALSE)),"")</f>
        <v>8.2600000000000016</v>
      </c>
      <c r="AW81" s="4">
        <f>IF(ISNUMBER(S81),IF(MID('Gene Table'!$D$1,5,1)="8",E81-ES$100,S81-VLOOKUP(LEFT($A81,FIND(":",$A81,1))&amp;"copy number",$A$3:$AC$98,19,FALSE)),"")</f>
        <v>8.14</v>
      </c>
      <c r="AX81" s="4">
        <f>IF(ISNUMBER(T81),IF(MID('Gene Table'!$D$1,5,1)="8",F81-ET$100,T81-VLOOKUP(LEFT($A81,FIND(":",$A81,1))&amp;"copy number",$A$3:$AC$98,20,FALSE)),"")</f>
        <v>8.11</v>
      </c>
      <c r="AY81" s="4">
        <f>IF(ISNUMBER(U81),IF(MID('Gene Table'!$D$1,5,1)="8",G81-EU$100,U81-VLOOKUP(LEFT($A81,FIND(":",$A81,1))&amp;"copy number",$A$3:$AC$98,21,FALSE)),"")</f>
        <v>9</v>
      </c>
      <c r="AZ81" s="4">
        <f>IF(ISNUMBER(V81),IF(MID('Gene Table'!$D$1,5,1)="8",H81-EV$100,V81-VLOOKUP(LEFT($A81,FIND(":",$A81,1))&amp;"copy number",$A$3:$AC$98,22,FALSE)),"")</f>
        <v>9</v>
      </c>
      <c r="BA81" s="4">
        <f>IF(ISNUMBER(W81),IF(MID('Gene Table'!$D$1,5,1)="8",I81-EW$100,W81-VLOOKUP(LEFT($A81,FIND(":",$A81,1))&amp;"copy number",$A$3:$AC$98,23,FALSE)),"")</f>
        <v>9</v>
      </c>
      <c r="BB81" s="4">
        <f>IF(ISNUMBER(X81),IF(MID('Gene Table'!$D$1,5,1)="8",J81-EX$100,X81-VLOOKUP(LEFT($A81,FIND(":",$A81,1))&amp;"copy number",$A$3:$AC$98,24,FALSE)),"")</f>
        <v>9</v>
      </c>
      <c r="BC81" s="4">
        <f>IF(ISNUMBER(Y81),IF(MID('Gene Table'!$D$1,5,1)="8",K81-EY$100,Y81-VLOOKUP(LEFT($A81,FIND(":",$A81,1))&amp;"copy number",$A$3:$AC$98,25,FALSE)),"")</f>
        <v>9</v>
      </c>
      <c r="BD81" s="4" t="str">
        <f>IF(ISNUMBER(Z81),IF(MID('Gene Table'!$D$1,5,1)="8",L81-EZ$100,Z81-VLOOKUP(LEFT($A81,FIND(":",$A81,1))&amp;"copy number",$A$3:$AC$98,26,FALSE)),"")</f>
        <v/>
      </c>
      <c r="BE81" s="4" t="str">
        <f>IF(ISNUMBER(AA81),IF(MID('Gene Table'!$D$1,5,1)="8",M81-FA$100,AA81-VLOOKUP(LEFT($A81,FIND(":",$A81,1))&amp;"copy number",$A$3:$AC$98,27,FALSE)),"")</f>
        <v/>
      </c>
      <c r="BF81" s="4" t="str">
        <f>IF(ISNUMBER(AB81),IF(MID('Gene Table'!$D$1,5,1)="8",N81-FB$100,AB81-VLOOKUP(LEFT($A81,FIND(":",$A81,1))&amp;"copy number",$A$3:$AC$98,28,FALSE)),"")</f>
        <v/>
      </c>
      <c r="BG81" s="4" t="str">
        <f>IF(ISNUMBER(AC81),IF(MID('Gene Table'!$D$1,5,1)="8",O81-FC$100,AC81-VLOOKUP(LEFT($A81,FIND(":",$A81,1))&amp;"copy number",$A$3:$AC$98,29,FALSE)),"")</f>
        <v/>
      </c>
      <c r="BI81" s="4" t="s">
        <v>272</v>
      </c>
      <c r="BJ81" s="4">
        <f t="shared" si="45"/>
        <v>8.2600000000000016</v>
      </c>
      <c r="BK81" s="4">
        <f t="shared" si="46"/>
        <v>8.14</v>
      </c>
      <c r="BL81" s="4">
        <f t="shared" si="47"/>
        <v>8.11</v>
      </c>
      <c r="BM81" s="4">
        <f t="shared" si="48"/>
        <v>9</v>
      </c>
      <c r="BN81" s="4">
        <f t="shared" si="49"/>
        <v>9</v>
      </c>
      <c r="BO81" s="4">
        <f t="shared" si="50"/>
        <v>9</v>
      </c>
      <c r="BP81" s="4">
        <f t="shared" si="51"/>
        <v>9</v>
      </c>
      <c r="BQ81" s="4">
        <f t="shared" si="52"/>
        <v>9</v>
      </c>
      <c r="BR81" s="4" t="str">
        <f t="shared" si="53"/>
        <v/>
      </c>
      <c r="BS81" s="4" t="str">
        <f t="shared" si="54"/>
        <v/>
      </c>
      <c r="BT81" s="4" t="str">
        <f t="shared" si="55"/>
        <v/>
      </c>
      <c r="BU81" s="4" t="str">
        <f t="shared" si="56"/>
        <v/>
      </c>
      <c r="BV81" s="4">
        <f t="shared" si="57"/>
        <v>1.29</v>
      </c>
      <c r="BW81" s="4">
        <f t="shared" si="58"/>
        <v>8.69</v>
      </c>
      <c r="BY81" s="4" t="s">
        <v>272</v>
      </c>
      <c r="BZ81" s="4">
        <f t="shared" si="59"/>
        <v>-0.42999999999999794</v>
      </c>
      <c r="CA81" s="4">
        <f t="shared" si="60"/>
        <v>-0.54999999999999893</v>
      </c>
      <c r="CB81" s="4">
        <f t="shared" si="61"/>
        <v>-0.58000000000000007</v>
      </c>
      <c r="CC81" s="4">
        <f t="shared" si="62"/>
        <v>0.3100000000000005</v>
      </c>
      <c r="CD81" s="4">
        <f t="shared" si="63"/>
        <v>0.3100000000000005</v>
      </c>
      <c r="CE81" s="4">
        <f t="shared" si="64"/>
        <v>0.3100000000000005</v>
      </c>
      <c r="CF81" s="4">
        <f t="shared" si="65"/>
        <v>0.3100000000000005</v>
      </c>
      <c r="CG81" s="4">
        <f t="shared" si="66"/>
        <v>0.3100000000000005</v>
      </c>
      <c r="CH81" s="4" t="str">
        <f t="shared" si="67"/>
        <v/>
      </c>
      <c r="CI81" s="4" t="str">
        <f t="shared" si="68"/>
        <v/>
      </c>
      <c r="CJ81" s="4" t="str">
        <f t="shared" si="69"/>
        <v/>
      </c>
      <c r="CK81" s="4" t="str">
        <f t="shared" si="70"/>
        <v/>
      </c>
      <c r="CM81" s="4" t="s">
        <v>272</v>
      </c>
      <c r="CN81" s="4" t="str">
        <f>IF(ISNUMBER(BZ81), IF($BV81&gt;VLOOKUP('Gene Table'!$G$2,'Array Content'!$A$2:$B$3,2,FALSE),IF(BZ81&lt;-$BV81,"mutant","WT"),IF(BZ81&lt;-VLOOKUP('Gene Table'!$G$2,'Array Content'!$A$2:$B$3,2,FALSE),"Mutant","WT")),"")</f>
        <v>WT</v>
      </c>
      <c r="CO81" s="4" t="str">
        <f>IF(ISNUMBER(CA81), IF($BV81&gt;VLOOKUP('Gene Table'!$G$2,'Array Content'!$A$2:$B$3,2,FALSE),IF(CA81&lt;-$BV81,"mutant","WT"),IF(CA81&lt;-VLOOKUP('Gene Table'!$G$2,'Array Content'!$A$2:$B$3,2,FALSE),"Mutant","WT")),"")</f>
        <v>WT</v>
      </c>
      <c r="CP81" s="4" t="str">
        <f>IF(ISNUMBER(CB81), IF($BV81&gt;VLOOKUP('Gene Table'!$G$2,'Array Content'!$A$2:$B$3,2,FALSE),IF(CB81&lt;-$BV81,"mutant","WT"),IF(CB81&lt;-VLOOKUP('Gene Table'!$G$2,'Array Content'!$A$2:$B$3,2,FALSE),"Mutant","WT")),"")</f>
        <v>WT</v>
      </c>
      <c r="CQ81" s="4" t="str">
        <f>IF(ISNUMBER(CC81), IF($BV81&gt;VLOOKUP('Gene Table'!$G$2,'Array Content'!$A$2:$B$3,2,FALSE),IF(CC81&lt;-$BV81,"mutant","WT"),IF(CC81&lt;-VLOOKUP('Gene Table'!$G$2,'Array Content'!$A$2:$B$3,2,FALSE),"Mutant","WT")),"")</f>
        <v>WT</v>
      </c>
      <c r="CR81" s="4" t="str">
        <f>IF(ISNUMBER(CD81), IF($BV81&gt;VLOOKUP('Gene Table'!$G$2,'Array Content'!$A$2:$B$3,2,FALSE),IF(CD81&lt;-$BV81,"mutant","WT"),IF(CD81&lt;-VLOOKUP('Gene Table'!$G$2,'Array Content'!$A$2:$B$3,2,FALSE),"Mutant","WT")),"")</f>
        <v>WT</v>
      </c>
      <c r="CS81" s="4" t="str">
        <f>IF(ISNUMBER(CE81), IF($BV81&gt;VLOOKUP('Gene Table'!$G$2,'Array Content'!$A$2:$B$3,2,FALSE),IF(CE81&lt;-$BV81,"mutant","WT"),IF(CE81&lt;-VLOOKUP('Gene Table'!$G$2,'Array Content'!$A$2:$B$3,2,FALSE),"Mutant","WT")),"")</f>
        <v>WT</v>
      </c>
      <c r="CT81" s="4" t="str">
        <f>IF(ISNUMBER(CF81), IF($BV81&gt;VLOOKUP('Gene Table'!$G$2,'Array Content'!$A$2:$B$3,2,FALSE),IF(CF81&lt;-$BV81,"mutant","WT"),IF(CF81&lt;-VLOOKUP('Gene Table'!$G$2,'Array Content'!$A$2:$B$3,2,FALSE),"Mutant","WT")),"")</f>
        <v>WT</v>
      </c>
      <c r="CU81" s="4" t="str">
        <f>IF(ISNUMBER(CG81), IF($BV81&gt;VLOOKUP('Gene Table'!$G$2,'Array Content'!$A$2:$B$3,2,FALSE),IF(CG81&lt;-$BV81,"mutant","WT"),IF(CG81&lt;-VLOOKUP('Gene Table'!$G$2,'Array Content'!$A$2:$B$3,2,FALSE),"Mutant","WT")),"")</f>
        <v>WT</v>
      </c>
      <c r="CV81" s="4" t="str">
        <f>IF(ISNUMBER(CH81), IF($BV81&gt;VLOOKUP('Gene Table'!$G$2,'Array Content'!$A$2:$B$3,2,FALSE),IF(CH81&lt;-$BV81,"mutant","WT"),IF(CH81&lt;-VLOOKUP('Gene Table'!$G$2,'Array Content'!$A$2:$B$3,2,FALSE),"Mutant","WT")),"")</f>
        <v/>
      </c>
      <c r="CW81" s="4" t="str">
        <f>IF(ISNUMBER(CI81), IF($BV81&gt;VLOOKUP('Gene Table'!$G$2,'Array Content'!$A$2:$B$3,2,FALSE),IF(CI81&lt;-$BV81,"mutant","WT"),IF(CI81&lt;-VLOOKUP('Gene Table'!$G$2,'Array Content'!$A$2:$B$3,2,FALSE),"Mutant","WT")),"")</f>
        <v/>
      </c>
      <c r="CX81" s="4" t="str">
        <f>IF(ISNUMBER(CJ81), IF($BV81&gt;VLOOKUP('Gene Table'!$G$2,'Array Content'!$A$2:$B$3,2,FALSE),IF(CJ81&lt;-$BV81,"mutant","WT"),IF(CJ81&lt;-VLOOKUP('Gene Table'!$G$2,'Array Content'!$A$2:$B$3,2,FALSE),"Mutant","WT")),"")</f>
        <v/>
      </c>
      <c r="CY81" s="4" t="str">
        <f>IF(ISNUMBER(CK81), IF($BV81&gt;VLOOKUP('Gene Table'!$G$2,'Array Content'!$A$2:$B$3,2,FALSE),IF(CK81&lt;-$BV81,"mutant","WT"),IF(CK81&lt;-VLOOKUP('Gene Table'!$G$2,'Array Content'!$A$2:$B$3,2,FALSE),"Mutant","WT")),"")</f>
        <v/>
      </c>
      <c r="DA81" s="4" t="s">
        <v>272</v>
      </c>
      <c r="DB81" s="4">
        <f t="shared" si="71"/>
        <v>1.7763568394002505E-15</v>
      </c>
      <c r="DC81" s="4">
        <f t="shared" si="72"/>
        <v>-0.11999999999999922</v>
      </c>
      <c r="DD81" s="4">
        <f t="shared" si="73"/>
        <v>-0.15000000000000036</v>
      </c>
      <c r="DE81" s="4">
        <f t="shared" si="74"/>
        <v>0.74000000000000021</v>
      </c>
      <c r="DF81" s="4">
        <f t="shared" si="75"/>
        <v>0.74000000000000021</v>
      </c>
      <c r="DG81" s="4">
        <f t="shared" si="76"/>
        <v>0.74000000000000021</v>
      </c>
      <c r="DH81" s="4">
        <f t="shared" si="77"/>
        <v>0.74000000000000021</v>
      </c>
      <c r="DI81" s="4">
        <f t="shared" si="78"/>
        <v>0.74000000000000021</v>
      </c>
      <c r="DJ81" s="4" t="str">
        <f t="shared" si="79"/>
        <v/>
      </c>
      <c r="DK81" s="4" t="str">
        <f t="shared" si="80"/>
        <v/>
      </c>
      <c r="DL81" s="4" t="str">
        <f t="shared" si="81"/>
        <v/>
      </c>
      <c r="DM81" s="4" t="str">
        <f t="shared" si="82"/>
        <v/>
      </c>
      <c r="DO81" s="4" t="s">
        <v>272</v>
      </c>
      <c r="DP81" s="4" t="str">
        <f>IF(ISNUMBER(DB81), IF($AR81&gt;VLOOKUP('Gene Table'!$G$2,'Array Content'!$A$2:$B$3,2,FALSE),IF(DB81&lt;-$AR81,"mutant","WT"),IF(DB81&lt;-VLOOKUP('Gene Table'!$G$2,'Array Content'!$A$2:$B$3,2,FALSE),"Mutant","WT")),"")</f>
        <v>WT</v>
      </c>
      <c r="DQ81" s="4" t="str">
        <f>IF(ISNUMBER(DC81), IF($AR81&gt;VLOOKUP('Gene Table'!$G$2,'Array Content'!$A$2:$B$3,2,FALSE),IF(DC81&lt;-$AR81,"mutant","WT"),IF(DC81&lt;-VLOOKUP('Gene Table'!$G$2,'Array Content'!$A$2:$B$3,2,FALSE),"Mutant","WT")),"")</f>
        <v>WT</v>
      </c>
      <c r="DR81" s="4" t="str">
        <f>IF(ISNUMBER(DD81), IF($AR81&gt;VLOOKUP('Gene Table'!$G$2,'Array Content'!$A$2:$B$3,2,FALSE),IF(DD81&lt;-$AR81,"mutant","WT"),IF(DD81&lt;-VLOOKUP('Gene Table'!$G$2,'Array Content'!$A$2:$B$3,2,FALSE),"Mutant","WT")),"")</f>
        <v>WT</v>
      </c>
      <c r="DS81" s="4" t="str">
        <f>IF(ISNUMBER(DE81), IF($AR81&gt;VLOOKUP('Gene Table'!$G$2,'Array Content'!$A$2:$B$3,2,FALSE),IF(DE81&lt;-$AR81,"mutant","WT"),IF(DE81&lt;-VLOOKUP('Gene Table'!$G$2,'Array Content'!$A$2:$B$3,2,FALSE),"Mutant","WT")),"")</f>
        <v>WT</v>
      </c>
      <c r="DT81" s="4" t="str">
        <f>IF(ISNUMBER(DF81), IF($AR81&gt;VLOOKUP('Gene Table'!$G$2,'Array Content'!$A$2:$B$3,2,FALSE),IF(DF81&lt;-$AR81,"mutant","WT"),IF(DF81&lt;-VLOOKUP('Gene Table'!$G$2,'Array Content'!$A$2:$B$3,2,FALSE),"Mutant","WT")),"")</f>
        <v>WT</v>
      </c>
      <c r="DU81" s="4" t="str">
        <f>IF(ISNUMBER(DG81), IF($AR81&gt;VLOOKUP('Gene Table'!$G$2,'Array Content'!$A$2:$B$3,2,FALSE),IF(DG81&lt;-$AR81,"mutant","WT"),IF(DG81&lt;-VLOOKUP('Gene Table'!$G$2,'Array Content'!$A$2:$B$3,2,FALSE),"Mutant","WT")),"")</f>
        <v>WT</v>
      </c>
      <c r="DV81" s="4" t="str">
        <f>IF(ISNUMBER(DH81), IF($AR81&gt;VLOOKUP('Gene Table'!$G$2,'Array Content'!$A$2:$B$3,2,FALSE),IF(DH81&lt;-$AR81,"mutant","WT"),IF(DH81&lt;-VLOOKUP('Gene Table'!$G$2,'Array Content'!$A$2:$B$3,2,FALSE),"Mutant","WT")),"")</f>
        <v>WT</v>
      </c>
      <c r="DW81" s="4" t="str">
        <f>IF(ISNUMBER(DI81), IF($AR81&gt;VLOOKUP('Gene Table'!$G$2,'Array Content'!$A$2:$B$3,2,FALSE),IF(DI81&lt;-$AR81,"mutant","WT"),IF(DI81&lt;-VLOOKUP('Gene Table'!$G$2,'Array Content'!$A$2:$B$3,2,FALSE),"Mutant","WT")),"")</f>
        <v>WT</v>
      </c>
      <c r="DX81" s="4" t="str">
        <f>IF(ISNUMBER(DJ81), IF($AR81&gt;VLOOKUP('Gene Table'!$G$2,'Array Content'!$A$2:$B$3,2,FALSE),IF(DJ81&lt;-$AR81,"mutant","WT"),IF(DJ81&lt;-VLOOKUP('Gene Table'!$G$2,'Array Content'!$A$2:$B$3,2,FALSE),"Mutant","WT")),"")</f>
        <v/>
      </c>
      <c r="DY81" s="4" t="str">
        <f>IF(ISNUMBER(DK81), IF($AR81&gt;VLOOKUP('Gene Table'!$G$2,'Array Content'!$A$2:$B$3,2,FALSE),IF(DK81&lt;-$AR81,"mutant","WT"),IF(DK81&lt;-VLOOKUP('Gene Table'!$G$2,'Array Content'!$A$2:$B$3,2,FALSE),"Mutant","WT")),"")</f>
        <v/>
      </c>
      <c r="DZ81" s="4" t="str">
        <f>IF(ISNUMBER(DL81), IF($AR81&gt;VLOOKUP('Gene Table'!$G$2,'Array Content'!$A$2:$B$3,2,FALSE),IF(DL81&lt;-$AR81,"mutant","WT"),IF(DL81&lt;-VLOOKUP('Gene Table'!$G$2,'Array Content'!$A$2:$B$3,2,FALSE),"Mutant","WT")),"")</f>
        <v/>
      </c>
      <c r="EA81" s="4" t="str">
        <f>IF(ISNUMBER(DM81), IF($AR81&gt;VLOOKUP('Gene Table'!$G$2,'Array Content'!$A$2:$B$3,2,FALSE),IF(DM81&lt;-$AR81,"mutant","WT"),IF(DM81&lt;-VLOOKUP('Gene Table'!$G$2,'Array Content'!$A$2:$B$3,2,FALSE),"Mutant","WT")),"")</f>
        <v/>
      </c>
      <c r="EC81" s="4" t="s">
        <v>272</v>
      </c>
      <c r="ED81" s="4" t="str">
        <f>IF('Gene Table'!$D81="copy number",D81,"")</f>
        <v/>
      </c>
      <c r="EE81" s="4" t="str">
        <f>IF('Gene Table'!$D81="copy number",E81,"")</f>
        <v/>
      </c>
      <c r="EF81" s="4" t="str">
        <f>IF('Gene Table'!$D81="copy number",F81,"")</f>
        <v/>
      </c>
      <c r="EG81" s="4" t="str">
        <f>IF('Gene Table'!$D81="copy number",G81,"")</f>
        <v/>
      </c>
      <c r="EH81" s="4" t="str">
        <f>IF('Gene Table'!$D81="copy number",H81,"")</f>
        <v/>
      </c>
      <c r="EI81" s="4" t="str">
        <f>IF('Gene Table'!$D81="copy number",I81,"")</f>
        <v/>
      </c>
      <c r="EJ81" s="4" t="str">
        <f>IF('Gene Table'!$D81="copy number",J81,"")</f>
        <v/>
      </c>
      <c r="EK81" s="4" t="str">
        <f>IF('Gene Table'!$D81="copy number",K81,"")</f>
        <v/>
      </c>
      <c r="EL81" s="4" t="str">
        <f>IF('Gene Table'!$D81="copy number",L81,"")</f>
        <v/>
      </c>
      <c r="EM81" s="4" t="str">
        <f>IF('Gene Table'!$D81="copy number",M81,"")</f>
        <v/>
      </c>
      <c r="EN81" s="4" t="str">
        <f>IF('Gene Table'!$D81="copy number",N81,"")</f>
        <v/>
      </c>
      <c r="EO81" s="4" t="str">
        <f>IF('Gene Table'!$D81="copy number",O81,"")</f>
        <v/>
      </c>
      <c r="EQ81" s="4" t="s">
        <v>272</v>
      </c>
      <c r="ER81" s="4" t="str">
        <f>IF('Gene Table'!$D81="copy number",R81,"")</f>
        <v/>
      </c>
      <c r="ES81" s="4" t="str">
        <f>IF('Gene Table'!$D81="copy number",S81,"")</f>
        <v/>
      </c>
      <c r="ET81" s="4" t="str">
        <f>IF('Gene Table'!$D81="copy number",T81,"")</f>
        <v/>
      </c>
      <c r="EU81" s="4" t="str">
        <f>IF('Gene Table'!$D81="copy number",U81,"")</f>
        <v/>
      </c>
      <c r="EV81" s="4" t="str">
        <f>IF('Gene Table'!$D81="copy number",V81,"")</f>
        <v/>
      </c>
      <c r="EW81" s="4" t="str">
        <f>IF('Gene Table'!$D81="copy number",W81,"")</f>
        <v/>
      </c>
      <c r="EX81" s="4" t="str">
        <f>IF('Gene Table'!$D81="copy number",X81,"")</f>
        <v/>
      </c>
      <c r="EY81" s="4" t="str">
        <f>IF('Gene Table'!$D81="copy number",Y81,"")</f>
        <v/>
      </c>
      <c r="EZ81" s="4" t="str">
        <f>IF('Gene Table'!$D81="copy number",Z81,"")</f>
        <v/>
      </c>
      <c r="FA81" s="4" t="str">
        <f>IF('Gene Table'!$D81="copy number",AA81,"")</f>
        <v/>
      </c>
      <c r="FB81" s="4" t="str">
        <f>IF('Gene Table'!$D81="copy number",AB81,"")</f>
        <v/>
      </c>
      <c r="FC81" s="4" t="str">
        <f>IF('Gene Table'!$D81="copy number",AC81,"")</f>
        <v/>
      </c>
      <c r="FE81" s="4" t="s">
        <v>272</v>
      </c>
      <c r="FF81" s="4" t="str">
        <f>IF('Gene Table'!$C81="SMPC",D81,"")</f>
        <v/>
      </c>
      <c r="FG81" s="4" t="str">
        <f>IF('Gene Table'!$C81="SMPC",E81,"")</f>
        <v/>
      </c>
      <c r="FH81" s="4" t="str">
        <f>IF('Gene Table'!$C81="SMPC",F81,"")</f>
        <v/>
      </c>
      <c r="FI81" s="4" t="str">
        <f>IF('Gene Table'!$C81="SMPC",G81,"")</f>
        <v/>
      </c>
      <c r="FJ81" s="4" t="str">
        <f>IF('Gene Table'!$C81="SMPC",H81,"")</f>
        <v/>
      </c>
      <c r="FK81" s="4" t="str">
        <f>IF('Gene Table'!$C81="SMPC",I81,"")</f>
        <v/>
      </c>
      <c r="FL81" s="4" t="str">
        <f>IF('Gene Table'!$C81="SMPC",J81,"")</f>
        <v/>
      </c>
      <c r="FM81" s="4" t="str">
        <f>IF('Gene Table'!$C81="SMPC",K81,"")</f>
        <v/>
      </c>
      <c r="FN81" s="4" t="str">
        <f>IF('Gene Table'!$C81="SMPC",L81,"")</f>
        <v/>
      </c>
      <c r="FO81" s="4" t="str">
        <f>IF('Gene Table'!$C81="SMPC",M81,"")</f>
        <v/>
      </c>
      <c r="FP81" s="4" t="str">
        <f>IF('Gene Table'!$C81="SMPC",N81,"")</f>
        <v/>
      </c>
      <c r="FQ81" s="4" t="str">
        <f>IF('Gene Table'!$C81="SMPC",O81,"")</f>
        <v/>
      </c>
      <c r="FS81" s="4" t="s">
        <v>272</v>
      </c>
      <c r="FT81" s="4" t="str">
        <f>IF('Gene Table'!$C81="SMPC",R81,"")</f>
        <v/>
      </c>
      <c r="FU81" s="4" t="str">
        <f>IF('Gene Table'!$C81="SMPC",S81,"")</f>
        <v/>
      </c>
      <c r="FV81" s="4" t="str">
        <f>IF('Gene Table'!$C81="SMPC",T81,"")</f>
        <v/>
      </c>
      <c r="FW81" s="4" t="str">
        <f>IF('Gene Table'!$C81="SMPC",U81,"")</f>
        <v/>
      </c>
      <c r="FX81" s="4" t="str">
        <f>IF('Gene Table'!$C81="SMPC",V81,"")</f>
        <v/>
      </c>
      <c r="FY81" s="4" t="str">
        <f>IF('Gene Table'!$C81="SMPC",W81,"")</f>
        <v/>
      </c>
      <c r="FZ81" s="4" t="str">
        <f>IF('Gene Table'!$C81="SMPC",X81,"")</f>
        <v/>
      </c>
      <c r="GA81" s="4" t="str">
        <f>IF('Gene Table'!$C81="SMPC",Y81,"")</f>
        <v/>
      </c>
      <c r="GB81" s="4" t="str">
        <f>IF('Gene Table'!$C81="SMPC",Z81,"")</f>
        <v/>
      </c>
      <c r="GC81" s="4" t="str">
        <f>IF('Gene Table'!$C81="SMPC",AA81,"")</f>
        <v/>
      </c>
      <c r="GD81" s="4" t="str">
        <f>IF('Gene Table'!$C81="SMPC",AB81,"")</f>
        <v/>
      </c>
      <c r="GE81" s="4" t="str">
        <f>IF('Gene Table'!$C81="SMPC",AC81,"")</f>
        <v/>
      </c>
    </row>
    <row r="82" spans="1:187" ht="15" customHeight="1" x14ac:dyDescent="0.25">
      <c r="A82" s="4" t="str">
        <f>'Gene Table'!C82&amp;":"&amp;'Gene Table'!D82</f>
        <v>PTEN:c.389G&gt;A</v>
      </c>
      <c r="B82" s="4">
        <f>IF('Gene Table'!$G$5="NO",IF(ISNUMBER(MATCH('Gene Table'!E82,'Array Content'!$M$2:$M$941,0)),VLOOKUP('Gene Table'!E82,'Array Content'!$M$2:$O$941,2,FALSE),35),IF('Gene Table'!$G$5="YES",IF(ISNUMBER(MATCH('Gene Table'!E82,'Array Content'!$M$2:$M$941,0)),VLOOKUP('Gene Table'!E82,'Array Content'!$M$2:$O$941,3,FALSE),35),"OOPS"))</f>
        <v>35</v>
      </c>
      <c r="C82" s="4" t="s">
        <v>275</v>
      </c>
      <c r="D82" s="4">
        <f>IF('Control Sample Data'!D81="","",IF(SUM('Control Sample Data'!D$2:D$97)&gt;10,IF(AND(ISNUMBER('Control Sample Data'!D81),'Control Sample Data'!D81&lt;$B82, 'Control Sample Data'!D81&gt;0),'Control Sample Data'!D81,$B82),""))</f>
        <v>34.71</v>
      </c>
      <c r="E82" s="4">
        <f>IF('Control Sample Data'!E81="","",IF(SUM('Control Sample Data'!E$2:E$97)&gt;10,IF(AND(ISNUMBER('Control Sample Data'!E81),'Control Sample Data'!E81&lt;$B82, 'Control Sample Data'!E81&gt;0),'Control Sample Data'!E81,$B82),""))</f>
        <v>34.9</v>
      </c>
      <c r="F82" s="4" t="str">
        <f>IF('Control Sample Data'!F81="","",IF(SUM('Control Sample Data'!F$2:F$97)&gt;10,IF(AND(ISNUMBER('Control Sample Data'!F81),'Control Sample Data'!F81&lt;$B82, 'Control Sample Data'!F81&gt;0),'Control Sample Data'!F81,$B82),""))</f>
        <v/>
      </c>
      <c r="G82" s="4" t="str">
        <f>IF('Control Sample Data'!G81="","",IF(SUM('Control Sample Data'!G$2:G$97)&gt;10,IF(AND(ISNUMBER('Control Sample Data'!G81),'Control Sample Data'!G81&lt;$B82, 'Control Sample Data'!G81&gt;0),'Control Sample Data'!G81,$B82),""))</f>
        <v/>
      </c>
      <c r="H82" s="4" t="str">
        <f>IF('Control Sample Data'!H81="","",IF(SUM('Control Sample Data'!H$2:H$97)&gt;10,IF(AND(ISNUMBER('Control Sample Data'!H81),'Control Sample Data'!H81&lt;$B82, 'Control Sample Data'!H81&gt;0),'Control Sample Data'!H81,$B82),""))</f>
        <v/>
      </c>
      <c r="I82" s="4" t="str">
        <f>IF('Control Sample Data'!I81="","",IF(SUM('Control Sample Data'!I$2:I$97)&gt;10,IF(AND(ISNUMBER('Control Sample Data'!I81),'Control Sample Data'!I81&lt;$B82, 'Control Sample Data'!I81&gt;0),'Control Sample Data'!I81,$B82),""))</f>
        <v/>
      </c>
      <c r="J82" s="4" t="str">
        <f>IF('Control Sample Data'!J81="","",IF(SUM('Control Sample Data'!J$2:J$97)&gt;10,IF(AND(ISNUMBER('Control Sample Data'!J81),'Control Sample Data'!J81&lt;$B82, 'Control Sample Data'!J81&gt;0),'Control Sample Data'!J81,$B82),""))</f>
        <v/>
      </c>
      <c r="K82" s="4" t="str">
        <f>IF('Control Sample Data'!K81="","",IF(SUM('Control Sample Data'!K$2:K$97)&gt;10,IF(AND(ISNUMBER('Control Sample Data'!K81),'Control Sample Data'!K81&lt;$B82, 'Control Sample Data'!K81&gt;0),'Control Sample Data'!K81,$B82),""))</f>
        <v/>
      </c>
      <c r="L82" s="4" t="str">
        <f>IF('Control Sample Data'!L81="","",IF(SUM('Control Sample Data'!L$2:L$97)&gt;10,IF(AND(ISNUMBER('Control Sample Data'!L81),'Control Sample Data'!L81&lt;$B82, 'Control Sample Data'!L81&gt;0),'Control Sample Data'!L81,$B82),""))</f>
        <v/>
      </c>
      <c r="M82" s="4" t="str">
        <f>IF('Control Sample Data'!M81="","",IF(SUM('Control Sample Data'!M$2:M$97)&gt;10,IF(AND(ISNUMBER('Control Sample Data'!M81),'Control Sample Data'!M81&lt;$B82, 'Control Sample Data'!M81&gt;0),'Control Sample Data'!M81,$B82),""))</f>
        <v/>
      </c>
      <c r="N82" s="4" t="str">
        <f>IF('Control Sample Data'!N81="","",IF(SUM('Control Sample Data'!N$2:N$97)&gt;10,IF(AND(ISNUMBER('Control Sample Data'!N81),'Control Sample Data'!N81&lt;$B82, 'Control Sample Data'!N81&gt;0),'Control Sample Data'!N81,$B82),""))</f>
        <v/>
      </c>
      <c r="O82" s="4" t="str">
        <f>IF('Control Sample Data'!O81="","",IF(SUM('Control Sample Data'!O$2:O$97)&gt;10,IF(AND(ISNUMBER('Control Sample Data'!O81),'Control Sample Data'!O81&lt;$B82, 'Control Sample Data'!O81&gt;0),'Control Sample Data'!O81,$B82),""))</f>
        <v/>
      </c>
      <c r="Q82" s="4" t="s">
        <v>275</v>
      </c>
      <c r="R82" s="4">
        <f>IF('Test Sample Data'!D81="","",IF(SUM('Test Sample Data'!D$2:D$97)&gt;10,IF(AND(ISNUMBER('Test Sample Data'!D81),'Test Sample Data'!D81&lt;$B82, 'Test Sample Data'!D81&gt;0),'Test Sample Data'!D81,$B82),""))</f>
        <v>35</v>
      </c>
      <c r="S82" s="4">
        <f>IF('Test Sample Data'!E81="","",IF(SUM('Test Sample Data'!E$2:E$97)&gt;10,IF(AND(ISNUMBER('Test Sample Data'!E81),'Test Sample Data'!E81&lt;$B82, 'Test Sample Data'!E81&gt;0),'Test Sample Data'!E81,$B82),""))</f>
        <v>35</v>
      </c>
      <c r="T82" s="4">
        <f>IF('Test Sample Data'!F81="","",IF(SUM('Test Sample Data'!F$2:F$97)&gt;10,IF(AND(ISNUMBER('Test Sample Data'!F81),'Test Sample Data'!F81&lt;$B82, 'Test Sample Data'!F81&gt;0),'Test Sample Data'!F81,$B82),""))</f>
        <v>35</v>
      </c>
      <c r="U82" s="4">
        <f>IF('Test Sample Data'!G81="","",IF(SUM('Test Sample Data'!G$2:G$97)&gt;10,IF(AND(ISNUMBER('Test Sample Data'!G81),'Test Sample Data'!G81&lt;$B82, 'Test Sample Data'!G81&gt;0),'Test Sample Data'!G81,$B82),""))</f>
        <v>35</v>
      </c>
      <c r="V82" s="4">
        <f>IF('Test Sample Data'!H81="","",IF(SUM('Test Sample Data'!H$2:H$97)&gt;10,IF(AND(ISNUMBER('Test Sample Data'!H81),'Test Sample Data'!H81&lt;$B82, 'Test Sample Data'!H81&gt;0),'Test Sample Data'!H81,$B82),""))</f>
        <v>35</v>
      </c>
      <c r="W82" s="4">
        <f>IF('Test Sample Data'!I81="","",IF(SUM('Test Sample Data'!I$2:I$97)&gt;10,IF(AND(ISNUMBER('Test Sample Data'!I81),'Test Sample Data'!I81&lt;$B82, 'Test Sample Data'!I81&gt;0),'Test Sample Data'!I81,$B82),""))</f>
        <v>35</v>
      </c>
      <c r="X82" s="4">
        <f>IF('Test Sample Data'!J81="","",IF(SUM('Test Sample Data'!J$2:J$97)&gt;10,IF(AND(ISNUMBER('Test Sample Data'!J81),'Test Sample Data'!J81&lt;$B82, 'Test Sample Data'!J81&gt;0),'Test Sample Data'!J81,$B82),""))</f>
        <v>35</v>
      </c>
      <c r="Y82" s="4">
        <f>IF('Test Sample Data'!K81="","",IF(SUM('Test Sample Data'!K$2:K$97)&gt;10,IF(AND(ISNUMBER('Test Sample Data'!K81),'Test Sample Data'!K81&lt;$B82, 'Test Sample Data'!K81&gt;0),'Test Sample Data'!K81,$B82),""))</f>
        <v>35</v>
      </c>
      <c r="Z82" s="4" t="str">
        <f>IF('Test Sample Data'!L81="","",IF(SUM('Test Sample Data'!L$2:L$97)&gt;10,IF(AND(ISNUMBER('Test Sample Data'!L81),'Test Sample Data'!L81&lt;$B82, 'Test Sample Data'!L81&gt;0),'Test Sample Data'!L81,$B82),""))</f>
        <v/>
      </c>
      <c r="AA82" s="4" t="str">
        <f>IF('Test Sample Data'!M81="","",IF(SUM('Test Sample Data'!M$2:M$97)&gt;10,IF(AND(ISNUMBER('Test Sample Data'!M81),'Test Sample Data'!M81&lt;$B82, 'Test Sample Data'!M81&gt;0),'Test Sample Data'!M81,$B82),""))</f>
        <v/>
      </c>
      <c r="AB82" s="4" t="str">
        <f>IF('Test Sample Data'!N81="","",IF(SUM('Test Sample Data'!N$2:N$97)&gt;10,IF(AND(ISNUMBER('Test Sample Data'!N81),'Test Sample Data'!N81&lt;$B82, 'Test Sample Data'!N81&gt;0),'Test Sample Data'!N81,$B82),""))</f>
        <v/>
      </c>
      <c r="AC82" s="4" t="str">
        <f>IF('Test Sample Data'!O81="","",IF(SUM('Test Sample Data'!O$2:O$97)&gt;10,IF(AND(ISNUMBER('Test Sample Data'!O81),'Test Sample Data'!O81&lt;$B82, 'Test Sample Data'!O81&gt;0),'Test Sample Data'!O81,$B82),""))</f>
        <v/>
      </c>
      <c r="AE82" s="4" t="s">
        <v>275</v>
      </c>
      <c r="AF82" s="4">
        <f>IF(ISNUMBER(D82),IF(MID('Gene Table'!$D$1,5,1)="8",D82-ED$100,D82-VLOOKUP(LEFT($A82,FIND(":",$A82,1))&amp;"copy number",$A$3:$AC$98,4,FALSE)),"")</f>
        <v>8.620000000000001</v>
      </c>
      <c r="AG82" s="4">
        <f>IF(ISNUMBER(E82),IF(MID('Gene Table'!$D$1,5,1)="8",E82-EE$100,E82-VLOOKUP(LEFT($A82,FIND(":",$A82,1))&amp;"copy number",$A$3:$AC$98,5,FALSE)),"")</f>
        <v>8.59</v>
      </c>
      <c r="AH82" s="4" t="str">
        <f>IF(ISNUMBER(F82),IF(MID('Gene Table'!$D$1,5,1)="8",F82-EF$100,F82-VLOOKUP(LEFT($A82,FIND(":",$A82,1))&amp;"copy number",$A$3:$AC$98,6,FALSE)),"")</f>
        <v/>
      </c>
      <c r="AI82" s="4" t="str">
        <f>IF(ISNUMBER(G82),IF(MID('Gene Table'!$D$1,5,1)="8",G82-EG$100,G82-VLOOKUP(LEFT($A82,FIND(":",$A82,1))&amp;"copy number",$A$3:$AC$98,7,FALSE)),"")</f>
        <v/>
      </c>
      <c r="AJ82" s="4" t="str">
        <f>IF(ISNUMBER(H82),IF(MID('Gene Table'!$D$1,5,1)="8",H82-EH$100,H82-VLOOKUP(LEFT($A82,FIND(":",$A82,1))&amp;"copy number",$A$3:$AC$98,8,FALSE)),"")</f>
        <v/>
      </c>
      <c r="AK82" s="4" t="str">
        <f>IF(ISNUMBER(I82),IF(MID('Gene Table'!$D$1,5,1)="8",I82-EI$100,I82-VLOOKUP(LEFT($A82,FIND(":",$A82,1))&amp;"copy number",$A$3:$AC$98,9,FALSE)),"")</f>
        <v/>
      </c>
      <c r="AL82" s="4" t="str">
        <f>IF(ISNUMBER(J82),IF(MID('Gene Table'!$D$1,5,1)="8",J82-EJ$100,J82-VLOOKUP(LEFT($A82,FIND(":",$A82,1))&amp;"copy number",$A$3:$AC$98,10,FALSE)),"")</f>
        <v/>
      </c>
      <c r="AM82" s="4" t="str">
        <f>IF(ISNUMBER(K82),IF(MID('Gene Table'!$D$1,5,1)="8",K82-EK$100,K82-VLOOKUP(LEFT($A82,FIND(":",$A82,1))&amp;"copy number",$A$3:$AC$98,11,FALSE)),"")</f>
        <v/>
      </c>
      <c r="AN82" s="4" t="str">
        <f>IF(ISNUMBER(L82),IF(MID('Gene Table'!$D$1,5,1)="8",L82-EL$100,L82-VLOOKUP(LEFT($A82,FIND(":",$A82,1))&amp;"copy number",$A$3:$AC$98,12,FALSE)),"")</f>
        <v/>
      </c>
      <c r="AO82" s="4" t="str">
        <f>IF(ISNUMBER(M82),IF(MID('Gene Table'!$D$1,5,1)="8",M82-EM$100,M82-VLOOKUP(LEFT($A82,FIND(":",$A82,1))&amp;"copy number",$A$3:$AC$98,13,FALSE)),"")</f>
        <v/>
      </c>
      <c r="AP82" s="4" t="str">
        <f>IF(ISNUMBER(N82),IF(MID('Gene Table'!$D$1,5,1)="8",N82-EN$100,N82-VLOOKUP(LEFT($A82,FIND(":",$A82,1))&amp;"copy number",$A$3:$AC$98,14,FALSE)),"")</f>
        <v/>
      </c>
      <c r="AQ82" s="4" t="str">
        <f>IF(ISNUMBER(O82),IF(MID('Gene Table'!$D$1,5,1)="8",O82-EO$100,O82-VLOOKUP(LEFT($A82,FIND(":",$A82,1))&amp;"copy number",$A$3:$AC$98,15,FALSE)),"")</f>
        <v/>
      </c>
      <c r="AR82" s="4">
        <f t="shared" si="43"/>
        <v>0.06</v>
      </c>
      <c r="AS82" s="4">
        <f t="shared" si="44"/>
        <v>8.61</v>
      </c>
      <c r="AU82" s="4" t="s">
        <v>275</v>
      </c>
      <c r="AV82" s="4">
        <f>IF(ISNUMBER(R82),IF(MID('Gene Table'!$D$1,5,1)="8",D82-ER$100,R82-VLOOKUP(LEFT($A82,FIND(":",$A82,1))&amp;"copy number",$A$3:$AC$98,18,FALSE)),"")</f>
        <v>7.8999999999999986</v>
      </c>
      <c r="AW82" s="4">
        <f>IF(ISNUMBER(S82),IF(MID('Gene Table'!$D$1,5,1)="8",E82-ES$100,S82-VLOOKUP(LEFT($A82,FIND(":",$A82,1))&amp;"copy number",$A$3:$AC$98,19,FALSE)),"")</f>
        <v>8.2800000000000011</v>
      </c>
      <c r="AX82" s="4">
        <f>IF(ISNUMBER(T82),IF(MID('Gene Table'!$D$1,5,1)="8",F82-ET$100,T82-VLOOKUP(LEFT($A82,FIND(":",$A82,1))&amp;"copy number",$A$3:$AC$98,20,FALSE)),"")</f>
        <v>8.2899999999999991</v>
      </c>
      <c r="AY82" s="4">
        <f>IF(ISNUMBER(U82),IF(MID('Gene Table'!$D$1,5,1)="8",G82-EU$100,U82-VLOOKUP(LEFT($A82,FIND(":",$A82,1))&amp;"copy number",$A$3:$AC$98,21,FALSE)),"")</f>
        <v>9</v>
      </c>
      <c r="AZ82" s="4">
        <f>IF(ISNUMBER(V82),IF(MID('Gene Table'!$D$1,5,1)="8",H82-EV$100,V82-VLOOKUP(LEFT($A82,FIND(":",$A82,1))&amp;"copy number",$A$3:$AC$98,22,FALSE)),"")</f>
        <v>9</v>
      </c>
      <c r="BA82" s="4">
        <f>IF(ISNUMBER(W82),IF(MID('Gene Table'!$D$1,5,1)="8",I82-EW$100,W82-VLOOKUP(LEFT($A82,FIND(":",$A82,1))&amp;"copy number",$A$3:$AC$98,23,FALSE)),"")</f>
        <v>9</v>
      </c>
      <c r="BB82" s="4">
        <f>IF(ISNUMBER(X82),IF(MID('Gene Table'!$D$1,5,1)="8",J82-EX$100,X82-VLOOKUP(LEFT($A82,FIND(":",$A82,1))&amp;"copy number",$A$3:$AC$98,24,FALSE)),"")</f>
        <v>9</v>
      </c>
      <c r="BC82" s="4">
        <f>IF(ISNUMBER(Y82),IF(MID('Gene Table'!$D$1,5,1)="8",K82-EY$100,Y82-VLOOKUP(LEFT($A82,FIND(":",$A82,1))&amp;"copy number",$A$3:$AC$98,25,FALSE)),"")</f>
        <v>9</v>
      </c>
      <c r="BD82" s="4" t="str">
        <f>IF(ISNUMBER(Z82),IF(MID('Gene Table'!$D$1,5,1)="8",L82-EZ$100,Z82-VLOOKUP(LEFT($A82,FIND(":",$A82,1))&amp;"copy number",$A$3:$AC$98,26,FALSE)),"")</f>
        <v/>
      </c>
      <c r="BE82" s="4" t="str">
        <f>IF(ISNUMBER(AA82),IF(MID('Gene Table'!$D$1,5,1)="8",M82-FA$100,AA82-VLOOKUP(LEFT($A82,FIND(":",$A82,1))&amp;"copy number",$A$3:$AC$98,27,FALSE)),"")</f>
        <v/>
      </c>
      <c r="BF82" s="4" t="str">
        <f>IF(ISNUMBER(AB82),IF(MID('Gene Table'!$D$1,5,1)="8",N82-FB$100,AB82-VLOOKUP(LEFT($A82,FIND(":",$A82,1))&amp;"copy number",$A$3:$AC$98,28,FALSE)),"")</f>
        <v/>
      </c>
      <c r="BG82" s="4" t="str">
        <f>IF(ISNUMBER(AC82),IF(MID('Gene Table'!$D$1,5,1)="8",O82-FC$100,AC82-VLOOKUP(LEFT($A82,FIND(":",$A82,1))&amp;"copy number",$A$3:$AC$98,29,FALSE)),"")</f>
        <v/>
      </c>
      <c r="BI82" s="4" t="s">
        <v>275</v>
      </c>
      <c r="BJ82" s="4">
        <f t="shared" si="45"/>
        <v>7.8999999999999986</v>
      </c>
      <c r="BK82" s="4">
        <f t="shared" si="46"/>
        <v>8.2800000000000011</v>
      </c>
      <c r="BL82" s="4">
        <f t="shared" si="47"/>
        <v>8.2899999999999991</v>
      </c>
      <c r="BM82" s="4">
        <f t="shared" si="48"/>
        <v>9</v>
      </c>
      <c r="BN82" s="4">
        <f t="shared" si="49"/>
        <v>9</v>
      </c>
      <c r="BO82" s="4">
        <f t="shared" si="50"/>
        <v>9</v>
      </c>
      <c r="BP82" s="4">
        <f t="shared" si="51"/>
        <v>9</v>
      </c>
      <c r="BQ82" s="4">
        <f t="shared" si="52"/>
        <v>9</v>
      </c>
      <c r="BR82" s="4" t="str">
        <f t="shared" si="53"/>
        <v/>
      </c>
      <c r="BS82" s="4" t="str">
        <f t="shared" si="54"/>
        <v/>
      </c>
      <c r="BT82" s="4" t="str">
        <f t="shared" si="55"/>
        <v/>
      </c>
      <c r="BU82" s="4" t="str">
        <f t="shared" si="56"/>
        <v/>
      </c>
      <c r="BV82" s="4">
        <f t="shared" si="57"/>
        <v>1.36</v>
      </c>
      <c r="BW82" s="4">
        <f t="shared" si="58"/>
        <v>8.68</v>
      </c>
      <c r="BY82" s="4" t="s">
        <v>275</v>
      </c>
      <c r="BZ82" s="4">
        <f t="shared" si="59"/>
        <v>-0.78000000000000114</v>
      </c>
      <c r="CA82" s="4">
        <f t="shared" si="60"/>
        <v>-0.39999999999999858</v>
      </c>
      <c r="CB82" s="4">
        <f t="shared" si="61"/>
        <v>-0.39000000000000057</v>
      </c>
      <c r="CC82" s="4">
        <f t="shared" si="62"/>
        <v>0.32000000000000028</v>
      </c>
      <c r="CD82" s="4">
        <f t="shared" si="63"/>
        <v>0.32000000000000028</v>
      </c>
      <c r="CE82" s="4">
        <f t="shared" si="64"/>
        <v>0.32000000000000028</v>
      </c>
      <c r="CF82" s="4">
        <f t="shared" si="65"/>
        <v>0.32000000000000028</v>
      </c>
      <c r="CG82" s="4">
        <f t="shared" si="66"/>
        <v>0.32000000000000028</v>
      </c>
      <c r="CH82" s="4" t="str">
        <f t="shared" si="67"/>
        <v/>
      </c>
      <c r="CI82" s="4" t="str">
        <f t="shared" si="68"/>
        <v/>
      </c>
      <c r="CJ82" s="4" t="str">
        <f t="shared" si="69"/>
        <v/>
      </c>
      <c r="CK82" s="4" t="str">
        <f t="shared" si="70"/>
        <v/>
      </c>
      <c r="CM82" s="4" t="s">
        <v>275</v>
      </c>
      <c r="CN82" s="4" t="str">
        <f>IF(ISNUMBER(BZ82), IF($BV82&gt;VLOOKUP('Gene Table'!$G$2,'Array Content'!$A$2:$B$3,2,FALSE),IF(BZ82&lt;-$BV82,"mutant","WT"),IF(BZ82&lt;-VLOOKUP('Gene Table'!$G$2,'Array Content'!$A$2:$B$3,2,FALSE),"Mutant","WT")),"")</f>
        <v>WT</v>
      </c>
      <c r="CO82" s="4" t="str">
        <f>IF(ISNUMBER(CA82), IF($BV82&gt;VLOOKUP('Gene Table'!$G$2,'Array Content'!$A$2:$B$3,2,FALSE),IF(CA82&lt;-$BV82,"mutant","WT"),IF(CA82&lt;-VLOOKUP('Gene Table'!$G$2,'Array Content'!$A$2:$B$3,2,FALSE),"Mutant","WT")),"")</f>
        <v>WT</v>
      </c>
      <c r="CP82" s="4" t="str">
        <f>IF(ISNUMBER(CB82), IF($BV82&gt;VLOOKUP('Gene Table'!$G$2,'Array Content'!$A$2:$B$3,2,FALSE),IF(CB82&lt;-$BV82,"mutant","WT"),IF(CB82&lt;-VLOOKUP('Gene Table'!$G$2,'Array Content'!$A$2:$B$3,2,FALSE),"Mutant","WT")),"")</f>
        <v>WT</v>
      </c>
      <c r="CQ82" s="4" t="str">
        <f>IF(ISNUMBER(CC82), IF($BV82&gt;VLOOKUP('Gene Table'!$G$2,'Array Content'!$A$2:$B$3,2,FALSE),IF(CC82&lt;-$BV82,"mutant","WT"),IF(CC82&lt;-VLOOKUP('Gene Table'!$G$2,'Array Content'!$A$2:$B$3,2,FALSE),"Mutant","WT")),"")</f>
        <v>WT</v>
      </c>
      <c r="CR82" s="4" t="str">
        <f>IF(ISNUMBER(CD82), IF($BV82&gt;VLOOKUP('Gene Table'!$G$2,'Array Content'!$A$2:$B$3,2,FALSE),IF(CD82&lt;-$BV82,"mutant","WT"),IF(CD82&lt;-VLOOKUP('Gene Table'!$G$2,'Array Content'!$A$2:$B$3,2,FALSE),"Mutant","WT")),"")</f>
        <v>WT</v>
      </c>
      <c r="CS82" s="4" t="str">
        <f>IF(ISNUMBER(CE82), IF($BV82&gt;VLOOKUP('Gene Table'!$G$2,'Array Content'!$A$2:$B$3,2,FALSE),IF(CE82&lt;-$BV82,"mutant","WT"),IF(CE82&lt;-VLOOKUP('Gene Table'!$G$2,'Array Content'!$A$2:$B$3,2,FALSE),"Mutant","WT")),"")</f>
        <v>WT</v>
      </c>
      <c r="CT82" s="4" t="str">
        <f>IF(ISNUMBER(CF82), IF($BV82&gt;VLOOKUP('Gene Table'!$G$2,'Array Content'!$A$2:$B$3,2,FALSE),IF(CF82&lt;-$BV82,"mutant","WT"),IF(CF82&lt;-VLOOKUP('Gene Table'!$G$2,'Array Content'!$A$2:$B$3,2,FALSE),"Mutant","WT")),"")</f>
        <v>WT</v>
      </c>
      <c r="CU82" s="4" t="str">
        <f>IF(ISNUMBER(CG82), IF($BV82&gt;VLOOKUP('Gene Table'!$G$2,'Array Content'!$A$2:$B$3,2,FALSE),IF(CG82&lt;-$BV82,"mutant","WT"),IF(CG82&lt;-VLOOKUP('Gene Table'!$G$2,'Array Content'!$A$2:$B$3,2,FALSE),"Mutant","WT")),"")</f>
        <v>WT</v>
      </c>
      <c r="CV82" s="4" t="str">
        <f>IF(ISNUMBER(CH82), IF($BV82&gt;VLOOKUP('Gene Table'!$G$2,'Array Content'!$A$2:$B$3,2,FALSE),IF(CH82&lt;-$BV82,"mutant","WT"),IF(CH82&lt;-VLOOKUP('Gene Table'!$G$2,'Array Content'!$A$2:$B$3,2,FALSE),"Mutant","WT")),"")</f>
        <v/>
      </c>
      <c r="CW82" s="4" t="str">
        <f>IF(ISNUMBER(CI82), IF($BV82&gt;VLOOKUP('Gene Table'!$G$2,'Array Content'!$A$2:$B$3,2,FALSE),IF(CI82&lt;-$BV82,"mutant","WT"),IF(CI82&lt;-VLOOKUP('Gene Table'!$G$2,'Array Content'!$A$2:$B$3,2,FALSE),"Mutant","WT")),"")</f>
        <v/>
      </c>
      <c r="CX82" s="4" t="str">
        <f>IF(ISNUMBER(CJ82), IF($BV82&gt;VLOOKUP('Gene Table'!$G$2,'Array Content'!$A$2:$B$3,2,FALSE),IF(CJ82&lt;-$BV82,"mutant","WT"),IF(CJ82&lt;-VLOOKUP('Gene Table'!$G$2,'Array Content'!$A$2:$B$3,2,FALSE),"Mutant","WT")),"")</f>
        <v/>
      </c>
      <c r="CY82" s="4" t="str">
        <f>IF(ISNUMBER(CK82), IF($BV82&gt;VLOOKUP('Gene Table'!$G$2,'Array Content'!$A$2:$B$3,2,FALSE),IF(CK82&lt;-$BV82,"mutant","WT"),IF(CK82&lt;-VLOOKUP('Gene Table'!$G$2,'Array Content'!$A$2:$B$3,2,FALSE),"Mutant","WT")),"")</f>
        <v/>
      </c>
      <c r="DA82" s="4" t="s">
        <v>275</v>
      </c>
      <c r="DB82" s="4">
        <f t="shared" si="71"/>
        <v>-0.71000000000000085</v>
      </c>
      <c r="DC82" s="4">
        <f t="shared" si="72"/>
        <v>-0.32999999999999829</v>
      </c>
      <c r="DD82" s="4">
        <f t="shared" si="73"/>
        <v>-0.32000000000000028</v>
      </c>
      <c r="DE82" s="4">
        <f t="shared" si="74"/>
        <v>0.39000000000000057</v>
      </c>
      <c r="DF82" s="4">
        <f t="shared" si="75"/>
        <v>0.39000000000000057</v>
      </c>
      <c r="DG82" s="4">
        <f t="shared" si="76"/>
        <v>0.39000000000000057</v>
      </c>
      <c r="DH82" s="4">
        <f t="shared" si="77"/>
        <v>0.39000000000000057</v>
      </c>
      <c r="DI82" s="4">
        <f t="shared" si="78"/>
        <v>0.39000000000000057</v>
      </c>
      <c r="DJ82" s="4" t="str">
        <f t="shared" si="79"/>
        <v/>
      </c>
      <c r="DK82" s="4" t="str">
        <f t="shared" si="80"/>
        <v/>
      </c>
      <c r="DL82" s="4" t="str">
        <f t="shared" si="81"/>
        <v/>
      </c>
      <c r="DM82" s="4" t="str">
        <f t="shared" si="82"/>
        <v/>
      </c>
      <c r="DO82" s="4" t="s">
        <v>275</v>
      </c>
      <c r="DP82" s="4" t="str">
        <f>IF(ISNUMBER(DB82), IF($AR82&gt;VLOOKUP('Gene Table'!$G$2,'Array Content'!$A$2:$B$3,2,FALSE),IF(DB82&lt;-$AR82,"mutant","WT"),IF(DB82&lt;-VLOOKUP('Gene Table'!$G$2,'Array Content'!$A$2:$B$3,2,FALSE),"Mutant","WT")),"")</f>
        <v>WT</v>
      </c>
      <c r="DQ82" s="4" t="str">
        <f>IF(ISNUMBER(DC82), IF($AR82&gt;VLOOKUP('Gene Table'!$G$2,'Array Content'!$A$2:$B$3,2,FALSE),IF(DC82&lt;-$AR82,"mutant","WT"),IF(DC82&lt;-VLOOKUP('Gene Table'!$G$2,'Array Content'!$A$2:$B$3,2,FALSE),"Mutant","WT")),"")</f>
        <v>WT</v>
      </c>
      <c r="DR82" s="4" t="str">
        <f>IF(ISNUMBER(DD82), IF($AR82&gt;VLOOKUP('Gene Table'!$G$2,'Array Content'!$A$2:$B$3,2,FALSE),IF(DD82&lt;-$AR82,"mutant","WT"),IF(DD82&lt;-VLOOKUP('Gene Table'!$G$2,'Array Content'!$A$2:$B$3,2,FALSE),"Mutant","WT")),"")</f>
        <v>WT</v>
      </c>
      <c r="DS82" s="4" t="str">
        <f>IF(ISNUMBER(DE82), IF($AR82&gt;VLOOKUP('Gene Table'!$G$2,'Array Content'!$A$2:$B$3,2,FALSE),IF(DE82&lt;-$AR82,"mutant","WT"),IF(DE82&lt;-VLOOKUP('Gene Table'!$G$2,'Array Content'!$A$2:$B$3,2,FALSE),"Mutant","WT")),"")</f>
        <v>WT</v>
      </c>
      <c r="DT82" s="4" t="str">
        <f>IF(ISNUMBER(DF82), IF($AR82&gt;VLOOKUP('Gene Table'!$G$2,'Array Content'!$A$2:$B$3,2,FALSE),IF(DF82&lt;-$AR82,"mutant","WT"),IF(DF82&lt;-VLOOKUP('Gene Table'!$G$2,'Array Content'!$A$2:$B$3,2,FALSE),"Mutant","WT")),"")</f>
        <v>WT</v>
      </c>
      <c r="DU82" s="4" t="str">
        <f>IF(ISNUMBER(DG82), IF($AR82&gt;VLOOKUP('Gene Table'!$G$2,'Array Content'!$A$2:$B$3,2,FALSE),IF(DG82&lt;-$AR82,"mutant","WT"),IF(DG82&lt;-VLOOKUP('Gene Table'!$G$2,'Array Content'!$A$2:$B$3,2,FALSE),"Mutant","WT")),"")</f>
        <v>WT</v>
      </c>
      <c r="DV82" s="4" t="str">
        <f>IF(ISNUMBER(DH82), IF($AR82&gt;VLOOKUP('Gene Table'!$G$2,'Array Content'!$A$2:$B$3,2,FALSE),IF(DH82&lt;-$AR82,"mutant","WT"),IF(DH82&lt;-VLOOKUP('Gene Table'!$G$2,'Array Content'!$A$2:$B$3,2,FALSE),"Mutant","WT")),"")</f>
        <v>WT</v>
      </c>
      <c r="DW82" s="4" t="str">
        <f>IF(ISNUMBER(DI82), IF($AR82&gt;VLOOKUP('Gene Table'!$G$2,'Array Content'!$A$2:$B$3,2,FALSE),IF(DI82&lt;-$AR82,"mutant","WT"),IF(DI82&lt;-VLOOKUP('Gene Table'!$G$2,'Array Content'!$A$2:$B$3,2,FALSE),"Mutant","WT")),"")</f>
        <v>WT</v>
      </c>
      <c r="DX82" s="4" t="str">
        <f>IF(ISNUMBER(DJ82), IF($AR82&gt;VLOOKUP('Gene Table'!$G$2,'Array Content'!$A$2:$B$3,2,FALSE),IF(DJ82&lt;-$AR82,"mutant","WT"),IF(DJ82&lt;-VLOOKUP('Gene Table'!$G$2,'Array Content'!$A$2:$B$3,2,FALSE),"Mutant","WT")),"")</f>
        <v/>
      </c>
      <c r="DY82" s="4" t="str">
        <f>IF(ISNUMBER(DK82), IF($AR82&gt;VLOOKUP('Gene Table'!$G$2,'Array Content'!$A$2:$B$3,2,FALSE),IF(DK82&lt;-$AR82,"mutant","WT"),IF(DK82&lt;-VLOOKUP('Gene Table'!$G$2,'Array Content'!$A$2:$B$3,2,FALSE),"Mutant","WT")),"")</f>
        <v/>
      </c>
      <c r="DZ82" s="4" t="str">
        <f>IF(ISNUMBER(DL82), IF($AR82&gt;VLOOKUP('Gene Table'!$G$2,'Array Content'!$A$2:$B$3,2,FALSE),IF(DL82&lt;-$AR82,"mutant","WT"),IF(DL82&lt;-VLOOKUP('Gene Table'!$G$2,'Array Content'!$A$2:$B$3,2,FALSE),"Mutant","WT")),"")</f>
        <v/>
      </c>
      <c r="EA82" s="4" t="str">
        <f>IF(ISNUMBER(DM82), IF($AR82&gt;VLOOKUP('Gene Table'!$G$2,'Array Content'!$A$2:$B$3,2,FALSE),IF(DM82&lt;-$AR82,"mutant","WT"),IF(DM82&lt;-VLOOKUP('Gene Table'!$G$2,'Array Content'!$A$2:$B$3,2,FALSE),"Mutant","WT")),"")</f>
        <v/>
      </c>
      <c r="EC82" s="4" t="s">
        <v>275</v>
      </c>
      <c r="ED82" s="4" t="str">
        <f>IF('Gene Table'!$D82="copy number",D82,"")</f>
        <v/>
      </c>
      <c r="EE82" s="4" t="str">
        <f>IF('Gene Table'!$D82="copy number",E82,"")</f>
        <v/>
      </c>
      <c r="EF82" s="4" t="str">
        <f>IF('Gene Table'!$D82="copy number",F82,"")</f>
        <v/>
      </c>
      <c r="EG82" s="4" t="str">
        <f>IF('Gene Table'!$D82="copy number",G82,"")</f>
        <v/>
      </c>
      <c r="EH82" s="4" t="str">
        <f>IF('Gene Table'!$D82="copy number",H82,"")</f>
        <v/>
      </c>
      <c r="EI82" s="4" t="str">
        <f>IF('Gene Table'!$D82="copy number",I82,"")</f>
        <v/>
      </c>
      <c r="EJ82" s="4" t="str">
        <f>IF('Gene Table'!$D82="copy number",J82,"")</f>
        <v/>
      </c>
      <c r="EK82" s="4" t="str">
        <f>IF('Gene Table'!$D82="copy number",K82,"")</f>
        <v/>
      </c>
      <c r="EL82" s="4" t="str">
        <f>IF('Gene Table'!$D82="copy number",L82,"")</f>
        <v/>
      </c>
      <c r="EM82" s="4" t="str">
        <f>IF('Gene Table'!$D82="copy number",M82,"")</f>
        <v/>
      </c>
      <c r="EN82" s="4" t="str">
        <f>IF('Gene Table'!$D82="copy number",N82,"")</f>
        <v/>
      </c>
      <c r="EO82" s="4" t="str">
        <f>IF('Gene Table'!$D82="copy number",O82,"")</f>
        <v/>
      </c>
      <c r="EQ82" s="4" t="s">
        <v>275</v>
      </c>
      <c r="ER82" s="4" t="str">
        <f>IF('Gene Table'!$D82="copy number",R82,"")</f>
        <v/>
      </c>
      <c r="ES82" s="4" t="str">
        <f>IF('Gene Table'!$D82="copy number",S82,"")</f>
        <v/>
      </c>
      <c r="ET82" s="4" t="str">
        <f>IF('Gene Table'!$D82="copy number",T82,"")</f>
        <v/>
      </c>
      <c r="EU82" s="4" t="str">
        <f>IF('Gene Table'!$D82="copy number",U82,"")</f>
        <v/>
      </c>
      <c r="EV82" s="4" t="str">
        <f>IF('Gene Table'!$D82="copy number",V82,"")</f>
        <v/>
      </c>
      <c r="EW82" s="4" t="str">
        <f>IF('Gene Table'!$D82="copy number",W82,"")</f>
        <v/>
      </c>
      <c r="EX82" s="4" t="str">
        <f>IF('Gene Table'!$D82="copy number",X82,"")</f>
        <v/>
      </c>
      <c r="EY82" s="4" t="str">
        <f>IF('Gene Table'!$D82="copy number",Y82,"")</f>
        <v/>
      </c>
      <c r="EZ82" s="4" t="str">
        <f>IF('Gene Table'!$D82="copy number",Z82,"")</f>
        <v/>
      </c>
      <c r="FA82" s="4" t="str">
        <f>IF('Gene Table'!$D82="copy number",AA82,"")</f>
        <v/>
      </c>
      <c r="FB82" s="4" t="str">
        <f>IF('Gene Table'!$D82="copy number",AB82,"")</f>
        <v/>
      </c>
      <c r="FC82" s="4" t="str">
        <f>IF('Gene Table'!$D82="copy number",AC82,"")</f>
        <v/>
      </c>
      <c r="FE82" s="4" t="s">
        <v>275</v>
      </c>
      <c r="FF82" s="4" t="str">
        <f>IF('Gene Table'!$C82="SMPC",D82,"")</f>
        <v/>
      </c>
      <c r="FG82" s="4" t="str">
        <f>IF('Gene Table'!$C82="SMPC",E82,"")</f>
        <v/>
      </c>
      <c r="FH82" s="4" t="str">
        <f>IF('Gene Table'!$C82="SMPC",F82,"")</f>
        <v/>
      </c>
      <c r="FI82" s="4" t="str">
        <f>IF('Gene Table'!$C82="SMPC",G82,"")</f>
        <v/>
      </c>
      <c r="FJ82" s="4" t="str">
        <f>IF('Gene Table'!$C82="SMPC",H82,"")</f>
        <v/>
      </c>
      <c r="FK82" s="4" t="str">
        <f>IF('Gene Table'!$C82="SMPC",I82,"")</f>
        <v/>
      </c>
      <c r="FL82" s="4" t="str">
        <f>IF('Gene Table'!$C82="SMPC",J82,"")</f>
        <v/>
      </c>
      <c r="FM82" s="4" t="str">
        <f>IF('Gene Table'!$C82="SMPC",K82,"")</f>
        <v/>
      </c>
      <c r="FN82" s="4" t="str">
        <f>IF('Gene Table'!$C82="SMPC",L82,"")</f>
        <v/>
      </c>
      <c r="FO82" s="4" t="str">
        <f>IF('Gene Table'!$C82="SMPC",M82,"")</f>
        <v/>
      </c>
      <c r="FP82" s="4" t="str">
        <f>IF('Gene Table'!$C82="SMPC",N82,"")</f>
        <v/>
      </c>
      <c r="FQ82" s="4" t="str">
        <f>IF('Gene Table'!$C82="SMPC",O82,"")</f>
        <v/>
      </c>
      <c r="FS82" s="4" t="s">
        <v>275</v>
      </c>
      <c r="FT82" s="4" t="str">
        <f>IF('Gene Table'!$C82="SMPC",R82,"")</f>
        <v/>
      </c>
      <c r="FU82" s="4" t="str">
        <f>IF('Gene Table'!$C82="SMPC",S82,"")</f>
        <v/>
      </c>
      <c r="FV82" s="4" t="str">
        <f>IF('Gene Table'!$C82="SMPC",T82,"")</f>
        <v/>
      </c>
      <c r="FW82" s="4" t="str">
        <f>IF('Gene Table'!$C82="SMPC",U82,"")</f>
        <v/>
      </c>
      <c r="FX82" s="4" t="str">
        <f>IF('Gene Table'!$C82="SMPC",V82,"")</f>
        <v/>
      </c>
      <c r="FY82" s="4" t="str">
        <f>IF('Gene Table'!$C82="SMPC",W82,"")</f>
        <v/>
      </c>
      <c r="FZ82" s="4" t="str">
        <f>IF('Gene Table'!$C82="SMPC",X82,"")</f>
        <v/>
      </c>
      <c r="GA82" s="4" t="str">
        <f>IF('Gene Table'!$C82="SMPC",Y82,"")</f>
        <v/>
      </c>
      <c r="GB82" s="4" t="str">
        <f>IF('Gene Table'!$C82="SMPC",Z82,"")</f>
        <v/>
      </c>
      <c r="GC82" s="4" t="str">
        <f>IF('Gene Table'!$C82="SMPC",AA82,"")</f>
        <v/>
      </c>
      <c r="GD82" s="4" t="str">
        <f>IF('Gene Table'!$C82="SMPC",AB82,"")</f>
        <v/>
      </c>
      <c r="GE82" s="4" t="str">
        <f>IF('Gene Table'!$C82="SMPC",AC82,"")</f>
        <v/>
      </c>
    </row>
    <row r="83" spans="1:187" ht="15" customHeight="1" x14ac:dyDescent="0.25">
      <c r="A83" s="4" t="str">
        <f>'Gene Table'!C83&amp;":"&amp;'Gene Table'!D83</f>
        <v>PTEN:c.388C&gt;G</v>
      </c>
      <c r="B83" s="4">
        <f>IF('Gene Table'!$G$5="NO",IF(ISNUMBER(MATCH('Gene Table'!E83,'Array Content'!$M$2:$M$941,0)),VLOOKUP('Gene Table'!E83,'Array Content'!$M$2:$O$941,2,FALSE),35),IF('Gene Table'!$G$5="YES",IF(ISNUMBER(MATCH('Gene Table'!E83,'Array Content'!$M$2:$M$941,0)),VLOOKUP('Gene Table'!E83,'Array Content'!$M$2:$O$941,3,FALSE),35),"OOPS"))</f>
        <v>35</v>
      </c>
      <c r="C83" s="4" t="s">
        <v>279</v>
      </c>
      <c r="D83" s="4">
        <f>IF('Control Sample Data'!D82="","",IF(SUM('Control Sample Data'!D$2:D$97)&gt;10,IF(AND(ISNUMBER('Control Sample Data'!D82),'Control Sample Data'!D82&lt;$B83, 'Control Sample Data'!D82&gt;0),'Control Sample Data'!D82,$B83),""))</f>
        <v>34.01</v>
      </c>
      <c r="E83" s="4">
        <f>IF('Control Sample Data'!E82="","",IF(SUM('Control Sample Data'!E$2:E$97)&gt;10,IF(AND(ISNUMBER('Control Sample Data'!E82),'Control Sample Data'!E82&lt;$B83, 'Control Sample Data'!E82&gt;0),'Control Sample Data'!E82,$B83),""))</f>
        <v>34.32</v>
      </c>
      <c r="F83" s="4" t="str">
        <f>IF('Control Sample Data'!F82="","",IF(SUM('Control Sample Data'!F$2:F$97)&gt;10,IF(AND(ISNUMBER('Control Sample Data'!F82),'Control Sample Data'!F82&lt;$B83, 'Control Sample Data'!F82&gt;0),'Control Sample Data'!F82,$B83),""))</f>
        <v/>
      </c>
      <c r="G83" s="4" t="str">
        <f>IF('Control Sample Data'!G82="","",IF(SUM('Control Sample Data'!G$2:G$97)&gt;10,IF(AND(ISNUMBER('Control Sample Data'!G82),'Control Sample Data'!G82&lt;$B83, 'Control Sample Data'!G82&gt;0),'Control Sample Data'!G82,$B83),""))</f>
        <v/>
      </c>
      <c r="H83" s="4" t="str">
        <f>IF('Control Sample Data'!H82="","",IF(SUM('Control Sample Data'!H$2:H$97)&gt;10,IF(AND(ISNUMBER('Control Sample Data'!H82),'Control Sample Data'!H82&lt;$B83, 'Control Sample Data'!H82&gt;0),'Control Sample Data'!H82,$B83),""))</f>
        <v/>
      </c>
      <c r="I83" s="4" t="str">
        <f>IF('Control Sample Data'!I82="","",IF(SUM('Control Sample Data'!I$2:I$97)&gt;10,IF(AND(ISNUMBER('Control Sample Data'!I82),'Control Sample Data'!I82&lt;$B83, 'Control Sample Data'!I82&gt;0),'Control Sample Data'!I82,$B83),""))</f>
        <v/>
      </c>
      <c r="J83" s="4" t="str">
        <f>IF('Control Sample Data'!J82="","",IF(SUM('Control Sample Data'!J$2:J$97)&gt;10,IF(AND(ISNUMBER('Control Sample Data'!J82),'Control Sample Data'!J82&lt;$B83, 'Control Sample Data'!J82&gt;0),'Control Sample Data'!J82,$B83),""))</f>
        <v/>
      </c>
      <c r="K83" s="4" t="str">
        <f>IF('Control Sample Data'!K82="","",IF(SUM('Control Sample Data'!K$2:K$97)&gt;10,IF(AND(ISNUMBER('Control Sample Data'!K82),'Control Sample Data'!K82&lt;$B83, 'Control Sample Data'!K82&gt;0),'Control Sample Data'!K82,$B83),""))</f>
        <v/>
      </c>
      <c r="L83" s="4" t="str">
        <f>IF('Control Sample Data'!L82="","",IF(SUM('Control Sample Data'!L$2:L$97)&gt;10,IF(AND(ISNUMBER('Control Sample Data'!L82),'Control Sample Data'!L82&lt;$B83, 'Control Sample Data'!L82&gt;0),'Control Sample Data'!L82,$B83),""))</f>
        <v/>
      </c>
      <c r="M83" s="4" t="str">
        <f>IF('Control Sample Data'!M82="","",IF(SUM('Control Sample Data'!M$2:M$97)&gt;10,IF(AND(ISNUMBER('Control Sample Data'!M82),'Control Sample Data'!M82&lt;$B83, 'Control Sample Data'!M82&gt;0),'Control Sample Data'!M82,$B83),""))</f>
        <v/>
      </c>
      <c r="N83" s="4" t="str">
        <f>IF('Control Sample Data'!N82="","",IF(SUM('Control Sample Data'!N$2:N$97)&gt;10,IF(AND(ISNUMBER('Control Sample Data'!N82),'Control Sample Data'!N82&lt;$B83, 'Control Sample Data'!N82&gt;0),'Control Sample Data'!N82,$B83),""))</f>
        <v/>
      </c>
      <c r="O83" s="4" t="str">
        <f>IF('Control Sample Data'!O82="","",IF(SUM('Control Sample Data'!O$2:O$97)&gt;10,IF(AND(ISNUMBER('Control Sample Data'!O82),'Control Sample Data'!O82&lt;$B83, 'Control Sample Data'!O82&gt;0),'Control Sample Data'!O82,$B83),""))</f>
        <v/>
      </c>
      <c r="Q83" s="4" t="s">
        <v>279</v>
      </c>
      <c r="R83" s="4">
        <f>IF('Test Sample Data'!D82="","",IF(SUM('Test Sample Data'!D$2:D$97)&gt;10,IF(AND(ISNUMBER('Test Sample Data'!D82),'Test Sample Data'!D82&lt;$B83, 'Test Sample Data'!D82&gt;0),'Test Sample Data'!D82,$B83),""))</f>
        <v>35</v>
      </c>
      <c r="S83" s="4">
        <f>IF('Test Sample Data'!E82="","",IF(SUM('Test Sample Data'!E$2:E$97)&gt;10,IF(AND(ISNUMBER('Test Sample Data'!E82),'Test Sample Data'!E82&lt;$B83, 'Test Sample Data'!E82&gt;0),'Test Sample Data'!E82,$B83),""))</f>
        <v>35</v>
      </c>
      <c r="T83" s="4">
        <f>IF('Test Sample Data'!F82="","",IF(SUM('Test Sample Data'!F$2:F$97)&gt;10,IF(AND(ISNUMBER('Test Sample Data'!F82),'Test Sample Data'!F82&lt;$B83, 'Test Sample Data'!F82&gt;0),'Test Sample Data'!F82,$B83),""))</f>
        <v>35</v>
      </c>
      <c r="U83" s="4">
        <f>IF('Test Sample Data'!G82="","",IF(SUM('Test Sample Data'!G$2:G$97)&gt;10,IF(AND(ISNUMBER('Test Sample Data'!G82),'Test Sample Data'!G82&lt;$B83, 'Test Sample Data'!G82&gt;0),'Test Sample Data'!G82,$B83),""))</f>
        <v>35</v>
      </c>
      <c r="V83" s="4">
        <f>IF('Test Sample Data'!H82="","",IF(SUM('Test Sample Data'!H$2:H$97)&gt;10,IF(AND(ISNUMBER('Test Sample Data'!H82),'Test Sample Data'!H82&lt;$B83, 'Test Sample Data'!H82&gt;0),'Test Sample Data'!H82,$B83),""))</f>
        <v>35</v>
      </c>
      <c r="W83" s="4">
        <f>IF('Test Sample Data'!I82="","",IF(SUM('Test Sample Data'!I$2:I$97)&gt;10,IF(AND(ISNUMBER('Test Sample Data'!I82),'Test Sample Data'!I82&lt;$B83, 'Test Sample Data'!I82&gt;0),'Test Sample Data'!I82,$B83),""))</f>
        <v>35</v>
      </c>
      <c r="X83" s="4">
        <f>IF('Test Sample Data'!J82="","",IF(SUM('Test Sample Data'!J$2:J$97)&gt;10,IF(AND(ISNUMBER('Test Sample Data'!J82),'Test Sample Data'!J82&lt;$B83, 'Test Sample Data'!J82&gt;0),'Test Sample Data'!J82,$B83),""))</f>
        <v>35</v>
      </c>
      <c r="Y83" s="4">
        <f>IF('Test Sample Data'!K82="","",IF(SUM('Test Sample Data'!K$2:K$97)&gt;10,IF(AND(ISNUMBER('Test Sample Data'!K82),'Test Sample Data'!K82&lt;$B83, 'Test Sample Data'!K82&gt;0),'Test Sample Data'!K82,$B83),""))</f>
        <v>35</v>
      </c>
      <c r="Z83" s="4" t="str">
        <f>IF('Test Sample Data'!L82="","",IF(SUM('Test Sample Data'!L$2:L$97)&gt;10,IF(AND(ISNUMBER('Test Sample Data'!L82),'Test Sample Data'!L82&lt;$B83, 'Test Sample Data'!L82&gt;0),'Test Sample Data'!L82,$B83),""))</f>
        <v/>
      </c>
      <c r="AA83" s="4" t="str">
        <f>IF('Test Sample Data'!M82="","",IF(SUM('Test Sample Data'!M$2:M$97)&gt;10,IF(AND(ISNUMBER('Test Sample Data'!M82),'Test Sample Data'!M82&lt;$B83, 'Test Sample Data'!M82&gt;0),'Test Sample Data'!M82,$B83),""))</f>
        <v/>
      </c>
      <c r="AB83" s="4" t="str">
        <f>IF('Test Sample Data'!N82="","",IF(SUM('Test Sample Data'!N$2:N$97)&gt;10,IF(AND(ISNUMBER('Test Sample Data'!N82),'Test Sample Data'!N82&lt;$B83, 'Test Sample Data'!N82&gt;0),'Test Sample Data'!N82,$B83),""))</f>
        <v/>
      </c>
      <c r="AC83" s="4" t="str">
        <f>IF('Test Sample Data'!O82="","",IF(SUM('Test Sample Data'!O$2:O$97)&gt;10,IF(AND(ISNUMBER('Test Sample Data'!O82),'Test Sample Data'!O82&lt;$B83, 'Test Sample Data'!O82&gt;0),'Test Sample Data'!O82,$B83),""))</f>
        <v/>
      </c>
      <c r="AE83" s="4" t="s">
        <v>279</v>
      </c>
      <c r="AF83" s="4">
        <f>IF(ISNUMBER(D83),IF(MID('Gene Table'!$D$1,5,1)="8",D83-ED$100,D83-VLOOKUP(LEFT($A83,FIND(":",$A83,1))&amp;"copy number",$A$3:$AC$98,4,FALSE)),"")</f>
        <v>7.9199999999999982</v>
      </c>
      <c r="AG83" s="4">
        <f>IF(ISNUMBER(E83),IF(MID('Gene Table'!$D$1,5,1)="8",E83-EE$100,E83-VLOOKUP(LEFT($A83,FIND(":",$A83,1))&amp;"copy number",$A$3:$AC$98,5,FALSE)),"")</f>
        <v>8.0100000000000016</v>
      </c>
      <c r="AH83" s="4" t="str">
        <f>IF(ISNUMBER(F83),IF(MID('Gene Table'!$D$1,5,1)="8",F83-EF$100,F83-VLOOKUP(LEFT($A83,FIND(":",$A83,1))&amp;"copy number",$A$3:$AC$98,6,FALSE)),"")</f>
        <v/>
      </c>
      <c r="AI83" s="4" t="str">
        <f>IF(ISNUMBER(G83),IF(MID('Gene Table'!$D$1,5,1)="8",G83-EG$100,G83-VLOOKUP(LEFT($A83,FIND(":",$A83,1))&amp;"copy number",$A$3:$AC$98,7,FALSE)),"")</f>
        <v/>
      </c>
      <c r="AJ83" s="4" t="str">
        <f>IF(ISNUMBER(H83),IF(MID('Gene Table'!$D$1,5,1)="8",H83-EH$100,H83-VLOOKUP(LEFT($A83,FIND(":",$A83,1))&amp;"copy number",$A$3:$AC$98,8,FALSE)),"")</f>
        <v/>
      </c>
      <c r="AK83" s="4" t="str">
        <f>IF(ISNUMBER(I83),IF(MID('Gene Table'!$D$1,5,1)="8",I83-EI$100,I83-VLOOKUP(LEFT($A83,FIND(":",$A83,1))&amp;"copy number",$A$3:$AC$98,9,FALSE)),"")</f>
        <v/>
      </c>
      <c r="AL83" s="4" t="str">
        <f>IF(ISNUMBER(J83),IF(MID('Gene Table'!$D$1,5,1)="8",J83-EJ$100,J83-VLOOKUP(LEFT($A83,FIND(":",$A83,1))&amp;"copy number",$A$3:$AC$98,10,FALSE)),"")</f>
        <v/>
      </c>
      <c r="AM83" s="4" t="str">
        <f>IF(ISNUMBER(K83),IF(MID('Gene Table'!$D$1,5,1)="8",K83-EK$100,K83-VLOOKUP(LEFT($A83,FIND(":",$A83,1))&amp;"copy number",$A$3:$AC$98,11,FALSE)),"")</f>
        <v/>
      </c>
      <c r="AN83" s="4" t="str">
        <f>IF(ISNUMBER(L83),IF(MID('Gene Table'!$D$1,5,1)="8",L83-EL$100,L83-VLOOKUP(LEFT($A83,FIND(":",$A83,1))&amp;"copy number",$A$3:$AC$98,12,FALSE)),"")</f>
        <v/>
      </c>
      <c r="AO83" s="4" t="str">
        <f>IF(ISNUMBER(M83),IF(MID('Gene Table'!$D$1,5,1)="8",M83-EM$100,M83-VLOOKUP(LEFT($A83,FIND(":",$A83,1))&amp;"copy number",$A$3:$AC$98,13,FALSE)),"")</f>
        <v/>
      </c>
      <c r="AP83" s="4" t="str">
        <f>IF(ISNUMBER(N83),IF(MID('Gene Table'!$D$1,5,1)="8",N83-EN$100,N83-VLOOKUP(LEFT($A83,FIND(":",$A83,1))&amp;"copy number",$A$3:$AC$98,14,FALSE)),"")</f>
        <v/>
      </c>
      <c r="AQ83" s="4" t="str">
        <f>IF(ISNUMBER(O83),IF(MID('Gene Table'!$D$1,5,1)="8",O83-EO$100,O83-VLOOKUP(LEFT($A83,FIND(":",$A83,1))&amp;"copy number",$A$3:$AC$98,15,FALSE)),"")</f>
        <v/>
      </c>
      <c r="AR83" s="4">
        <f t="shared" si="43"/>
        <v>0.19</v>
      </c>
      <c r="AS83" s="4">
        <f t="shared" si="44"/>
        <v>7.97</v>
      </c>
      <c r="AU83" s="4" t="s">
        <v>279</v>
      </c>
      <c r="AV83" s="4">
        <f>IF(ISNUMBER(R83),IF(MID('Gene Table'!$D$1,5,1)="8",D83-ER$100,R83-VLOOKUP(LEFT($A83,FIND(":",$A83,1))&amp;"copy number",$A$3:$AC$98,18,FALSE)),"")</f>
        <v>7.8999999999999986</v>
      </c>
      <c r="AW83" s="4">
        <f>IF(ISNUMBER(S83),IF(MID('Gene Table'!$D$1,5,1)="8",E83-ES$100,S83-VLOOKUP(LEFT($A83,FIND(":",$A83,1))&amp;"copy number",$A$3:$AC$98,19,FALSE)),"")</f>
        <v>8.2800000000000011</v>
      </c>
      <c r="AX83" s="4">
        <f>IF(ISNUMBER(T83),IF(MID('Gene Table'!$D$1,5,1)="8",F83-ET$100,T83-VLOOKUP(LEFT($A83,FIND(":",$A83,1))&amp;"copy number",$A$3:$AC$98,20,FALSE)),"")</f>
        <v>8.2899999999999991</v>
      </c>
      <c r="AY83" s="4">
        <f>IF(ISNUMBER(U83),IF(MID('Gene Table'!$D$1,5,1)="8",G83-EU$100,U83-VLOOKUP(LEFT($A83,FIND(":",$A83,1))&amp;"copy number",$A$3:$AC$98,21,FALSE)),"")</f>
        <v>9</v>
      </c>
      <c r="AZ83" s="4">
        <f>IF(ISNUMBER(V83),IF(MID('Gene Table'!$D$1,5,1)="8",H83-EV$100,V83-VLOOKUP(LEFT($A83,FIND(":",$A83,1))&amp;"copy number",$A$3:$AC$98,22,FALSE)),"")</f>
        <v>9</v>
      </c>
      <c r="BA83" s="4">
        <f>IF(ISNUMBER(W83),IF(MID('Gene Table'!$D$1,5,1)="8",I83-EW$100,W83-VLOOKUP(LEFT($A83,FIND(":",$A83,1))&amp;"copy number",$A$3:$AC$98,23,FALSE)),"")</f>
        <v>9</v>
      </c>
      <c r="BB83" s="4">
        <f>IF(ISNUMBER(X83),IF(MID('Gene Table'!$D$1,5,1)="8",J83-EX$100,X83-VLOOKUP(LEFT($A83,FIND(":",$A83,1))&amp;"copy number",$A$3:$AC$98,24,FALSE)),"")</f>
        <v>9</v>
      </c>
      <c r="BC83" s="4">
        <f>IF(ISNUMBER(Y83),IF(MID('Gene Table'!$D$1,5,1)="8",K83-EY$100,Y83-VLOOKUP(LEFT($A83,FIND(":",$A83,1))&amp;"copy number",$A$3:$AC$98,25,FALSE)),"")</f>
        <v>9</v>
      </c>
      <c r="BD83" s="4" t="str">
        <f>IF(ISNUMBER(Z83),IF(MID('Gene Table'!$D$1,5,1)="8",L83-EZ$100,Z83-VLOOKUP(LEFT($A83,FIND(":",$A83,1))&amp;"copy number",$A$3:$AC$98,26,FALSE)),"")</f>
        <v/>
      </c>
      <c r="BE83" s="4" t="str">
        <f>IF(ISNUMBER(AA83),IF(MID('Gene Table'!$D$1,5,1)="8",M83-FA$100,AA83-VLOOKUP(LEFT($A83,FIND(":",$A83,1))&amp;"copy number",$A$3:$AC$98,27,FALSE)),"")</f>
        <v/>
      </c>
      <c r="BF83" s="4" t="str">
        <f>IF(ISNUMBER(AB83),IF(MID('Gene Table'!$D$1,5,1)="8",N83-FB$100,AB83-VLOOKUP(LEFT($A83,FIND(":",$A83,1))&amp;"copy number",$A$3:$AC$98,28,FALSE)),"")</f>
        <v/>
      </c>
      <c r="BG83" s="4" t="str">
        <f>IF(ISNUMBER(AC83),IF(MID('Gene Table'!$D$1,5,1)="8",O83-FC$100,AC83-VLOOKUP(LEFT($A83,FIND(":",$A83,1))&amp;"copy number",$A$3:$AC$98,29,FALSE)),"")</f>
        <v/>
      </c>
      <c r="BI83" s="4" t="s">
        <v>279</v>
      </c>
      <c r="BJ83" s="4">
        <f t="shared" si="45"/>
        <v>7.8999999999999986</v>
      </c>
      <c r="BK83" s="4">
        <f t="shared" si="46"/>
        <v>8.2800000000000011</v>
      </c>
      <c r="BL83" s="4">
        <f t="shared" si="47"/>
        <v>8.2899999999999991</v>
      </c>
      <c r="BM83" s="4">
        <f t="shared" si="48"/>
        <v>9</v>
      </c>
      <c r="BN83" s="4">
        <f t="shared" si="49"/>
        <v>9</v>
      </c>
      <c r="BO83" s="4">
        <f t="shared" si="50"/>
        <v>9</v>
      </c>
      <c r="BP83" s="4">
        <f t="shared" si="51"/>
        <v>9</v>
      </c>
      <c r="BQ83" s="4">
        <f t="shared" si="52"/>
        <v>9</v>
      </c>
      <c r="BR83" s="4" t="str">
        <f t="shared" si="53"/>
        <v/>
      </c>
      <c r="BS83" s="4" t="str">
        <f t="shared" si="54"/>
        <v/>
      </c>
      <c r="BT83" s="4" t="str">
        <f t="shared" si="55"/>
        <v/>
      </c>
      <c r="BU83" s="4" t="str">
        <f t="shared" si="56"/>
        <v/>
      </c>
      <c r="BV83" s="4">
        <f t="shared" si="57"/>
        <v>1.36</v>
      </c>
      <c r="BW83" s="4">
        <f t="shared" si="58"/>
        <v>8.68</v>
      </c>
      <c r="BY83" s="4" t="s">
        <v>279</v>
      </c>
      <c r="BZ83" s="4">
        <f t="shared" si="59"/>
        <v>-0.78000000000000114</v>
      </c>
      <c r="CA83" s="4">
        <f t="shared" si="60"/>
        <v>-0.39999999999999858</v>
      </c>
      <c r="CB83" s="4">
        <f t="shared" si="61"/>
        <v>-0.39000000000000057</v>
      </c>
      <c r="CC83" s="4">
        <f t="shared" si="62"/>
        <v>0.32000000000000028</v>
      </c>
      <c r="CD83" s="4">
        <f t="shared" si="63"/>
        <v>0.32000000000000028</v>
      </c>
      <c r="CE83" s="4">
        <f t="shared" si="64"/>
        <v>0.32000000000000028</v>
      </c>
      <c r="CF83" s="4">
        <f t="shared" si="65"/>
        <v>0.32000000000000028</v>
      </c>
      <c r="CG83" s="4">
        <f t="shared" si="66"/>
        <v>0.32000000000000028</v>
      </c>
      <c r="CH83" s="4" t="str">
        <f t="shared" si="67"/>
        <v/>
      </c>
      <c r="CI83" s="4" t="str">
        <f t="shared" si="68"/>
        <v/>
      </c>
      <c r="CJ83" s="4" t="str">
        <f t="shared" si="69"/>
        <v/>
      </c>
      <c r="CK83" s="4" t="str">
        <f t="shared" si="70"/>
        <v/>
      </c>
      <c r="CM83" s="4" t="s">
        <v>279</v>
      </c>
      <c r="CN83" s="4" t="str">
        <f>IF(ISNUMBER(BZ83), IF($BV83&gt;VLOOKUP('Gene Table'!$G$2,'Array Content'!$A$2:$B$3,2,FALSE),IF(BZ83&lt;-$BV83,"mutant","WT"),IF(BZ83&lt;-VLOOKUP('Gene Table'!$G$2,'Array Content'!$A$2:$B$3,2,FALSE),"Mutant","WT")),"")</f>
        <v>WT</v>
      </c>
      <c r="CO83" s="4" t="str">
        <f>IF(ISNUMBER(CA83), IF($BV83&gt;VLOOKUP('Gene Table'!$G$2,'Array Content'!$A$2:$B$3,2,FALSE),IF(CA83&lt;-$BV83,"mutant","WT"),IF(CA83&lt;-VLOOKUP('Gene Table'!$G$2,'Array Content'!$A$2:$B$3,2,FALSE),"Mutant","WT")),"")</f>
        <v>WT</v>
      </c>
      <c r="CP83" s="4" t="str">
        <f>IF(ISNUMBER(CB83), IF($BV83&gt;VLOOKUP('Gene Table'!$G$2,'Array Content'!$A$2:$B$3,2,FALSE),IF(CB83&lt;-$BV83,"mutant","WT"),IF(CB83&lt;-VLOOKUP('Gene Table'!$G$2,'Array Content'!$A$2:$B$3,2,FALSE),"Mutant","WT")),"")</f>
        <v>WT</v>
      </c>
      <c r="CQ83" s="4" t="str">
        <f>IF(ISNUMBER(CC83), IF($BV83&gt;VLOOKUP('Gene Table'!$G$2,'Array Content'!$A$2:$B$3,2,FALSE),IF(CC83&lt;-$BV83,"mutant","WT"),IF(CC83&lt;-VLOOKUP('Gene Table'!$G$2,'Array Content'!$A$2:$B$3,2,FALSE),"Mutant","WT")),"")</f>
        <v>WT</v>
      </c>
      <c r="CR83" s="4" t="str">
        <f>IF(ISNUMBER(CD83), IF($BV83&gt;VLOOKUP('Gene Table'!$G$2,'Array Content'!$A$2:$B$3,2,FALSE),IF(CD83&lt;-$BV83,"mutant","WT"),IF(CD83&lt;-VLOOKUP('Gene Table'!$G$2,'Array Content'!$A$2:$B$3,2,FALSE),"Mutant","WT")),"")</f>
        <v>WT</v>
      </c>
      <c r="CS83" s="4" t="str">
        <f>IF(ISNUMBER(CE83), IF($BV83&gt;VLOOKUP('Gene Table'!$G$2,'Array Content'!$A$2:$B$3,2,FALSE),IF(CE83&lt;-$BV83,"mutant","WT"),IF(CE83&lt;-VLOOKUP('Gene Table'!$G$2,'Array Content'!$A$2:$B$3,2,FALSE),"Mutant","WT")),"")</f>
        <v>WT</v>
      </c>
      <c r="CT83" s="4" t="str">
        <f>IF(ISNUMBER(CF83), IF($BV83&gt;VLOOKUP('Gene Table'!$G$2,'Array Content'!$A$2:$B$3,2,FALSE),IF(CF83&lt;-$BV83,"mutant","WT"),IF(CF83&lt;-VLOOKUP('Gene Table'!$G$2,'Array Content'!$A$2:$B$3,2,FALSE),"Mutant","WT")),"")</f>
        <v>WT</v>
      </c>
      <c r="CU83" s="4" t="str">
        <f>IF(ISNUMBER(CG83), IF($BV83&gt;VLOOKUP('Gene Table'!$G$2,'Array Content'!$A$2:$B$3,2,FALSE),IF(CG83&lt;-$BV83,"mutant","WT"),IF(CG83&lt;-VLOOKUP('Gene Table'!$G$2,'Array Content'!$A$2:$B$3,2,FALSE),"Mutant","WT")),"")</f>
        <v>WT</v>
      </c>
      <c r="CV83" s="4" t="str">
        <f>IF(ISNUMBER(CH83), IF($BV83&gt;VLOOKUP('Gene Table'!$G$2,'Array Content'!$A$2:$B$3,2,FALSE),IF(CH83&lt;-$BV83,"mutant","WT"),IF(CH83&lt;-VLOOKUP('Gene Table'!$G$2,'Array Content'!$A$2:$B$3,2,FALSE),"Mutant","WT")),"")</f>
        <v/>
      </c>
      <c r="CW83" s="4" t="str">
        <f>IF(ISNUMBER(CI83), IF($BV83&gt;VLOOKUP('Gene Table'!$G$2,'Array Content'!$A$2:$B$3,2,FALSE),IF(CI83&lt;-$BV83,"mutant","WT"),IF(CI83&lt;-VLOOKUP('Gene Table'!$G$2,'Array Content'!$A$2:$B$3,2,FALSE),"Mutant","WT")),"")</f>
        <v/>
      </c>
      <c r="CX83" s="4" t="str">
        <f>IF(ISNUMBER(CJ83), IF($BV83&gt;VLOOKUP('Gene Table'!$G$2,'Array Content'!$A$2:$B$3,2,FALSE),IF(CJ83&lt;-$BV83,"mutant","WT"),IF(CJ83&lt;-VLOOKUP('Gene Table'!$G$2,'Array Content'!$A$2:$B$3,2,FALSE),"Mutant","WT")),"")</f>
        <v/>
      </c>
      <c r="CY83" s="4" t="str">
        <f>IF(ISNUMBER(CK83), IF($BV83&gt;VLOOKUP('Gene Table'!$G$2,'Array Content'!$A$2:$B$3,2,FALSE),IF(CK83&lt;-$BV83,"mutant","WT"),IF(CK83&lt;-VLOOKUP('Gene Table'!$G$2,'Array Content'!$A$2:$B$3,2,FALSE),"Mutant","WT")),"")</f>
        <v/>
      </c>
      <c r="DA83" s="4" t="s">
        <v>279</v>
      </c>
      <c r="DB83" s="4">
        <f t="shared" si="71"/>
        <v>-7.0000000000001172E-2</v>
      </c>
      <c r="DC83" s="4">
        <f t="shared" si="72"/>
        <v>0.31000000000000139</v>
      </c>
      <c r="DD83" s="4">
        <f t="shared" si="73"/>
        <v>0.3199999999999994</v>
      </c>
      <c r="DE83" s="4">
        <f t="shared" si="74"/>
        <v>1.0300000000000002</v>
      </c>
      <c r="DF83" s="4">
        <f t="shared" si="75"/>
        <v>1.0300000000000002</v>
      </c>
      <c r="DG83" s="4">
        <f t="shared" si="76"/>
        <v>1.0300000000000002</v>
      </c>
      <c r="DH83" s="4">
        <f t="shared" si="77"/>
        <v>1.0300000000000002</v>
      </c>
      <c r="DI83" s="4">
        <f t="shared" si="78"/>
        <v>1.0300000000000002</v>
      </c>
      <c r="DJ83" s="4" t="str">
        <f t="shared" si="79"/>
        <v/>
      </c>
      <c r="DK83" s="4" t="str">
        <f t="shared" si="80"/>
        <v/>
      </c>
      <c r="DL83" s="4" t="str">
        <f t="shared" si="81"/>
        <v/>
      </c>
      <c r="DM83" s="4" t="str">
        <f t="shared" si="82"/>
        <v/>
      </c>
      <c r="DO83" s="4" t="s">
        <v>279</v>
      </c>
      <c r="DP83" s="4" t="str">
        <f>IF(ISNUMBER(DB83), IF($AR83&gt;VLOOKUP('Gene Table'!$G$2,'Array Content'!$A$2:$B$3,2,FALSE),IF(DB83&lt;-$AR83,"mutant","WT"),IF(DB83&lt;-VLOOKUP('Gene Table'!$G$2,'Array Content'!$A$2:$B$3,2,FALSE),"Mutant","WT")),"")</f>
        <v>WT</v>
      </c>
      <c r="DQ83" s="4" t="str">
        <f>IF(ISNUMBER(DC83), IF($AR83&gt;VLOOKUP('Gene Table'!$G$2,'Array Content'!$A$2:$B$3,2,FALSE),IF(DC83&lt;-$AR83,"mutant","WT"),IF(DC83&lt;-VLOOKUP('Gene Table'!$G$2,'Array Content'!$A$2:$B$3,2,FALSE),"Mutant","WT")),"")</f>
        <v>WT</v>
      </c>
      <c r="DR83" s="4" t="str">
        <f>IF(ISNUMBER(DD83), IF($AR83&gt;VLOOKUP('Gene Table'!$G$2,'Array Content'!$A$2:$B$3,2,FALSE),IF(DD83&lt;-$AR83,"mutant","WT"),IF(DD83&lt;-VLOOKUP('Gene Table'!$G$2,'Array Content'!$A$2:$B$3,2,FALSE),"Mutant","WT")),"")</f>
        <v>WT</v>
      </c>
      <c r="DS83" s="4" t="str">
        <f>IF(ISNUMBER(DE83), IF($AR83&gt;VLOOKUP('Gene Table'!$G$2,'Array Content'!$A$2:$B$3,2,FALSE),IF(DE83&lt;-$AR83,"mutant","WT"),IF(DE83&lt;-VLOOKUP('Gene Table'!$G$2,'Array Content'!$A$2:$B$3,2,FALSE),"Mutant","WT")),"")</f>
        <v>WT</v>
      </c>
      <c r="DT83" s="4" t="str">
        <f>IF(ISNUMBER(DF83), IF($AR83&gt;VLOOKUP('Gene Table'!$G$2,'Array Content'!$A$2:$B$3,2,FALSE),IF(DF83&lt;-$AR83,"mutant","WT"),IF(DF83&lt;-VLOOKUP('Gene Table'!$G$2,'Array Content'!$A$2:$B$3,2,FALSE),"Mutant","WT")),"")</f>
        <v>WT</v>
      </c>
      <c r="DU83" s="4" t="str">
        <f>IF(ISNUMBER(DG83), IF($AR83&gt;VLOOKUP('Gene Table'!$G$2,'Array Content'!$A$2:$B$3,2,FALSE),IF(DG83&lt;-$AR83,"mutant","WT"),IF(DG83&lt;-VLOOKUP('Gene Table'!$G$2,'Array Content'!$A$2:$B$3,2,FALSE),"Mutant","WT")),"")</f>
        <v>WT</v>
      </c>
      <c r="DV83" s="4" t="str">
        <f>IF(ISNUMBER(DH83), IF($AR83&gt;VLOOKUP('Gene Table'!$G$2,'Array Content'!$A$2:$B$3,2,FALSE),IF(DH83&lt;-$AR83,"mutant","WT"),IF(DH83&lt;-VLOOKUP('Gene Table'!$G$2,'Array Content'!$A$2:$B$3,2,FALSE),"Mutant","WT")),"")</f>
        <v>WT</v>
      </c>
      <c r="DW83" s="4" t="str">
        <f>IF(ISNUMBER(DI83), IF($AR83&gt;VLOOKUP('Gene Table'!$G$2,'Array Content'!$A$2:$B$3,2,FALSE),IF(DI83&lt;-$AR83,"mutant","WT"),IF(DI83&lt;-VLOOKUP('Gene Table'!$G$2,'Array Content'!$A$2:$B$3,2,FALSE),"Mutant","WT")),"")</f>
        <v>WT</v>
      </c>
      <c r="DX83" s="4" t="str">
        <f>IF(ISNUMBER(DJ83), IF($AR83&gt;VLOOKUP('Gene Table'!$G$2,'Array Content'!$A$2:$B$3,2,FALSE),IF(DJ83&lt;-$AR83,"mutant","WT"),IF(DJ83&lt;-VLOOKUP('Gene Table'!$G$2,'Array Content'!$A$2:$B$3,2,FALSE),"Mutant","WT")),"")</f>
        <v/>
      </c>
      <c r="DY83" s="4" t="str">
        <f>IF(ISNUMBER(DK83), IF($AR83&gt;VLOOKUP('Gene Table'!$G$2,'Array Content'!$A$2:$B$3,2,FALSE),IF(DK83&lt;-$AR83,"mutant","WT"),IF(DK83&lt;-VLOOKUP('Gene Table'!$G$2,'Array Content'!$A$2:$B$3,2,FALSE),"Mutant","WT")),"")</f>
        <v/>
      </c>
      <c r="DZ83" s="4" t="str">
        <f>IF(ISNUMBER(DL83), IF($AR83&gt;VLOOKUP('Gene Table'!$G$2,'Array Content'!$A$2:$B$3,2,FALSE),IF(DL83&lt;-$AR83,"mutant","WT"),IF(DL83&lt;-VLOOKUP('Gene Table'!$G$2,'Array Content'!$A$2:$B$3,2,FALSE),"Mutant","WT")),"")</f>
        <v/>
      </c>
      <c r="EA83" s="4" t="str">
        <f>IF(ISNUMBER(DM83), IF($AR83&gt;VLOOKUP('Gene Table'!$G$2,'Array Content'!$A$2:$B$3,2,FALSE),IF(DM83&lt;-$AR83,"mutant","WT"),IF(DM83&lt;-VLOOKUP('Gene Table'!$G$2,'Array Content'!$A$2:$B$3,2,FALSE),"Mutant","WT")),"")</f>
        <v/>
      </c>
      <c r="EC83" s="4" t="s">
        <v>279</v>
      </c>
      <c r="ED83" s="4" t="str">
        <f>IF('Gene Table'!$D83="copy number",D83,"")</f>
        <v/>
      </c>
      <c r="EE83" s="4" t="str">
        <f>IF('Gene Table'!$D83="copy number",E83,"")</f>
        <v/>
      </c>
      <c r="EF83" s="4" t="str">
        <f>IF('Gene Table'!$D83="copy number",F83,"")</f>
        <v/>
      </c>
      <c r="EG83" s="4" t="str">
        <f>IF('Gene Table'!$D83="copy number",G83,"")</f>
        <v/>
      </c>
      <c r="EH83" s="4" t="str">
        <f>IF('Gene Table'!$D83="copy number",H83,"")</f>
        <v/>
      </c>
      <c r="EI83" s="4" t="str">
        <f>IF('Gene Table'!$D83="copy number",I83,"")</f>
        <v/>
      </c>
      <c r="EJ83" s="4" t="str">
        <f>IF('Gene Table'!$D83="copy number",J83,"")</f>
        <v/>
      </c>
      <c r="EK83" s="4" t="str">
        <f>IF('Gene Table'!$D83="copy number",K83,"")</f>
        <v/>
      </c>
      <c r="EL83" s="4" t="str">
        <f>IF('Gene Table'!$D83="copy number",L83,"")</f>
        <v/>
      </c>
      <c r="EM83" s="4" t="str">
        <f>IF('Gene Table'!$D83="copy number",M83,"")</f>
        <v/>
      </c>
      <c r="EN83" s="4" t="str">
        <f>IF('Gene Table'!$D83="copy number",N83,"")</f>
        <v/>
      </c>
      <c r="EO83" s="4" t="str">
        <f>IF('Gene Table'!$D83="copy number",O83,"")</f>
        <v/>
      </c>
      <c r="EQ83" s="4" t="s">
        <v>279</v>
      </c>
      <c r="ER83" s="4" t="str">
        <f>IF('Gene Table'!$D83="copy number",R83,"")</f>
        <v/>
      </c>
      <c r="ES83" s="4" t="str">
        <f>IF('Gene Table'!$D83="copy number",S83,"")</f>
        <v/>
      </c>
      <c r="ET83" s="4" t="str">
        <f>IF('Gene Table'!$D83="copy number",T83,"")</f>
        <v/>
      </c>
      <c r="EU83" s="4" t="str">
        <f>IF('Gene Table'!$D83="copy number",U83,"")</f>
        <v/>
      </c>
      <c r="EV83" s="4" t="str">
        <f>IF('Gene Table'!$D83="copy number",V83,"")</f>
        <v/>
      </c>
      <c r="EW83" s="4" t="str">
        <f>IF('Gene Table'!$D83="copy number",W83,"")</f>
        <v/>
      </c>
      <c r="EX83" s="4" t="str">
        <f>IF('Gene Table'!$D83="copy number",X83,"")</f>
        <v/>
      </c>
      <c r="EY83" s="4" t="str">
        <f>IF('Gene Table'!$D83="copy number",Y83,"")</f>
        <v/>
      </c>
      <c r="EZ83" s="4" t="str">
        <f>IF('Gene Table'!$D83="copy number",Z83,"")</f>
        <v/>
      </c>
      <c r="FA83" s="4" t="str">
        <f>IF('Gene Table'!$D83="copy number",AA83,"")</f>
        <v/>
      </c>
      <c r="FB83" s="4" t="str">
        <f>IF('Gene Table'!$D83="copy number",AB83,"")</f>
        <v/>
      </c>
      <c r="FC83" s="4" t="str">
        <f>IF('Gene Table'!$D83="copy number",AC83,"")</f>
        <v/>
      </c>
      <c r="FE83" s="4" t="s">
        <v>279</v>
      </c>
      <c r="FF83" s="4" t="str">
        <f>IF('Gene Table'!$C83="SMPC",D83,"")</f>
        <v/>
      </c>
      <c r="FG83" s="4" t="str">
        <f>IF('Gene Table'!$C83="SMPC",E83,"")</f>
        <v/>
      </c>
      <c r="FH83" s="4" t="str">
        <f>IF('Gene Table'!$C83="SMPC",F83,"")</f>
        <v/>
      </c>
      <c r="FI83" s="4" t="str">
        <f>IF('Gene Table'!$C83="SMPC",G83,"")</f>
        <v/>
      </c>
      <c r="FJ83" s="4" t="str">
        <f>IF('Gene Table'!$C83="SMPC",H83,"")</f>
        <v/>
      </c>
      <c r="FK83" s="4" t="str">
        <f>IF('Gene Table'!$C83="SMPC",I83,"")</f>
        <v/>
      </c>
      <c r="FL83" s="4" t="str">
        <f>IF('Gene Table'!$C83="SMPC",J83,"")</f>
        <v/>
      </c>
      <c r="FM83" s="4" t="str">
        <f>IF('Gene Table'!$C83="SMPC",K83,"")</f>
        <v/>
      </c>
      <c r="FN83" s="4" t="str">
        <f>IF('Gene Table'!$C83="SMPC",L83,"")</f>
        <v/>
      </c>
      <c r="FO83" s="4" t="str">
        <f>IF('Gene Table'!$C83="SMPC",M83,"")</f>
        <v/>
      </c>
      <c r="FP83" s="4" t="str">
        <f>IF('Gene Table'!$C83="SMPC",N83,"")</f>
        <v/>
      </c>
      <c r="FQ83" s="4" t="str">
        <f>IF('Gene Table'!$C83="SMPC",O83,"")</f>
        <v/>
      </c>
      <c r="FS83" s="4" t="s">
        <v>279</v>
      </c>
      <c r="FT83" s="4" t="str">
        <f>IF('Gene Table'!$C83="SMPC",R83,"")</f>
        <v/>
      </c>
      <c r="FU83" s="4" t="str">
        <f>IF('Gene Table'!$C83="SMPC",S83,"")</f>
        <v/>
      </c>
      <c r="FV83" s="4" t="str">
        <f>IF('Gene Table'!$C83="SMPC",T83,"")</f>
        <v/>
      </c>
      <c r="FW83" s="4" t="str">
        <f>IF('Gene Table'!$C83="SMPC",U83,"")</f>
        <v/>
      </c>
      <c r="FX83" s="4" t="str">
        <f>IF('Gene Table'!$C83="SMPC",V83,"")</f>
        <v/>
      </c>
      <c r="FY83" s="4" t="str">
        <f>IF('Gene Table'!$C83="SMPC",W83,"")</f>
        <v/>
      </c>
      <c r="FZ83" s="4" t="str">
        <f>IF('Gene Table'!$C83="SMPC",X83,"")</f>
        <v/>
      </c>
      <c r="GA83" s="4" t="str">
        <f>IF('Gene Table'!$C83="SMPC",Y83,"")</f>
        <v/>
      </c>
      <c r="GB83" s="4" t="str">
        <f>IF('Gene Table'!$C83="SMPC",Z83,"")</f>
        <v/>
      </c>
      <c r="GC83" s="4" t="str">
        <f>IF('Gene Table'!$C83="SMPC",AA83,"")</f>
        <v/>
      </c>
      <c r="GD83" s="4" t="str">
        <f>IF('Gene Table'!$C83="SMPC",AB83,"")</f>
        <v/>
      </c>
      <c r="GE83" s="4" t="str">
        <f>IF('Gene Table'!$C83="SMPC",AC83,"")</f>
        <v/>
      </c>
    </row>
    <row r="84" spans="1:187" ht="15" customHeight="1" x14ac:dyDescent="0.25">
      <c r="A84" s="4" t="str">
        <f>'Gene Table'!C84&amp;":"&amp;'Gene Table'!D84</f>
        <v>PTEN:c.388C&gt;T</v>
      </c>
      <c r="B84" s="4">
        <f>IF('Gene Table'!$G$5="NO",IF(ISNUMBER(MATCH('Gene Table'!E84,'Array Content'!$M$2:$M$941,0)),VLOOKUP('Gene Table'!E84,'Array Content'!$M$2:$O$941,2,FALSE),35),IF('Gene Table'!$G$5="YES",IF(ISNUMBER(MATCH('Gene Table'!E84,'Array Content'!$M$2:$M$941,0)),VLOOKUP('Gene Table'!E84,'Array Content'!$M$2:$O$941,3,FALSE),35),"OOPS"))</f>
        <v>37</v>
      </c>
      <c r="C84" s="4" t="s">
        <v>282</v>
      </c>
      <c r="D84" s="4">
        <f>IF('Control Sample Data'!D83="","",IF(SUM('Control Sample Data'!D$2:D$97)&gt;10,IF(AND(ISNUMBER('Control Sample Data'!D83),'Control Sample Data'!D83&lt;$B84, 'Control Sample Data'!D83&gt;0),'Control Sample Data'!D83,$B84),""))</f>
        <v>34.61</v>
      </c>
      <c r="E84" s="4">
        <f>IF('Control Sample Data'!E83="","",IF(SUM('Control Sample Data'!E$2:E$97)&gt;10,IF(AND(ISNUMBER('Control Sample Data'!E83),'Control Sample Data'!E83&lt;$B84, 'Control Sample Data'!E83&gt;0),'Control Sample Data'!E83,$B84),""))</f>
        <v>34.54</v>
      </c>
      <c r="F84" s="4" t="str">
        <f>IF('Control Sample Data'!F83="","",IF(SUM('Control Sample Data'!F$2:F$97)&gt;10,IF(AND(ISNUMBER('Control Sample Data'!F83),'Control Sample Data'!F83&lt;$B84, 'Control Sample Data'!F83&gt;0),'Control Sample Data'!F83,$B84),""))</f>
        <v/>
      </c>
      <c r="G84" s="4" t="str">
        <f>IF('Control Sample Data'!G83="","",IF(SUM('Control Sample Data'!G$2:G$97)&gt;10,IF(AND(ISNUMBER('Control Sample Data'!G83),'Control Sample Data'!G83&lt;$B84, 'Control Sample Data'!G83&gt;0),'Control Sample Data'!G83,$B84),""))</f>
        <v/>
      </c>
      <c r="H84" s="4" t="str">
        <f>IF('Control Sample Data'!H83="","",IF(SUM('Control Sample Data'!H$2:H$97)&gt;10,IF(AND(ISNUMBER('Control Sample Data'!H83),'Control Sample Data'!H83&lt;$B84, 'Control Sample Data'!H83&gt;0),'Control Sample Data'!H83,$B84),""))</f>
        <v/>
      </c>
      <c r="I84" s="4" t="str">
        <f>IF('Control Sample Data'!I83="","",IF(SUM('Control Sample Data'!I$2:I$97)&gt;10,IF(AND(ISNUMBER('Control Sample Data'!I83),'Control Sample Data'!I83&lt;$B84, 'Control Sample Data'!I83&gt;0),'Control Sample Data'!I83,$B84),""))</f>
        <v/>
      </c>
      <c r="J84" s="4" t="str">
        <f>IF('Control Sample Data'!J83="","",IF(SUM('Control Sample Data'!J$2:J$97)&gt;10,IF(AND(ISNUMBER('Control Sample Data'!J83),'Control Sample Data'!J83&lt;$B84, 'Control Sample Data'!J83&gt;0),'Control Sample Data'!J83,$B84),""))</f>
        <v/>
      </c>
      <c r="K84" s="4" t="str">
        <f>IF('Control Sample Data'!K83="","",IF(SUM('Control Sample Data'!K$2:K$97)&gt;10,IF(AND(ISNUMBER('Control Sample Data'!K83),'Control Sample Data'!K83&lt;$B84, 'Control Sample Data'!K83&gt;0),'Control Sample Data'!K83,$B84),""))</f>
        <v/>
      </c>
      <c r="L84" s="4" t="str">
        <f>IF('Control Sample Data'!L83="","",IF(SUM('Control Sample Data'!L$2:L$97)&gt;10,IF(AND(ISNUMBER('Control Sample Data'!L83),'Control Sample Data'!L83&lt;$B84, 'Control Sample Data'!L83&gt;0),'Control Sample Data'!L83,$B84),""))</f>
        <v/>
      </c>
      <c r="M84" s="4" t="str">
        <f>IF('Control Sample Data'!M83="","",IF(SUM('Control Sample Data'!M$2:M$97)&gt;10,IF(AND(ISNUMBER('Control Sample Data'!M83),'Control Sample Data'!M83&lt;$B84, 'Control Sample Data'!M83&gt;0),'Control Sample Data'!M83,$B84),""))</f>
        <v/>
      </c>
      <c r="N84" s="4" t="str">
        <f>IF('Control Sample Data'!N83="","",IF(SUM('Control Sample Data'!N$2:N$97)&gt;10,IF(AND(ISNUMBER('Control Sample Data'!N83),'Control Sample Data'!N83&lt;$B84, 'Control Sample Data'!N83&gt;0),'Control Sample Data'!N83,$B84),""))</f>
        <v/>
      </c>
      <c r="O84" s="4" t="str">
        <f>IF('Control Sample Data'!O83="","",IF(SUM('Control Sample Data'!O$2:O$97)&gt;10,IF(AND(ISNUMBER('Control Sample Data'!O83),'Control Sample Data'!O83&lt;$B84, 'Control Sample Data'!O83&gt;0),'Control Sample Data'!O83,$B84),""))</f>
        <v/>
      </c>
      <c r="Q84" s="4" t="s">
        <v>282</v>
      </c>
      <c r="R84" s="4">
        <f>IF('Test Sample Data'!D83="","",IF(SUM('Test Sample Data'!D$2:D$97)&gt;10,IF(AND(ISNUMBER('Test Sample Data'!D83),'Test Sample Data'!D83&lt;$B84, 'Test Sample Data'!D83&gt;0),'Test Sample Data'!D83,$B84),""))</f>
        <v>35</v>
      </c>
      <c r="S84" s="4">
        <f>IF('Test Sample Data'!E83="","",IF(SUM('Test Sample Data'!E$2:E$97)&gt;10,IF(AND(ISNUMBER('Test Sample Data'!E83),'Test Sample Data'!E83&lt;$B84, 'Test Sample Data'!E83&gt;0),'Test Sample Data'!E83,$B84),""))</f>
        <v>35</v>
      </c>
      <c r="T84" s="4">
        <f>IF('Test Sample Data'!F83="","",IF(SUM('Test Sample Data'!F$2:F$97)&gt;10,IF(AND(ISNUMBER('Test Sample Data'!F83),'Test Sample Data'!F83&lt;$B84, 'Test Sample Data'!F83&gt;0),'Test Sample Data'!F83,$B84),""))</f>
        <v>35</v>
      </c>
      <c r="U84" s="4">
        <f>IF('Test Sample Data'!G83="","",IF(SUM('Test Sample Data'!G$2:G$97)&gt;10,IF(AND(ISNUMBER('Test Sample Data'!G83),'Test Sample Data'!G83&lt;$B84, 'Test Sample Data'!G83&gt;0),'Test Sample Data'!G83,$B84),""))</f>
        <v>35</v>
      </c>
      <c r="V84" s="4">
        <f>IF('Test Sample Data'!H83="","",IF(SUM('Test Sample Data'!H$2:H$97)&gt;10,IF(AND(ISNUMBER('Test Sample Data'!H83),'Test Sample Data'!H83&lt;$B84, 'Test Sample Data'!H83&gt;0),'Test Sample Data'!H83,$B84),""))</f>
        <v>35</v>
      </c>
      <c r="W84" s="4">
        <f>IF('Test Sample Data'!I83="","",IF(SUM('Test Sample Data'!I$2:I$97)&gt;10,IF(AND(ISNUMBER('Test Sample Data'!I83),'Test Sample Data'!I83&lt;$B84, 'Test Sample Data'!I83&gt;0),'Test Sample Data'!I83,$B84),""))</f>
        <v>35</v>
      </c>
      <c r="X84" s="4">
        <f>IF('Test Sample Data'!J83="","",IF(SUM('Test Sample Data'!J$2:J$97)&gt;10,IF(AND(ISNUMBER('Test Sample Data'!J83),'Test Sample Data'!J83&lt;$B84, 'Test Sample Data'!J83&gt;0),'Test Sample Data'!J83,$B84),""))</f>
        <v>35</v>
      </c>
      <c r="Y84" s="4">
        <f>IF('Test Sample Data'!K83="","",IF(SUM('Test Sample Data'!K$2:K$97)&gt;10,IF(AND(ISNUMBER('Test Sample Data'!K83),'Test Sample Data'!K83&lt;$B84, 'Test Sample Data'!K83&gt;0),'Test Sample Data'!K83,$B84),""))</f>
        <v>35</v>
      </c>
      <c r="Z84" s="4" t="str">
        <f>IF('Test Sample Data'!L83="","",IF(SUM('Test Sample Data'!L$2:L$97)&gt;10,IF(AND(ISNUMBER('Test Sample Data'!L83),'Test Sample Data'!L83&lt;$B84, 'Test Sample Data'!L83&gt;0),'Test Sample Data'!L83,$B84),""))</f>
        <v/>
      </c>
      <c r="AA84" s="4" t="str">
        <f>IF('Test Sample Data'!M83="","",IF(SUM('Test Sample Data'!M$2:M$97)&gt;10,IF(AND(ISNUMBER('Test Sample Data'!M83),'Test Sample Data'!M83&lt;$B84, 'Test Sample Data'!M83&gt;0),'Test Sample Data'!M83,$B84),""))</f>
        <v/>
      </c>
      <c r="AB84" s="4" t="str">
        <f>IF('Test Sample Data'!N83="","",IF(SUM('Test Sample Data'!N$2:N$97)&gt;10,IF(AND(ISNUMBER('Test Sample Data'!N83),'Test Sample Data'!N83&lt;$B84, 'Test Sample Data'!N83&gt;0),'Test Sample Data'!N83,$B84),""))</f>
        <v/>
      </c>
      <c r="AC84" s="4" t="str">
        <f>IF('Test Sample Data'!O83="","",IF(SUM('Test Sample Data'!O$2:O$97)&gt;10,IF(AND(ISNUMBER('Test Sample Data'!O83),'Test Sample Data'!O83&lt;$B84, 'Test Sample Data'!O83&gt;0),'Test Sample Data'!O83,$B84),""))</f>
        <v/>
      </c>
      <c r="AE84" s="4" t="s">
        <v>282</v>
      </c>
      <c r="AF84" s="4">
        <f>IF(ISNUMBER(D84),IF(MID('Gene Table'!$D$1,5,1)="8",D84-ED$100,D84-VLOOKUP(LEFT($A84,FIND(":",$A84,1))&amp;"copy number",$A$3:$AC$98,4,FALSE)),"")</f>
        <v>8.52</v>
      </c>
      <c r="AG84" s="4">
        <f>IF(ISNUMBER(E84),IF(MID('Gene Table'!$D$1,5,1)="8",E84-EE$100,E84-VLOOKUP(LEFT($A84,FIND(":",$A84,1))&amp;"copy number",$A$3:$AC$98,5,FALSE)),"")</f>
        <v>8.23</v>
      </c>
      <c r="AH84" s="4" t="str">
        <f>IF(ISNUMBER(F84),IF(MID('Gene Table'!$D$1,5,1)="8",F84-EF$100,F84-VLOOKUP(LEFT($A84,FIND(":",$A84,1))&amp;"copy number",$A$3:$AC$98,6,FALSE)),"")</f>
        <v/>
      </c>
      <c r="AI84" s="4" t="str">
        <f>IF(ISNUMBER(G84),IF(MID('Gene Table'!$D$1,5,1)="8",G84-EG$100,G84-VLOOKUP(LEFT($A84,FIND(":",$A84,1))&amp;"copy number",$A$3:$AC$98,7,FALSE)),"")</f>
        <v/>
      </c>
      <c r="AJ84" s="4" t="str">
        <f>IF(ISNUMBER(H84),IF(MID('Gene Table'!$D$1,5,1)="8",H84-EH$100,H84-VLOOKUP(LEFT($A84,FIND(":",$A84,1))&amp;"copy number",$A$3:$AC$98,8,FALSE)),"")</f>
        <v/>
      </c>
      <c r="AK84" s="4" t="str">
        <f>IF(ISNUMBER(I84),IF(MID('Gene Table'!$D$1,5,1)="8",I84-EI$100,I84-VLOOKUP(LEFT($A84,FIND(":",$A84,1))&amp;"copy number",$A$3:$AC$98,9,FALSE)),"")</f>
        <v/>
      </c>
      <c r="AL84" s="4" t="str">
        <f>IF(ISNUMBER(J84),IF(MID('Gene Table'!$D$1,5,1)="8",J84-EJ$100,J84-VLOOKUP(LEFT($A84,FIND(":",$A84,1))&amp;"copy number",$A$3:$AC$98,10,FALSE)),"")</f>
        <v/>
      </c>
      <c r="AM84" s="4" t="str">
        <f>IF(ISNUMBER(K84),IF(MID('Gene Table'!$D$1,5,1)="8",K84-EK$100,K84-VLOOKUP(LEFT($A84,FIND(":",$A84,1))&amp;"copy number",$A$3:$AC$98,11,FALSE)),"")</f>
        <v/>
      </c>
      <c r="AN84" s="4" t="str">
        <f>IF(ISNUMBER(L84),IF(MID('Gene Table'!$D$1,5,1)="8",L84-EL$100,L84-VLOOKUP(LEFT($A84,FIND(":",$A84,1))&amp;"copy number",$A$3:$AC$98,12,FALSE)),"")</f>
        <v/>
      </c>
      <c r="AO84" s="4" t="str">
        <f>IF(ISNUMBER(M84),IF(MID('Gene Table'!$D$1,5,1)="8",M84-EM$100,M84-VLOOKUP(LEFT($A84,FIND(":",$A84,1))&amp;"copy number",$A$3:$AC$98,13,FALSE)),"")</f>
        <v/>
      </c>
      <c r="AP84" s="4" t="str">
        <f>IF(ISNUMBER(N84),IF(MID('Gene Table'!$D$1,5,1)="8",N84-EN$100,N84-VLOOKUP(LEFT($A84,FIND(":",$A84,1))&amp;"copy number",$A$3:$AC$98,14,FALSE)),"")</f>
        <v/>
      </c>
      <c r="AQ84" s="4" t="str">
        <f>IF(ISNUMBER(O84),IF(MID('Gene Table'!$D$1,5,1)="8",O84-EO$100,O84-VLOOKUP(LEFT($A84,FIND(":",$A84,1))&amp;"copy number",$A$3:$AC$98,15,FALSE)),"")</f>
        <v/>
      </c>
      <c r="AR84" s="4">
        <f t="shared" si="43"/>
        <v>0.62</v>
      </c>
      <c r="AS84" s="4">
        <f t="shared" si="44"/>
        <v>8.3800000000000008</v>
      </c>
      <c r="AU84" s="4" t="s">
        <v>282</v>
      </c>
      <c r="AV84" s="4">
        <f>IF(ISNUMBER(R84),IF(MID('Gene Table'!$D$1,5,1)="8",D84-ER$100,R84-VLOOKUP(LEFT($A84,FIND(":",$A84,1))&amp;"copy number",$A$3:$AC$98,18,FALSE)),"")</f>
        <v>7.8999999999999986</v>
      </c>
      <c r="AW84" s="4">
        <f>IF(ISNUMBER(S84),IF(MID('Gene Table'!$D$1,5,1)="8",E84-ES$100,S84-VLOOKUP(LEFT($A84,FIND(":",$A84,1))&amp;"copy number",$A$3:$AC$98,19,FALSE)),"")</f>
        <v>8.2800000000000011</v>
      </c>
      <c r="AX84" s="4">
        <f>IF(ISNUMBER(T84),IF(MID('Gene Table'!$D$1,5,1)="8",F84-ET$100,T84-VLOOKUP(LEFT($A84,FIND(":",$A84,1))&amp;"copy number",$A$3:$AC$98,20,FALSE)),"")</f>
        <v>8.2899999999999991</v>
      </c>
      <c r="AY84" s="4">
        <f>IF(ISNUMBER(U84),IF(MID('Gene Table'!$D$1,5,1)="8",G84-EU$100,U84-VLOOKUP(LEFT($A84,FIND(":",$A84,1))&amp;"copy number",$A$3:$AC$98,21,FALSE)),"")</f>
        <v>9</v>
      </c>
      <c r="AZ84" s="4">
        <f>IF(ISNUMBER(V84),IF(MID('Gene Table'!$D$1,5,1)="8",H84-EV$100,V84-VLOOKUP(LEFT($A84,FIND(":",$A84,1))&amp;"copy number",$A$3:$AC$98,22,FALSE)),"")</f>
        <v>9</v>
      </c>
      <c r="BA84" s="4">
        <f>IF(ISNUMBER(W84),IF(MID('Gene Table'!$D$1,5,1)="8",I84-EW$100,W84-VLOOKUP(LEFT($A84,FIND(":",$A84,1))&amp;"copy number",$A$3:$AC$98,23,FALSE)),"")</f>
        <v>9</v>
      </c>
      <c r="BB84" s="4">
        <f>IF(ISNUMBER(X84),IF(MID('Gene Table'!$D$1,5,1)="8",J84-EX$100,X84-VLOOKUP(LEFT($A84,FIND(":",$A84,1))&amp;"copy number",$A$3:$AC$98,24,FALSE)),"")</f>
        <v>9</v>
      </c>
      <c r="BC84" s="4">
        <f>IF(ISNUMBER(Y84),IF(MID('Gene Table'!$D$1,5,1)="8",K84-EY$100,Y84-VLOOKUP(LEFT($A84,FIND(":",$A84,1))&amp;"copy number",$A$3:$AC$98,25,FALSE)),"")</f>
        <v>9</v>
      </c>
      <c r="BD84" s="4" t="str">
        <f>IF(ISNUMBER(Z84),IF(MID('Gene Table'!$D$1,5,1)="8",L84-EZ$100,Z84-VLOOKUP(LEFT($A84,FIND(":",$A84,1))&amp;"copy number",$A$3:$AC$98,26,FALSE)),"")</f>
        <v/>
      </c>
      <c r="BE84" s="4" t="str">
        <f>IF(ISNUMBER(AA84),IF(MID('Gene Table'!$D$1,5,1)="8",M84-FA$100,AA84-VLOOKUP(LEFT($A84,FIND(":",$A84,1))&amp;"copy number",$A$3:$AC$98,27,FALSE)),"")</f>
        <v/>
      </c>
      <c r="BF84" s="4" t="str">
        <f>IF(ISNUMBER(AB84),IF(MID('Gene Table'!$D$1,5,1)="8",N84-FB$100,AB84-VLOOKUP(LEFT($A84,FIND(":",$A84,1))&amp;"copy number",$A$3:$AC$98,28,FALSE)),"")</f>
        <v/>
      </c>
      <c r="BG84" s="4" t="str">
        <f>IF(ISNUMBER(AC84),IF(MID('Gene Table'!$D$1,5,1)="8",O84-FC$100,AC84-VLOOKUP(LEFT($A84,FIND(":",$A84,1))&amp;"copy number",$A$3:$AC$98,29,FALSE)),"")</f>
        <v/>
      </c>
      <c r="BI84" s="4" t="s">
        <v>282</v>
      </c>
      <c r="BJ84" s="4">
        <f t="shared" si="45"/>
        <v>7.8999999999999986</v>
      </c>
      <c r="BK84" s="4">
        <f t="shared" si="46"/>
        <v>8.2800000000000011</v>
      </c>
      <c r="BL84" s="4">
        <f t="shared" si="47"/>
        <v>8.2899999999999991</v>
      </c>
      <c r="BM84" s="4">
        <f t="shared" si="48"/>
        <v>9</v>
      </c>
      <c r="BN84" s="4">
        <f t="shared" si="49"/>
        <v>9</v>
      </c>
      <c r="BO84" s="4">
        <f t="shared" si="50"/>
        <v>9</v>
      </c>
      <c r="BP84" s="4">
        <f t="shared" si="51"/>
        <v>9</v>
      </c>
      <c r="BQ84" s="4">
        <f t="shared" si="52"/>
        <v>9</v>
      </c>
      <c r="BR84" s="4" t="str">
        <f t="shared" si="53"/>
        <v/>
      </c>
      <c r="BS84" s="4" t="str">
        <f t="shared" si="54"/>
        <v/>
      </c>
      <c r="BT84" s="4" t="str">
        <f t="shared" si="55"/>
        <v/>
      </c>
      <c r="BU84" s="4" t="str">
        <f t="shared" si="56"/>
        <v/>
      </c>
      <c r="BV84" s="4">
        <f t="shared" si="57"/>
        <v>1.36</v>
      </c>
      <c r="BW84" s="4">
        <f t="shared" si="58"/>
        <v>8.68</v>
      </c>
      <c r="BY84" s="4" t="s">
        <v>282</v>
      </c>
      <c r="BZ84" s="4">
        <f t="shared" si="59"/>
        <v>-0.78000000000000114</v>
      </c>
      <c r="CA84" s="4">
        <f t="shared" si="60"/>
        <v>-0.39999999999999858</v>
      </c>
      <c r="CB84" s="4">
        <f t="shared" si="61"/>
        <v>-0.39000000000000057</v>
      </c>
      <c r="CC84" s="4">
        <f t="shared" si="62"/>
        <v>0.32000000000000028</v>
      </c>
      <c r="CD84" s="4">
        <f t="shared" si="63"/>
        <v>0.32000000000000028</v>
      </c>
      <c r="CE84" s="4">
        <f t="shared" si="64"/>
        <v>0.32000000000000028</v>
      </c>
      <c r="CF84" s="4">
        <f t="shared" si="65"/>
        <v>0.32000000000000028</v>
      </c>
      <c r="CG84" s="4">
        <f t="shared" si="66"/>
        <v>0.32000000000000028</v>
      </c>
      <c r="CH84" s="4" t="str">
        <f t="shared" si="67"/>
        <v/>
      </c>
      <c r="CI84" s="4" t="str">
        <f t="shared" si="68"/>
        <v/>
      </c>
      <c r="CJ84" s="4" t="str">
        <f t="shared" si="69"/>
        <v/>
      </c>
      <c r="CK84" s="4" t="str">
        <f t="shared" si="70"/>
        <v/>
      </c>
      <c r="CM84" s="4" t="s">
        <v>282</v>
      </c>
      <c r="CN84" s="4" t="str">
        <f>IF(ISNUMBER(BZ84), IF($BV84&gt;VLOOKUP('Gene Table'!$G$2,'Array Content'!$A$2:$B$3,2,FALSE),IF(BZ84&lt;-$BV84,"mutant","WT"),IF(BZ84&lt;-VLOOKUP('Gene Table'!$G$2,'Array Content'!$A$2:$B$3,2,FALSE),"Mutant","WT")),"")</f>
        <v>WT</v>
      </c>
      <c r="CO84" s="4" t="str">
        <f>IF(ISNUMBER(CA84), IF($BV84&gt;VLOOKUP('Gene Table'!$G$2,'Array Content'!$A$2:$B$3,2,FALSE),IF(CA84&lt;-$BV84,"mutant","WT"),IF(CA84&lt;-VLOOKUP('Gene Table'!$G$2,'Array Content'!$A$2:$B$3,2,FALSE),"Mutant","WT")),"")</f>
        <v>WT</v>
      </c>
      <c r="CP84" s="4" t="str">
        <f>IF(ISNUMBER(CB84), IF($BV84&gt;VLOOKUP('Gene Table'!$G$2,'Array Content'!$A$2:$B$3,2,FALSE),IF(CB84&lt;-$BV84,"mutant","WT"),IF(CB84&lt;-VLOOKUP('Gene Table'!$G$2,'Array Content'!$A$2:$B$3,2,FALSE),"Mutant","WT")),"")</f>
        <v>WT</v>
      </c>
      <c r="CQ84" s="4" t="str">
        <f>IF(ISNUMBER(CC84), IF($BV84&gt;VLOOKUP('Gene Table'!$G$2,'Array Content'!$A$2:$B$3,2,FALSE),IF(CC84&lt;-$BV84,"mutant","WT"),IF(CC84&lt;-VLOOKUP('Gene Table'!$G$2,'Array Content'!$A$2:$B$3,2,FALSE),"Mutant","WT")),"")</f>
        <v>WT</v>
      </c>
      <c r="CR84" s="4" t="str">
        <f>IF(ISNUMBER(CD84), IF($BV84&gt;VLOOKUP('Gene Table'!$G$2,'Array Content'!$A$2:$B$3,2,FALSE),IF(CD84&lt;-$BV84,"mutant","WT"),IF(CD84&lt;-VLOOKUP('Gene Table'!$G$2,'Array Content'!$A$2:$B$3,2,FALSE),"Mutant","WT")),"")</f>
        <v>WT</v>
      </c>
      <c r="CS84" s="4" t="str">
        <f>IF(ISNUMBER(CE84), IF($BV84&gt;VLOOKUP('Gene Table'!$G$2,'Array Content'!$A$2:$B$3,2,FALSE),IF(CE84&lt;-$BV84,"mutant","WT"),IF(CE84&lt;-VLOOKUP('Gene Table'!$G$2,'Array Content'!$A$2:$B$3,2,FALSE),"Mutant","WT")),"")</f>
        <v>WT</v>
      </c>
      <c r="CT84" s="4" t="str">
        <f>IF(ISNUMBER(CF84), IF($BV84&gt;VLOOKUP('Gene Table'!$G$2,'Array Content'!$A$2:$B$3,2,FALSE),IF(CF84&lt;-$BV84,"mutant","WT"),IF(CF84&lt;-VLOOKUP('Gene Table'!$G$2,'Array Content'!$A$2:$B$3,2,FALSE),"Mutant","WT")),"")</f>
        <v>WT</v>
      </c>
      <c r="CU84" s="4" t="str">
        <f>IF(ISNUMBER(CG84), IF($BV84&gt;VLOOKUP('Gene Table'!$G$2,'Array Content'!$A$2:$B$3,2,FALSE),IF(CG84&lt;-$BV84,"mutant","WT"),IF(CG84&lt;-VLOOKUP('Gene Table'!$G$2,'Array Content'!$A$2:$B$3,2,FALSE),"Mutant","WT")),"")</f>
        <v>WT</v>
      </c>
      <c r="CV84" s="4" t="str">
        <f>IF(ISNUMBER(CH84), IF($BV84&gt;VLOOKUP('Gene Table'!$G$2,'Array Content'!$A$2:$B$3,2,FALSE),IF(CH84&lt;-$BV84,"mutant","WT"),IF(CH84&lt;-VLOOKUP('Gene Table'!$G$2,'Array Content'!$A$2:$B$3,2,FALSE),"Mutant","WT")),"")</f>
        <v/>
      </c>
      <c r="CW84" s="4" t="str">
        <f>IF(ISNUMBER(CI84), IF($BV84&gt;VLOOKUP('Gene Table'!$G$2,'Array Content'!$A$2:$B$3,2,FALSE),IF(CI84&lt;-$BV84,"mutant","WT"),IF(CI84&lt;-VLOOKUP('Gene Table'!$G$2,'Array Content'!$A$2:$B$3,2,FALSE),"Mutant","WT")),"")</f>
        <v/>
      </c>
      <c r="CX84" s="4" t="str">
        <f>IF(ISNUMBER(CJ84), IF($BV84&gt;VLOOKUP('Gene Table'!$G$2,'Array Content'!$A$2:$B$3,2,FALSE),IF(CJ84&lt;-$BV84,"mutant","WT"),IF(CJ84&lt;-VLOOKUP('Gene Table'!$G$2,'Array Content'!$A$2:$B$3,2,FALSE),"Mutant","WT")),"")</f>
        <v/>
      </c>
      <c r="CY84" s="4" t="str">
        <f>IF(ISNUMBER(CK84), IF($BV84&gt;VLOOKUP('Gene Table'!$G$2,'Array Content'!$A$2:$B$3,2,FALSE),IF(CK84&lt;-$BV84,"mutant","WT"),IF(CK84&lt;-VLOOKUP('Gene Table'!$G$2,'Array Content'!$A$2:$B$3,2,FALSE),"Mutant","WT")),"")</f>
        <v/>
      </c>
      <c r="DA84" s="4" t="s">
        <v>282</v>
      </c>
      <c r="DB84" s="4">
        <f t="shared" si="71"/>
        <v>-0.4800000000000022</v>
      </c>
      <c r="DC84" s="4">
        <f t="shared" si="72"/>
        <v>-9.9999999999999645E-2</v>
      </c>
      <c r="DD84" s="4">
        <f t="shared" si="73"/>
        <v>-9.0000000000001634E-2</v>
      </c>
      <c r="DE84" s="4">
        <f t="shared" si="74"/>
        <v>0.61999999999999922</v>
      </c>
      <c r="DF84" s="4">
        <f t="shared" si="75"/>
        <v>0.61999999999999922</v>
      </c>
      <c r="DG84" s="4">
        <f t="shared" si="76"/>
        <v>0.61999999999999922</v>
      </c>
      <c r="DH84" s="4">
        <f t="shared" si="77"/>
        <v>0.61999999999999922</v>
      </c>
      <c r="DI84" s="4">
        <f t="shared" si="78"/>
        <v>0.61999999999999922</v>
      </c>
      <c r="DJ84" s="4" t="str">
        <f t="shared" si="79"/>
        <v/>
      </c>
      <c r="DK84" s="4" t="str">
        <f t="shared" si="80"/>
        <v/>
      </c>
      <c r="DL84" s="4" t="str">
        <f t="shared" si="81"/>
        <v/>
      </c>
      <c r="DM84" s="4" t="str">
        <f t="shared" si="82"/>
        <v/>
      </c>
      <c r="DO84" s="4" t="s">
        <v>282</v>
      </c>
      <c r="DP84" s="4" t="str">
        <f>IF(ISNUMBER(DB84), IF($AR84&gt;VLOOKUP('Gene Table'!$G$2,'Array Content'!$A$2:$B$3,2,FALSE),IF(DB84&lt;-$AR84,"mutant","WT"),IF(DB84&lt;-VLOOKUP('Gene Table'!$G$2,'Array Content'!$A$2:$B$3,2,FALSE),"Mutant","WT")),"")</f>
        <v>WT</v>
      </c>
      <c r="DQ84" s="4" t="str">
        <f>IF(ISNUMBER(DC84), IF($AR84&gt;VLOOKUP('Gene Table'!$G$2,'Array Content'!$A$2:$B$3,2,FALSE),IF(DC84&lt;-$AR84,"mutant","WT"),IF(DC84&lt;-VLOOKUP('Gene Table'!$G$2,'Array Content'!$A$2:$B$3,2,FALSE),"Mutant","WT")),"")</f>
        <v>WT</v>
      </c>
      <c r="DR84" s="4" t="str">
        <f>IF(ISNUMBER(DD84), IF($AR84&gt;VLOOKUP('Gene Table'!$G$2,'Array Content'!$A$2:$B$3,2,FALSE),IF(DD84&lt;-$AR84,"mutant","WT"),IF(DD84&lt;-VLOOKUP('Gene Table'!$G$2,'Array Content'!$A$2:$B$3,2,FALSE),"Mutant","WT")),"")</f>
        <v>WT</v>
      </c>
      <c r="DS84" s="4" t="str">
        <f>IF(ISNUMBER(DE84), IF($AR84&gt;VLOOKUP('Gene Table'!$G$2,'Array Content'!$A$2:$B$3,2,FALSE),IF(DE84&lt;-$AR84,"mutant","WT"),IF(DE84&lt;-VLOOKUP('Gene Table'!$G$2,'Array Content'!$A$2:$B$3,2,FALSE),"Mutant","WT")),"")</f>
        <v>WT</v>
      </c>
      <c r="DT84" s="4" t="str">
        <f>IF(ISNUMBER(DF84), IF($AR84&gt;VLOOKUP('Gene Table'!$G$2,'Array Content'!$A$2:$B$3,2,FALSE),IF(DF84&lt;-$AR84,"mutant","WT"),IF(DF84&lt;-VLOOKUP('Gene Table'!$G$2,'Array Content'!$A$2:$B$3,2,FALSE),"Mutant","WT")),"")</f>
        <v>WT</v>
      </c>
      <c r="DU84" s="4" t="str">
        <f>IF(ISNUMBER(DG84), IF($AR84&gt;VLOOKUP('Gene Table'!$G$2,'Array Content'!$A$2:$B$3,2,FALSE),IF(DG84&lt;-$AR84,"mutant","WT"),IF(DG84&lt;-VLOOKUP('Gene Table'!$G$2,'Array Content'!$A$2:$B$3,2,FALSE),"Mutant","WT")),"")</f>
        <v>WT</v>
      </c>
      <c r="DV84" s="4" t="str">
        <f>IF(ISNUMBER(DH84), IF($AR84&gt;VLOOKUP('Gene Table'!$G$2,'Array Content'!$A$2:$B$3,2,FALSE),IF(DH84&lt;-$AR84,"mutant","WT"),IF(DH84&lt;-VLOOKUP('Gene Table'!$G$2,'Array Content'!$A$2:$B$3,2,FALSE),"Mutant","WT")),"")</f>
        <v>WT</v>
      </c>
      <c r="DW84" s="4" t="str">
        <f>IF(ISNUMBER(DI84), IF($AR84&gt;VLOOKUP('Gene Table'!$G$2,'Array Content'!$A$2:$B$3,2,FALSE),IF(DI84&lt;-$AR84,"mutant","WT"),IF(DI84&lt;-VLOOKUP('Gene Table'!$G$2,'Array Content'!$A$2:$B$3,2,FALSE),"Mutant","WT")),"")</f>
        <v>WT</v>
      </c>
      <c r="DX84" s="4" t="str">
        <f>IF(ISNUMBER(DJ84), IF($AR84&gt;VLOOKUP('Gene Table'!$G$2,'Array Content'!$A$2:$B$3,2,FALSE),IF(DJ84&lt;-$AR84,"mutant","WT"),IF(DJ84&lt;-VLOOKUP('Gene Table'!$G$2,'Array Content'!$A$2:$B$3,2,FALSE),"Mutant","WT")),"")</f>
        <v/>
      </c>
      <c r="DY84" s="4" t="str">
        <f>IF(ISNUMBER(DK84), IF($AR84&gt;VLOOKUP('Gene Table'!$G$2,'Array Content'!$A$2:$B$3,2,FALSE),IF(DK84&lt;-$AR84,"mutant","WT"),IF(DK84&lt;-VLOOKUP('Gene Table'!$G$2,'Array Content'!$A$2:$B$3,2,FALSE),"Mutant","WT")),"")</f>
        <v/>
      </c>
      <c r="DZ84" s="4" t="str">
        <f>IF(ISNUMBER(DL84), IF($AR84&gt;VLOOKUP('Gene Table'!$G$2,'Array Content'!$A$2:$B$3,2,FALSE),IF(DL84&lt;-$AR84,"mutant","WT"),IF(DL84&lt;-VLOOKUP('Gene Table'!$G$2,'Array Content'!$A$2:$B$3,2,FALSE),"Mutant","WT")),"")</f>
        <v/>
      </c>
      <c r="EA84" s="4" t="str">
        <f>IF(ISNUMBER(DM84), IF($AR84&gt;VLOOKUP('Gene Table'!$G$2,'Array Content'!$A$2:$B$3,2,FALSE),IF(DM84&lt;-$AR84,"mutant","WT"),IF(DM84&lt;-VLOOKUP('Gene Table'!$G$2,'Array Content'!$A$2:$B$3,2,FALSE),"Mutant","WT")),"")</f>
        <v/>
      </c>
      <c r="EC84" s="4" t="s">
        <v>282</v>
      </c>
      <c r="ED84" s="4" t="str">
        <f>IF('Gene Table'!$D84="copy number",D84,"")</f>
        <v/>
      </c>
      <c r="EE84" s="4" t="str">
        <f>IF('Gene Table'!$D84="copy number",E84,"")</f>
        <v/>
      </c>
      <c r="EF84" s="4" t="str">
        <f>IF('Gene Table'!$D84="copy number",F84,"")</f>
        <v/>
      </c>
      <c r="EG84" s="4" t="str">
        <f>IF('Gene Table'!$D84="copy number",G84,"")</f>
        <v/>
      </c>
      <c r="EH84" s="4" t="str">
        <f>IF('Gene Table'!$D84="copy number",H84,"")</f>
        <v/>
      </c>
      <c r="EI84" s="4" t="str">
        <f>IF('Gene Table'!$D84="copy number",I84,"")</f>
        <v/>
      </c>
      <c r="EJ84" s="4" t="str">
        <f>IF('Gene Table'!$D84="copy number",J84,"")</f>
        <v/>
      </c>
      <c r="EK84" s="4" t="str">
        <f>IF('Gene Table'!$D84="copy number",K84,"")</f>
        <v/>
      </c>
      <c r="EL84" s="4" t="str">
        <f>IF('Gene Table'!$D84="copy number",L84,"")</f>
        <v/>
      </c>
      <c r="EM84" s="4" t="str">
        <f>IF('Gene Table'!$D84="copy number",M84,"")</f>
        <v/>
      </c>
      <c r="EN84" s="4" t="str">
        <f>IF('Gene Table'!$D84="copy number",N84,"")</f>
        <v/>
      </c>
      <c r="EO84" s="4" t="str">
        <f>IF('Gene Table'!$D84="copy number",O84,"")</f>
        <v/>
      </c>
      <c r="EQ84" s="4" t="s">
        <v>282</v>
      </c>
      <c r="ER84" s="4" t="str">
        <f>IF('Gene Table'!$D84="copy number",R84,"")</f>
        <v/>
      </c>
      <c r="ES84" s="4" t="str">
        <f>IF('Gene Table'!$D84="copy number",S84,"")</f>
        <v/>
      </c>
      <c r="ET84" s="4" t="str">
        <f>IF('Gene Table'!$D84="copy number",T84,"")</f>
        <v/>
      </c>
      <c r="EU84" s="4" t="str">
        <f>IF('Gene Table'!$D84="copy number",U84,"")</f>
        <v/>
      </c>
      <c r="EV84" s="4" t="str">
        <f>IF('Gene Table'!$D84="copy number",V84,"")</f>
        <v/>
      </c>
      <c r="EW84" s="4" t="str">
        <f>IF('Gene Table'!$D84="copy number",W84,"")</f>
        <v/>
      </c>
      <c r="EX84" s="4" t="str">
        <f>IF('Gene Table'!$D84="copy number",X84,"")</f>
        <v/>
      </c>
      <c r="EY84" s="4" t="str">
        <f>IF('Gene Table'!$D84="copy number",Y84,"")</f>
        <v/>
      </c>
      <c r="EZ84" s="4" t="str">
        <f>IF('Gene Table'!$D84="copy number",Z84,"")</f>
        <v/>
      </c>
      <c r="FA84" s="4" t="str">
        <f>IF('Gene Table'!$D84="copy number",AA84,"")</f>
        <v/>
      </c>
      <c r="FB84" s="4" t="str">
        <f>IF('Gene Table'!$D84="copy number",AB84,"")</f>
        <v/>
      </c>
      <c r="FC84" s="4" t="str">
        <f>IF('Gene Table'!$D84="copy number",AC84,"")</f>
        <v/>
      </c>
      <c r="FE84" s="4" t="s">
        <v>282</v>
      </c>
      <c r="FF84" s="4" t="str">
        <f>IF('Gene Table'!$C84="SMPC",D84,"")</f>
        <v/>
      </c>
      <c r="FG84" s="4" t="str">
        <f>IF('Gene Table'!$C84="SMPC",E84,"")</f>
        <v/>
      </c>
      <c r="FH84" s="4" t="str">
        <f>IF('Gene Table'!$C84="SMPC",F84,"")</f>
        <v/>
      </c>
      <c r="FI84" s="4" t="str">
        <f>IF('Gene Table'!$C84="SMPC",G84,"")</f>
        <v/>
      </c>
      <c r="FJ84" s="4" t="str">
        <f>IF('Gene Table'!$C84="SMPC",H84,"")</f>
        <v/>
      </c>
      <c r="FK84" s="4" t="str">
        <f>IF('Gene Table'!$C84="SMPC",I84,"")</f>
        <v/>
      </c>
      <c r="FL84" s="4" t="str">
        <f>IF('Gene Table'!$C84="SMPC",J84,"")</f>
        <v/>
      </c>
      <c r="FM84" s="4" t="str">
        <f>IF('Gene Table'!$C84="SMPC",K84,"")</f>
        <v/>
      </c>
      <c r="FN84" s="4" t="str">
        <f>IF('Gene Table'!$C84="SMPC",L84,"")</f>
        <v/>
      </c>
      <c r="FO84" s="4" t="str">
        <f>IF('Gene Table'!$C84="SMPC",M84,"")</f>
        <v/>
      </c>
      <c r="FP84" s="4" t="str">
        <f>IF('Gene Table'!$C84="SMPC",N84,"")</f>
        <v/>
      </c>
      <c r="FQ84" s="4" t="str">
        <f>IF('Gene Table'!$C84="SMPC",O84,"")</f>
        <v/>
      </c>
      <c r="FS84" s="4" t="s">
        <v>282</v>
      </c>
      <c r="FT84" s="4" t="str">
        <f>IF('Gene Table'!$C84="SMPC",R84,"")</f>
        <v/>
      </c>
      <c r="FU84" s="4" t="str">
        <f>IF('Gene Table'!$C84="SMPC",S84,"")</f>
        <v/>
      </c>
      <c r="FV84" s="4" t="str">
        <f>IF('Gene Table'!$C84="SMPC",T84,"")</f>
        <v/>
      </c>
      <c r="FW84" s="4" t="str">
        <f>IF('Gene Table'!$C84="SMPC",U84,"")</f>
        <v/>
      </c>
      <c r="FX84" s="4" t="str">
        <f>IF('Gene Table'!$C84="SMPC",V84,"")</f>
        <v/>
      </c>
      <c r="FY84" s="4" t="str">
        <f>IF('Gene Table'!$C84="SMPC",W84,"")</f>
        <v/>
      </c>
      <c r="FZ84" s="4" t="str">
        <f>IF('Gene Table'!$C84="SMPC",X84,"")</f>
        <v/>
      </c>
      <c r="GA84" s="4" t="str">
        <f>IF('Gene Table'!$C84="SMPC",Y84,"")</f>
        <v/>
      </c>
      <c r="GB84" s="4" t="str">
        <f>IF('Gene Table'!$C84="SMPC",Z84,"")</f>
        <v/>
      </c>
      <c r="GC84" s="4" t="str">
        <f>IF('Gene Table'!$C84="SMPC",AA84,"")</f>
        <v/>
      </c>
      <c r="GD84" s="4" t="str">
        <f>IF('Gene Table'!$C84="SMPC",AB84,"")</f>
        <v/>
      </c>
      <c r="GE84" s="4" t="str">
        <f>IF('Gene Table'!$C84="SMPC",AC84,"")</f>
        <v/>
      </c>
    </row>
    <row r="85" spans="1:187" ht="15" customHeight="1" x14ac:dyDescent="0.25">
      <c r="A85" s="4" t="str">
        <f>'Gene Table'!C85&amp;":"&amp;'Gene Table'!D85</f>
        <v>PTEN:c.517C&gt;T</v>
      </c>
      <c r="B85" s="4">
        <f>IF('Gene Table'!$G$5="NO",IF(ISNUMBER(MATCH('Gene Table'!E85,'Array Content'!$M$2:$M$941,0)),VLOOKUP('Gene Table'!E85,'Array Content'!$M$2:$O$941,2,FALSE),35),IF('Gene Table'!$G$5="YES",IF(ISNUMBER(MATCH('Gene Table'!E85,'Array Content'!$M$2:$M$941,0)),VLOOKUP('Gene Table'!E85,'Array Content'!$M$2:$O$941,3,FALSE),35),"OOPS"))</f>
        <v>37</v>
      </c>
      <c r="C85" s="4" t="s">
        <v>285</v>
      </c>
      <c r="D85" s="4">
        <f>IF('Control Sample Data'!D84="","",IF(SUM('Control Sample Data'!D$2:D$97)&gt;10,IF(AND(ISNUMBER('Control Sample Data'!D84),'Control Sample Data'!D84&lt;$B85, 'Control Sample Data'!D84&gt;0),'Control Sample Data'!D84,$B85),""))</f>
        <v>34.74</v>
      </c>
      <c r="E85" s="4">
        <f>IF('Control Sample Data'!E84="","",IF(SUM('Control Sample Data'!E$2:E$97)&gt;10,IF(AND(ISNUMBER('Control Sample Data'!E84),'Control Sample Data'!E84&lt;$B85, 'Control Sample Data'!E84&gt;0),'Control Sample Data'!E84,$B85),""))</f>
        <v>34.380000000000003</v>
      </c>
      <c r="F85" s="4" t="str">
        <f>IF('Control Sample Data'!F84="","",IF(SUM('Control Sample Data'!F$2:F$97)&gt;10,IF(AND(ISNUMBER('Control Sample Data'!F84),'Control Sample Data'!F84&lt;$B85, 'Control Sample Data'!F84&gt;0),'Control Sample Data'!F84,$B85),""))</f>
        <v/>
      </c>
      <c r="G85" s="4" t="str">
        <f>IF('Control Sample Data'!G84="","",IF(SUM('Control Sample Data'!G$2:G$97)&gt;10,IF(AND(ISNUMBER('Control Sample Data'!G84),'Control Sample Data'!G84&lt;$B85, 'Control Sample Data'!G84&gt;0),'Control Sample Data'!G84,$B85),""))</f>
        <v/>
      </c>
      <c r="H85" s="4" t="str">
        <f>IF('Control Sample Data'!H84="","",IF(SUM('Control Sample Data'!H$2:H$97)&gt;10,IF(AND(ISNUMBER('Control Sample Data'!H84),'Control Sample Data'!H84&lt;$B85, 'Control Sample Data'!H84&gt;0),'Control Sample Data'!H84,$B85),""))</f>
        <v/>
      </c>
      <c r="I85" s="4" t="str">
        <f>IF('Control Sample Data'!I84="","",IF(SUM('Control Sample Data'!I$2:I$97)&gt;10,IF(AND(ISNUMBER('Control Sample Data'!I84),'Control Sample Data'!I84&lt;$B85, 'Control Sample Data'!I84&gt;0),'Control Sample Data'!I84,$B85),""))</f>
        <v/>
      </c>
      <c r="J85" s="4" t="str">
        <f>IF('Control Sample Data'!J84="","",IF(SUM('Control Sample Data'!J$2:J$97)&gt;10,IF(AND(ISNUMBER('Control Sample Data'!J84),'Control Sample Data'!J84&lt;$B85, 'Control Sample Data'!J84&gt;0),'Control Sample Data'!J84,$B85),""))</f>
        <v/>
      </c>
      <c r="K85" s="4" t="str">
        <f>IF('Control Sample Data'!K84="","",IF(SUM('Control Sample Data'!K$2:K$97)&gt;10,IF(AND(ISNUMBER('Control Sample Data'!K84),'Control Sample Data'!K84&lt;$B85, 'Control Sample Data'!K84&gt;0),'Control Sample Data'!K84,$B85),""))</f>
        <v/>
      </c>
      <c r="L85" s="4" t="str">
        <f>IF('Control Sample Data'!L84="","",IF(SUM('Control Sample Data'!L$2:L$97)&gt;10,IF(AND(ISNUMBER('Control Sample Data'!L84),'Control Sample Data'!L84&lt;$B85, 'Control Sample Data'!L84&gt;0),'Control Sample Data'!L84,$B85),""))</f>
        <v/>
      </c>
      <c r="M85" s="4" t="str">
        <f>IF('Control Sample Data'!M84="","",IF(SUM('Control Sample Data'!M$2:M$97)&gt;10,IF(AND(ISNUMBER('Control Sample Data'!M84),'Control Sample Data'!M84&lt;$B85, 'Control Sample Data'!M84&gt;0),'Control Sample Data'!M84,$B85),""))</f>
        <v/>
      </c>
      <c r="N85" s="4" t="str">
        <f>IF('Control Sample Data'!N84="","",IF(SUM('Control Sample Data'!N$2:N$97)&gt;10,IF(AND(ISNUMBER('Control Sample Data'!N84),'Control Sample Data'!N84&lt;$B85, 'Control Sample Data'!N84&gt;0),'Control Sample Data'!N84,$B85),""))</f>
        <v/>
      </c>
      <c r="O85" s="4" t="str">
        <f>IF('Control Sample Data'!O84="","",IF(SUM('Control Sample Data'!O$2:O$97)&gt;10,IF(AND(ISNUMBER('Control Sample Data'!O84),'Control Sample Data'!O84&lt;$B85, 'Control Sample Data'!O84&gt;0),'Control Sample Data'!O84,$B85),""))</f>
        <v/>
      </c>
      <c r="Q85" s="4" t="s">
        <v>285</v>
      </c>
      <c r="R85" s="4">
        <f>IF('Test Sample Data'!D84="","",IF(SUM('Test Sample Data'!D$2:D$97)&gt;10,IF(AND(ISNUMBER('Test Sample Data'!D84),'Test Sample Data'!D84&lt;$B85, 'Test Sample Data'!D84&gt;0),'Test Sample Data'!D84,$B85),""))</f>
        <v>35</v>
      </c>
      <c r="S85" s="4">
        <f>IF('Test Sample Data'!E84="","",IF(SUM('Test Sample Data'!E$2:E$97)&gt;10,IF(AND(ISNUMBER('Test Sample Data'!E84),'Test Sample Data'!E84&lt;$B85, 'Test Sample Data'!E84&gt;0),'Test Sample Data'!E84,$B85),""))</f>
        <v>34.31</v>
      </c>
      <c r="T85" s="4">
        <f>IF('Test Sample Data'!F84="","",IF(SUM('Test Sample Data'!F$2:F$97)&gt;10,IF(AND(ISNUMBER('Test Sample Data'!F84),'Test Sample Data'!F84&lt;$B85, 'Test Sample Data'!F84&gt;0),'Test Sample Data'!F84,$B85),""))</f>
        <v>35</v>
      </c>
      <c r="U85" s="4">
        <f>IF('Test Sample Data'!G84="","",IF(SUM('Test Sample Data'!G$2:G$97)&gt;10,IF(AND(ISNUMBER('Test Sample Data'!G84),'Test Sample Data'!G84&lt;$B85, 'Test Sample Data'!G84&gt;0),'Test Sample Data'!G84,$B85),""))</f>
        <v>35</v>
      </c>
      <c r="V85" s="4">
        <f>IF('Test Sample Data'!H84="","",IF(SUM('Test Sample Data'!H$2:H$97)&gt;10,IF(AND(ISNUMBER('Test Sample Data'!H84),'Test Sample Data'!H84&lt;$B85, 'Test Sample Data'!H84&gt;0),'Test Sample Data'!H84,$B85),""))</f>
        <v>35</v>
      </c>
      <c r="W85" s="4">
        <f>IF('Test Sample Data'!I84="","",IF(SUM('Test Sample Data'!I$2:I$97)&gt;10,IF(AND(ISNUMBER('Test Sample Data'!I84),'Test Sample Data'!I84&lt;$B85, 'Test Sample Data'!I84&gt;0),'Test Sample Data'!I84,$B85),""))</f>
        <v>35</v>
      </c>
      <c r="X85" s="4">
        <f>IF('Test Sample Data'!J84="","",IF(SUM('Test Sample Data'!J$2:J$97)&gt;10,IF(AND(ISNUMBER('Test Sample Data'!J84),'Test Sample Data'!J84&lt;$B85, 'Test Sample Data'!J84&gt;0),'Test Sample Data'!J84,$B85),""))</f>
        <v>35</v>
      </c>
      <c r="Y85" s="4">
        <f>IF('Test Sample Data'!K84="","",IF(SUM('Test Sample Data'!K$2:K$97)&gt;10,IF(AND(ISNUMBER('Test Sample Data'!K84),'Test Sample Data'!K84&lt;$B85, 'Test Sample Data'!K84&gt;0),'Test Sample Data'!K84,$B85),""))</f>
        <v>35</v>
      </c>
      <c r="Z85" s="4" t="str">
        <f>IF('Test Sample Data'!L84="","",IF(SUM('Test Sample Data'!L$2:L$97)&gt;10,IF(AND(ISNUMBER('Test Sample Data'!L84),'Test Sample Data'!L84&lt;$B85, 'Test Sample Data'!L84&gt;0),'Test Sample Data'!L84,$B85),""))</f>
        <v/>
      </c>
      <c r="AA85" s="4" t="str">
        <f>IF('Test Sample Data'!M84="","",IF(SUM('Test Sample Data'!M$2:M$97)&gt;10,IF(AND(ISNUMBER('Test Sample Data'!M84),'Test Sample Data'!M84&lt;$B85, 'Test Sample Data'!M84&gt;0),'Test Sample Data'!M84,$B85),""))</f>
        <v/>
      </c>
      <c r="AB85" s="4" t="str">
        <f>IF('Test Sample Data'!N84="","",IF(SUM('Test Sample Data'!N$2:N$97)&gt;10,IF(AND(ISNUMBER('Test Sample Data'!N84),'Test Sample Data'!N84&lt;$B85, 'Test Sample Data'!N84&gt;0),'Test Sample Data'!N84,$B85),""))</f>
        <v/>
      </c>
      <c r="AC85" s="4" t="str">
        <f>IF('Test Sample Data'!O84="","",IF(SUM('Test Sample Data'!O$2:O$97)&gt;10,IF(AND(ISNUMBER('Test Sample Data'!O84),'Test Sample Data'!O84&lt;$B85, 'Test Sample Data'!O84&gt;0),'Test Sample Data'!O84,$B85),""))</f>
        <v/>
      </c>
      <c r="AE85" s="4" t="s">
        <v>285</v>
      </c>
      <c r="AF85" s="4">
        <f>IF(ISNUMBER(D85),IF(MID('Gene Table'!$D$1,5,1)="8",D85-ED$100,D85-VLOOKUP(LEFT($A85,FIND(":",$A85,1))&amp;"copy number",$A$3:$AC$98,4,FALSE)),"")</f>
        <v>8.6500000000000021</v>
      </c>
      <c r="AG85" s="4">
        <f>IF(ISNUMBER(E85),IF(MID('Gene Table'!$D$1,5,1)="8",E85-EE$100,E85-VLOOKUP(LEFT($A85,FIND(":",$A85,1))&amp;"copy number",$A$3:$AC$98,5,FALSE)),"")</f>
        <v>8.0700000000000038</v>
      </c>
      <c r="AH85" s="4" t="str">
        <f>IF(ISNUMBER(F85),IF(MID('Gene Table'!$D$1,5,1)="8",F85-EF$100,F85-VLOOKUP(LEFT($A85,FIND(":",$A85,1))&amp;"copy number",$A$3:$AC$98,6,FALSE)),"")</f>
        <v/>
      </c>
      <c r="AI85" s="4" t="str">
        <f>IF(ISNUMBER(G85),IF(MID('Gene Table'!$D$1,5,1)="8",G85-EG$100,G85-VLOOKUP(LEFT($A85,FIND(":",$A85,1))&amp;"copy number",$A$3:$AC$98,7,FALSE)),"")</f>
        <v/>
      </c>
      <c r="AJ85" s="4" t="str">
        <f>IF(ISNUMBER(H85),IF(MID('Gene Table'!$D$1,5,1)="8",H85-EH$100,H85-VLOOKUP(LEFT($A85,FIND(":",$A85,1))&amp;"copy number",$A$3:$AC$98,8,FALSE)),"")</f>
        <v/>
      </c>
      <c r="AK85" s="4" t="str">
        <f>IF(ISNUMBER(I85),IF(MID('Gene Table'!$D$1,5,1)="8",I85-EI$100,I85-VLOOKUP(LEFT($A85,FIND(":",$A85,1))&amp;"copy number",$A$3:$AC$98,9,FALSE)),"")</f>
        <v/>
      </c>
      <c r="AL85" s="4" t="str">
        <f>IF(ISNUMBER(J85),IF(MID('Gene Table'!$D$1,5,1)="8",J85-EJ$100,J85-VLOOKUP(LEFT($A85,FIND(":",$A85,1))&amp;"copy number",$A$3:$AC$98,10,FALSE)),"")</f>
        <v/>
      </c>
      <c r="AM85" s="4" t="str">
        <f>IF(ISNUMBER(K85),IF(MID('Gene Table'!$D$1,5,1)="8",K85-EK$100,K85-VLOOKUP(LEFT($A85,FIND(":",$A85,1))&amp;"copy number",$A$3:$AC$98,11,FALSE)),"")</f>
        <v/>
      </c>
      <c r="AN85" s="4" t="str">
        <f>IF(ISNUMBER(L85),IF(MID('Gene Table'!$D$1,5,1)="8",L85-EL$100,L85-VLOOKUP(LEFT($A85,FIND(":",$A85,1))&amp;"copy number",$A$3:$AC$98,12,FALSE)),"")</f>
        <v/>
      </c>
      <c r="AO85" s="4" t="str">
        <f>IF(ISNUMBER(M85),IF(MID('Gene Table'!$D$1,5,1)="8",M85-EM$100,M85-VLOOKUP(LEFT($A85,FIND(":",$A85,1))&amp;"copy number",$A$3:$AC$98,13,FALSE)),"")</f>
        <v/>
      </c>
      <c r="AP85" s="4" t="str">
        <f>IF(ISNUMBER(N85),IF(MID('Gene Table'!$D$1,5,1)="8",N85-EN$100,N85-VLOOKUP(LEFT($A85,FIND(":",$A85,1))&amp;"copy number",$A$3:$AC$98,14,FALSE)),"")</f>
        <v/>
      </c>
      <c r="AQ85" s="4" t="str">
        <f>IF(ISNUMBER(O85),IF(MID('Gene Table'!$D$1,5,1)="8",O85-EO$100,O85-VLOOKUP(LEFT($A85,FIND(":",$A85,1))&amp;"copy number",$A$3:$AC$98,15,FALSE)),"")</f>
        <v/>
      </c>
      <c r="AR85" s="4">
        <f t="shared" si="43"/>
        <v>1.23</v>
      </c>
      <c r="AS85" s="4">
        <f t="shared" si="44"/>
        <v>8.36</v>
      </c>
      <c r="AU85" s="4" t="s">
        <v>285</v>
      </c>
      <c r="AV85" s="4">
        <f>IF(ISNUMBER(R85),IF(MID('Gene Table'!$D$1,5,1)="8",D85-ER$100,R85-VLOOKUP(LEFT($A85,FIND(":",$A85,1))&amp;"copy number",$A$3:$AC$98,18,FALSE)),"")</f>
        <v>7.8999999999999986</v>
      </c>
      <c r="AW85" s="4">
        <f>IF(ISNUMBER(S85),IF(MID('Gene Table'!$D$1,5,1)="8",E85-ES$100,S85-VLOOKUP(LEFT($A85,FIND(":",$A85,1))&amp;"copy number",$A$3:$AC$98,19,FALSE)),"")</f>
        <v>7.5900000000000034</v>
      </c>
      <c r="AX85" s="4">
        <f>IF(ISNUMBER(T85),IF(MID('Gene Table'!$D$1,5,1)="8",F85-ET$100,T85-VLOOKUP(LEFT($A85,FIND(":",$A85,1))&amp;"copy number",$A$3:$AC$98,20,FALSE)),"")</f>
        <v>8.2899999999999991</v>
      </c>
      <c r="AY85" s="4">
        <f>IF(ISNUMBER(U85),IF(MID('Gene Table'!$D$1,5,1)="8",G85-EU$100,U85-VLOOKUP(LEFT($A85,FIND(":",$A85,1))&amp;"copy number",$A$3:$AC$98,21,FALSE)),"")</f>
        <v>9</v>
      </c>
      <c r="AZ85" s="4">
        <f>IF(ISNUMBER(V85),IF(MID('Gene Table'!$D$1,5,1)="8",H85-EV$100,V85-VLOOKUP(LEFT($A85,FIND(":",$A85,1))&amp;"copy number",$A$3:$AC$98,22,FALSE)),"")</f>
        <v>9</v>
      </c>
      <c r="BA85" s="4">
        <f>IF(ISNUMBER(W85),IF(MID('Gene Table'!$D$1,5,1)="8",I85-EW$100,W85-VLOOKUP(LEFT($A85,FIND(":",$A85,1))&amp;"copy number",$A$3:$AC$98,23,FALSE)),"")</f>
        <v>9</v>
      </c>
      <c r="BB85" s="4">
        <f>IF(ISNUMBER(X85),IF(MID('Gene Table'!$D$1,5,1)="8",J85-EX$100,X85-VLOOKUP(LEFT($A85,FIND(":",$A85,1))&amp;"copy number",$A$3:$AC$98,24,FALSE)),"")</f>
        <v>9</v>
      </c>
      <c r="BC85" s="4">
        <f>IF(ISNUMBER(Y85),IF(MID('Gene Table'!$D$1,5,1)="8",K85-EY$100,Y85-VLOOKUP(LEFT($A85,FIND(":",$A85,1))&amp;"copy number",$A$3:$AC$98,25,FALSE)),"")</f>
        <v>9</v>
      </c>
      <c r="BD85" s="4" t="str">
        <f>IF(ISNUMBER(Z85),IF(MID('Gene Table'!$D$1,5,1)="8",L85-EZ$100,Z85-VLOOKUP(LEFT($A85,FIND(":",$A85,1))&amp;"copy number",$A$3:$AC$98,26,FALSE)),"")</f>
        <v/>
      </c>
      <c r="BE85" s="4" t="str">
        <f>IF(ISNUMBER(AA85),IF(MID('Gene Table'!$D$1,5,1)="8",M85-FA$100,AA85-VLOOKUP(LEFT($A85,FIND(":",$A85,1))&amp;"copy number",$A$3:$AC$98,27,FALSE)),"")</f>
        <v/>
      </c>
      <c r="BF85" s="4" t="str">
        <f>IF(ISNUMBER(AB85),IF(MID('Gene Table'!$D$1,5,1)="8",N85-FB$100,AB85-VLOOKUP(LEFT($A85,FIND(":",$A85,1))&amp;"copy number",$A$3:$AC$98,28,FALSE)),"")</f>
        <v/>
      </c>
      <c r="BG85" s="4" t="str">
        <f>IF(ISNUMBER(AC85),IF(MID('Gene Table'!$D$1,5,1)="8",O85-FC$100,AC85-VLOOKUP(LEFT($A85,FIND(":",$A85,1))&amp;"copy number",$A$3:$AC$98,29,FALSE)),"")</f>
        <v/>
      </c>
      <c r="BI85" s="4" t="s">
        <v>285</v>
      </c>
      <c r="BJ85" s="4">
        <f t="shared" si="45"/>
        <v>7.8999999999999986</v>
      </c>
      <c r="BK85" s="4" t="str">
        <f t="shared" si="46"/>
        <v/>
      </c>
      <c r="BL85" s="4">
        <f t="shared" si="47"/>
        <v>8.2899999999999991</v>
      </c>
      <c r="BM85" s="4">
        <f t="shared" si="48"/>
        <v>9</v>
      </c>
      <c r="BN85" s="4">
        <f t="shared" si="49"/>
        <v>9</v>
      </c>
      <c r="BO85" s="4">
        <f t="shared" si="50"/>
        <v>9</v>
      </c>
      <c r="BP85" s="4">
        <f t="shared" si="51"/>
        <v>9</v>
      </c>
      <c r="BQ85" s="4">
        <f t="shared" si="52"/>
        <v>9</v>
      </c>
      <c r="BR85" s="4" t="str">
        <f t="shared" si="53"/>
        <v/>
      </c>
      <c r="BS85" s="4" t="str">
        <f t="shared" si="54"/>
        <v/>
      </c>
      <c r="BT85" s="4" t="str">
        <f t="shared" si="55"/>
        <v/>
      </c>
      <c r="BU85" s="4" t="str">
        <f t="shared" si="56"/>
        <v/>
      </c>
      <c r="BV85" s="4">
        <f t="shared" si="57"/>
        <v>1.37</v>
      </c>
      <c r="BW85" s="4">
        <f t="shared" si="58"/>
        <v>8.74</v>
      </c>
      <c r="BY85" s="4" t="s">
        <v>285</v>
      </c>
      <c r="BZ85" s="4">
        <f t="shared" si="59"/>
        <v>-0.84000000000000163</v>
      </c>
      <c r="CA85" s="4">
        <f t="shared" si="60"/>
        <v>-1.1499999999999968</v>
      </c>
      <c r="CB85" s="4">
        <f t="shared" si="61"/>
        <v>-0.45000000000000107</v>
      </c>
      <c r="CC85" s="4">
        <f t="shared" si="62"/>
        <v>0.25999999999999979</v>
      </c>
      <c r="CD85" s="4">
        <f t="shared" si="63"/>
        <v>0.25999999999999979</v>
      </c>
      <c r="CE85" s="4">
        <f t="shared" si="64"/>
        <v>0.25999999999999979</v>
      </c>
      <c r="CF85" s="4">
        <f t="shared" si="65"/>
        <v>0.25999999999999979</v>
      </c>
      <c r="CG85" s="4">
        <f t="shared" si="66"/>
        <v>0.25999999999999979</v>
      </c>
      <c r="CH85" s="4" t="str">
        <f t="shared" si="67"/>
        <v/>
      </c>
      <c r="CI85" s="4" t="str">
        <f t="shared" si="68"/>
        <v/>
      </c>
      <c r="CJ85" s="4" t="str">
        <f t="shared" si="69"/>
        <v/>
      </c>
      <c r="CK85" s="4" t="str">
        <f t="shared" si="70"/>
        <v/>
      </c>
      <c r="CM85" s="4" t="s">
        <v>285</v>
      </c>
      <c r="CN85" s="4" t="str">
        <f>IF(ISNUMBER(BZ85), IF($BV85&gt;VLOOKUP('Gene Table'!$G$2,'Array Content'!$A$2:$B$3,2,FALSE),IF(BZ85&lt;-$BV85,"mutant","WT"),IF(BZ85&lt;-VLOOKUP('Gene Table'!$G$2,'Array Content'!$A$2:$B$3,2,FALSE),"Mutant","WT")),"")</f>
        <v>WT</v>
      </c>
      <c r="CO85" s="4" t="str">
        <f>IF(ISNUMBER(CA85), IF($BV85&gt;VLOOKUP('Gene Table'!$G$2,'Array Content'!$A$2:$B$3,2,FALSE),IF(CA85&lt;-$BV85,"mutant","WT"),IF(CA85&lt;-VLOOKUP('Gene Table'!$G$2,'Array Content'!$A$2:$B$3,2,FALSE),"Mutant","WT")),"")</f>
        <v>WT</v>
      </c>
      <c r="CP85" s="4" t="str">
        <f>IF(ISNUMBER(CB85), IF($BV85&gt;VLOOKUP('Gene Table'!$G$2,'Array Content'!$A$2:$B$3,2,FALSE),IF(CB85&lt;-$BV85,"mutant","WT"),IF(CB85&lt;-VLOOKUP('Gene Table'!$G$2,'Array Content'!$A$2:$B$3,2,FALSE),"Mutant","WT")),"")</f>
        <v>WT</v>
      </c>
      <c r="CQ85" s="4" t="str">
        <f>IF(ISNUMBER(CC85), IF($BV85&gt;VLOOKUP('Gene Table'!$G$2,'Array Content'!$A$2:$B$3,2,FALSE),IF(CC85&lt;-$BV85,"mutant","WT"),IF(CC85&lt;-VLOOKUP('Gene Table'!$G$2,'Array Content'!$A$2:$B$3,2,FALSE),"Mutant","WT")),"")</f>
        <v>WT</v>
      </c>
      <c r="CR85" s="4" t="str">
        <f>IF(ISNUMBER(CD85), IF($BV85&gt;VLOOKUP('Gene Table'!$G$2,'Array Content'!$A$2:$B$3,2,FALSE),IF(CD85&lt;-$BV85,"mutant","WT"),IF(CD85&lt;-VLOOKUP('Gene Table'!$G$2,'Array Content'!$A$2:$B$3,2,FALSE),"Mutant","WT")),"")</f>
        <v>WT</v>
      </c>
      <c r="CS85" s="4" t="str">
        <f>IF(ISNUMBER(CE85), IF($BV85&gt;VLOOKUP('Gene Table'!$G$2,'Array Content'!$A$2:$B$3,2,FALSE),IF(CE85&lt;-$BV85,"mutant","WT"),IF(CE85&lt;-VLOOKUP('Gene Table'!$G$2,'Array Content'!$A$2:$B$3,2,FALSE),"Mutant","WT")),"")</f>
        <v>WT</v>
      </c>
      <c r="CT85" s="4" t="str">
        <f>IF(ISNUMBER(CF85), IF($BV85&gt;VLOOKUP('Gene Table'!$G$2,'Array Content'!$A$2:$B$3,2,FALSE),IF(CF85&lt;-$BV85,"mutant","WT"),IF(CF85&lt;-VLOOKUP('Gene Table'!$G$2,'Array Content'!$A$2:$B$3,2,FALSE),"Mutant","WT")),"")</f>
        <v>WT</v>
      </c>
      <c r="CU85" s="4" t="str">
        <f>IF(ISNUMBER(CG85), IF($BV85&gt;VLOOKUP('Gene Table'!$G$2,'Array Content'!$A$2:$B$3,2,FALSE),IF(CG85&lt;-$BV85,"mutant","WT"),IF(CG85&lt;-VLOOKUP('Gene Table'!$G$2,'Array Content'!$A$2:$B$3,2,FALSE),"Mutant","WT")),"")</f>
        <v>WT</v>
      </c>
      <c r="CV85" s="4" t="str">
        <f>IF(ISNUMBER(CH85), IF($BV85&gt;VLOOKUP('Gene Table'!$G$2,'Array Content'!$A$2:$B$3,2,FALSE),IF(CH85&lt;-$BV85,"mutant","WT"),IF(CH85&lt;-VLOOKUP('Gene Table'!$G$2,'Array Content'!$A$2:$B$3,2,FALSE),"Mutant","WT")),"")</f>
        <v/>
      </c>
      <c r="CW85" s="4" t="str">
        <f>IF(ISNUMBER(CI85), IF($BV85&gt;VLOOKUP('Gene Table'!$G$2,'Array Content'!$A$2:$B$3,2,FALSE),IF(CI85&lt;-$BV85,"mutant","WT"),IF(CI85&lt;-VLOOKUP('Gene Table'!$G$2,'Array Content'!$A$2:$B$3,2,FALSE),"Mutant","WT")),"")</f>
        <v/>
      </c>
      <c r="CX85" s="4" t="str">
        <f>IF(ISNUMBER(CJ85), IF($BV85&gt;VLOOKUP('Gene Table'!$G$2,'Array Content'!$A$2:$B$3,2,FALSE),IF(CJ85&lt;-$BV85,"mutant","WT"),IF(CJ85&lt;-VLOOKUP('Gene Table'!$G$2,'Array Content'!$A$2:$B$3,2,FALSE),"Mutant","WT")),"")</f>
        <v/>
      </c>
      <c r="CY85" s="4" t="str">
        <f>IF(ISNUMBER(CK85), IF($BV85&gt;VLOOKUP('Gene Table'!$G$2,'Array Content'!$A$2:$B$3,2,FALSE),IF(CK85&lt;-$BV85,"mutant","WT"),IF(CK85&lt;-VLOOKUP('Gene Table'!$G$2,'Array Content'!$A$2:$B$3,2,FALSE),"Mutant","WT")),"")</f>
        <v/>
      </c>
      <c r="DA85" s="4" t="s">
        <v>285</v>
      </c>
      <c r="DB85" s="4">
        <f t="shared" si="71"/>
        <v>-0.46000000000000085</v>
      </c>
      <c r="DC85" s="4">
        <f t="shared" si="72"/>
        <v>-0.76999999999999602</v>
      </c>
      <c r="DD85" s="4">
        <f t="shared" si="73"/>
        <v>-7.0000000000000284E-2</v>
      </c>
      <c r="DE85" s="4">
        <f t="shared" si="74"/>
        <v>0.64000000000000057</v>
      </c>
      <c r="DF85" s="4">
        <f t="shared" si="75"/>
        <v>0.64000000000000057</v>
      </c>
      <c r="DG85" s="4">
        <f t="shared" si="76"/>
        <v>0.64000000000000057</v>
      </c>
      <c r="DH85" s="4">
        <f t="shared" si="77"/>
        <v>0.64000000000000057</v>
      </c>
      <c r="DI85" s="4">
        <f t="shared" si="78"/>
        <v>0.64000000000000057</v>
      </c>
      <c r="DJ85" s="4" t="str">
        <f t="shared" si="79"/>
        <v/>
      </c>
      <c r="DK85" s="4" t="str">
        <f t="shared" si="80"/>
        <v/>
      </c>
      <c r="DL85" s="4" t="str">
        <f t="shared" si="81"/>
        <v/>
      </c>
      <c r="DM85" s="4" t="str">
        <f t="shared" si="82"/>
        <v/>
      </c>
      <c r="DO85" s="4" t="s">
        <v>285</v>
      </c>
      <c r="DP85" s="4" t="str">
        <f>IF(ISNUMBER(DB85), IF($AR85&gt;VLOOKUP('Gene Table'!$G$2,'Array Content'!$A$2:$B$3,2,FALSE),IF(DB85&lt;-$AR85,"mutant","WT"),IF(DB85&lt;-VLOOKUP('Gene Table'!$G$2,'Array Content'!$A$2:$B$3,2,FALSE),"Mutant","WT")),"")</f>
        <v>WT</v>
      </c>
      <c r="DQ85" s="4" t="str">
        <f>IF(ISNUMBER(DC85), IF($AR85&gt;VLOOKUP('Gene Table'!$G$2,'Array Content'!$A$2:$B$3,2,FALSE),IF(DC85&lt;-$AR85,"mutant","WT"),IF(DC85&lt;-VLOOKUP('Gene Table'!$G$2,'Array Content'!$A$2:$B$3,2,FALSE),"Mutant","WT")),"")</f>
        <v>WT</v>
      </c>
      <c r="DR85" s="4" t="str">
        <f>IF(ISNUMBER(DD85), IF($AR85&gt;VLOOKUP('Gene Table'!$G$2,'Array Content'!$A$2:$B$3,2,FALSE),IF(DD85&lt;-$AR85,"mutant","WT"),IF(DD85&lt;-VLOOKUP('Gene Table'!$G$2,'Array Content'!$A$2:$B$3,2,FALSE),"Mutant","WT")),"")</f>
        <v>WT</v>
      </c>
      <c r="DS85" s="4" t="str">
        <f>IF(ISNUMBER(DE85), IF($AR85&gt;VLOOKUP('Gene Table'!$G$2,'Array Content'!$A$2:$B$3,2,FALSE),IF(DE85&lt;-$AR85,"mutant","WT"),IF(DE85&lt;-VLOOKUP('Gene Table'!$G$2,'Array Content'!$A$2:$B$3,2,FALSE),"Mutant","WT")),"")</f>
        <v>WT</v>
      </c>
      <c r="DT85" s="4" t="str">
        <f>IF(ISNUMBER(DF85), IF($AR85&gt;VLOOKUP('Gene Table'!$G$2,'Array Content'!$A$2:$B$3,2,FALSE),IF(DF85&lt;-$AR85,"mutant","WT"),IF(DF85&lt;-VLOOKUP('Gene Table'!$G$2,'Array Content'!$A$2:$B$3,2,FALSE),"Mutant","WT")),"")</f>
        <v>WT</v>
      </c>
      <c r="DU85" s="4" t="str">
        <f>IF(ISNUMBER(DG85), IF($AR85&gt;VLOOKUP('Gene Table'!$G$2,'Array Content'!$A$2:$B$3,2,FALSE),IF(DG85&lt;-$AR85,"mutant","WT"),IF(DG85&lt;-VLOOKUP('Gene Table'!$G$2,'Array Content'!$A$2:$B$3,2,FALSE),"Mutant","WT")),"")</f>
        <v>WT</v>
      </c>
      <c r="DV85" s="4" t="str">
        <f>IF(ISNUMBER(DH85), IF($AR85&gt;VLOOKUP('Gene Table'!$G$2,'Array Content'!$A$2:$B$3,2,FALSE),IF(DH85&lt;-$AR85,"mutant","WT"),IF(DH85&lt;-VLOOKUP('Gene Table'!$G$2,'Array Content'!$A$2:$B$3,2,FALSE),"Mutant","WT")),"")</f>
        <v>WT</v>
      </c>
      <c r="DW85" s="4" t="str">
        <f>IF(ISNUMBER(DI85), IF($AR85&gt;VLOOKUP('Gene Table'!$G$2,'Array Content'!$A$2:$B$3,2,FALSE),IF(DI85&lt;-$AR85,"mutant","WT"),IF(DI85&lt;-VLOOKUP('Gene Table'!$G$2,'Array Content'!$A$2:$B$3,2,FALSE),"Mutant","WT")),"")</f>
        <v>WT</v>
      </c>
      <c r="DX85" s="4" t="str">
        <f>IF(ISNUMBER(DJ85), IF($AR85&gt;VLOOKUP('Gene Table'!$G$2,'Array Content'!$A$2:$B$3,2,FALSE),IF(DJ85&lt;-$AR85,"mutant","WT"),IF(DJ85&lt;-VLOOKUP('Gene Table'!$G$2,'Array Content'!$A$2:$B$3,2,FALSE),"Mutant","WT")),"")</f>
        <v/>
      </c>
      <c r="DY85" s="4" t="str">
        <f>IF(ISNUMBER(DK85), IF($AR85&gt;VLOOKUP('Gene Table'!$G$2,'Array Content'!$A$2:$B$3,2,FALSE),IF(DK85&lt;-$AR85,"mutant","WT"),IF(DK85&lt;-VLOOKUP('Gene Table'!$G$2,'Array Content'!$A$2:$B$3,2,FALSE),"Mutant","WT")),"")</f>
        <v/>
      </c>
      <c r="DZ85" s="4" t="str">
        <f>IF(ISNUMBER(DL85), IF($AR85&gt;VLOOKUP('Gene Table'!$G$2,'Array Content'!$A$2:$B$3,2,FALSE),IF(DL85&lt;-$AR85,"mutant","WT"),IF(DL85&lt;-VLOOKUP('Gene Table'!$G$2,'Array Content'!$A$2:$B$3,2,FALSE),"Mutant","WT")),"")</f>
        <v/>
      </c>
      <c r="EA85" s="4" t="str">
        <f>IF(ISNUMBER(DM85), IF($AR85&gt;VLOOKUP('Gene Table'!$G$2,'Array Content'!$A$2:$B$3,2,FALSE),IF(DM85&lt;-$AR85,"mutant","WT"),IF(DM85&lt;-VLOOKUP('Gene Table'!$G$2,'Array Content'!$A$2:$B$3,2,FALSE),"Mutant","WT")),"")</f>
        <v/>
      </c>
      <c r="EC85" s="4" t="s">
        <v>285</v>
      </c>
      <c r="ED85" s="4" t="str">
        <f>IF('Gene Table'!$D85="copy number",D85,"")</f>
        <v/>
      </c>
      <c r="EE85" s="4" t="str">
        <f>IF('Gene Table'!$D85="copy number",E85,"")</f>
        <v/>
      </c>
      <c r="EF85" s="4" t="str">
        <f>IF('Gene Table'!$D85="copy number",F85,"")</f>
        <v/>
      </c>
      <c r="EG85" s="4" t="str">
        <f>IF('Gene Table'!$D85="copy number",G85,"")</f>
        <v/>
      </c>
      <c r="EH85" s="4" t="str">
        <f>IF('Gene Table'!$D85="copy number",H85,"")</f>
        <v/>
      </c>
      <c r="EI85" s="4" t="str">
        <f>IF('Gene Table'!$D85="copy number",I85,"")</f>
        <v/>
      </c>
      <c r="EJ85" s="4" t="str">
        <f>IF('Gene Table'!$D85="copy number",J85,"")</f>
        <v/>
      </c>
      <c r="EK85" s="4" t="str">
        <f>IF('Gene Table'!$D85="copy number",K85,"")</f>
        <v/>
      </c>
      <c r="EL85" s="4" t="str">
        <f>IF('Gene Table'!$D85="copy number",L85,"")</f>
        <v/>
      </c>
      <c r="EM85" s="4" t="str">
        <f>IF('Gene Table'!$D85="copy number",M85,"")</f>
        <v/>
      </c>
      <c r="EN85" s="4" t="str">
        <f>IF('Gene Table'!$D85="copy number",N85,"")</f>
        <v/>
      </c>
      <c r="EO85" s="4" t="str">
        <f>IF('Gene Table'!$D85="copy number",O85,"")</f>
        <v/>
      </c>
      <c r="EQ85" s="4" t="s">
        <v>285</v>
      </c>
      <c r="ER85" s="4" t="str">
        <f>IF('Gene Table'!$D85="copy number",R85,"")</f>
        <v/>
      </c>
      <c r="ES85" s="4" t="str">
        <f>IF('Gene Table'!$D85="copy number",S85,"")</f>
        <v/>
      </c>
      <c r="ET85" s="4" t="str">
        <f>IF('Gene Table'!$D85="copy number",T85,"")</f>
        <v/>
      </c>
      <c r="EU85" s="4" t="str">
        <f>IF('Gene Table'!$D85="copy number",U85,"")</f>
        <v/>
      </c>
      <c r="EV85" s="4" t="str">
        <f>IF('Gene Table'!$D85="copy number",V85,"")</f>
        <v/>
      </c>
      <c r="EW85" s="4" t="str">
        <f>IF('Gene Table'!$D85="copy number",W85,"")</f>
        <v/>
      </c>
      <c r="EX85" s="4" t="str">
        <f>IF('Gene Table'!$D85="copy number",X85,"")</f>
        <v/>
      </c>
      <c r="EY85" s="4" t="str">
        <f>IF('Gene Table'!$D85="copy number",Y85,"")</f>
        <v/>
      </c>
      <c r="EZ85" s="4" t="str">
        <f>IF('Gene Table'!$D85="copy number",Z85,"")</f>
        <v/>
      </c>
      <c r="FA85" s="4" t="str">
        <f>IF('Gene Table'!$D85="copy number",AA85,"")</f>
        <v/>
      </c>
      <c r="FB85" s="4" t="str">
        <f>IF('Gene Table'!$D85="copy number",AB85,"")</f>
        <v/>
      </c>
      <c r="FC85" s="4" t="str">
        <f>IF('Gene Table'!$D85="copy number",AC85,"")</f>
        <v/>
      </c>
      <c r="FE85" s="4" t="s">
        <v>285</v>
      </c>
      <c r="FF85" s="4" t="str">
        <f>IF('Gene Table'!$C85="SMPC",D85,"")</f>
        <v/>
      </c>
      <c r="FG85" s="4" t="str">
        <f>IF('Gene Table'!$C85="SMPC",E85,"")</f>
        <v/>
      </c>
      <c r="FH85" s="4" t="str">
        <f>IF('Gene Table'!$C85="SMPC",F85,"")</f>
        <v/>
      </c>
      <c r="FI85" s="4" t="str">
        <f>IF('Gene Table'!$C85="SMPC",G85,"")</f>
        <v/>
      </c>
      <c r="FJ85" s="4" t="str">
        <f>IF('Gene Table'!$C85="SMPC",H85,"")</f>
        <v/>
      </c>
      <c r="FK85" s="4" t="str">
        <f>IF('Gene Table'!$C85="SMPC",I85,"")</f>
        <v/>
      </c>
      <c r="FL85" s="4" t="str">
        <f>IF('Gene Table'!$C85="SMPC",J85,"")</f>
        <v/>
      </c>
      <c r="FM85" s="4" t="str">
        <f>IF('Gene Table'!$C85="SMPC",K85,"")</f>
        <v/>
      </c>
      <c r="FN85" s="4" t="str">
        <f>IF('Gene Table'!$C85="SMPC",L85,"")</f>
        <v/>
      </c>
      <c r="FO85" s="4" t="str">
        <f>IF('Gene Table'!$C85="SMPC",M85,"")</f>
        <v/>
      </c>
      <c r="FP85" s="4" t="str">
        <f>IF('Gene Table'!$C85="SMPC",N85,"")</f>
        <v/>
      </c>
      <c r="FQ85" s="4" t="str">
        <f>IF('Gene Table'!$C85="SMPC",O85,"")</f>
        <v/>
      </c>
      <c r="FS85" s="4" t="s">
        <v>285</v>
      </c>
      <c r="FT85" s="4" t="str">
        <f>IF('Gene Table'!$C85="SMPC",R85,"")</f>
        <v/>
      </c>
      <c r="FU85" s="4" t="str">
        <f>IF('Gene Table'!$C85="SMPC",S85,"")</f>
        <v/>
      </c>
      <c r="FV85" s="4" t="str">
        <f>IF('Gene Table'!$C85="SMPC",T85,"")</f>
        <v/>
      </c>
      <c r="FW85" s="4" t="str">
        <f>IF('Gene Table'!$C85="SMPC",U85,"")</f>
        <v/>
      </c>
      <c r="FX85" s="4" t="str">
        <f>IF('Gene Table'!$C85="SMPC",V85,"")</f>
        <v/>
      </c>
      <c r="FY85" s="4" t="str">
        <f>IF('Gene Table'!$C85="SMPC",W85,"")</f>
        <v/>
      </c>
      <c r="FZ85" s="4" t="str">
        <f>IF('Gene Table'!$C85="SMPC",X85,"")</f>
        <v/>
      </c>
      <c r="GA85" s="4" t="str">
        <f>IF('Gene Table'!$C85="SMPC",Y85,"")</f>
        <v/>
      </c>
      <c r="GB85" s="4" t="str">
        <f>IF('Gene Table'!$C85="SMPC",Z85,"")</f>
        <v/>
      </c>
      <c r="GC85" s="4" t="str">
        <f>IF('Gene Table'!$C85="SMPC",AA85,"")</f>
        <v/>
      </c>
      <c r="GD85" s="4" t="str">
        <f>IF('Gene Table'!$C85="SMPC",AB85,"")</f>
        <v/>
      </c>
      <c r="GE85" s="4" t="str">
        <f>IF('Gene Table'!$C85="SMPC",AC85,"")</f>
        <v/>
      </c>
    </row>
    <row r="86" spans="1:187" ht="15" customHeight="1" x14ac:dyDescent="0.25">
      <c r="A86" s="4" t="str">
        <f>'Gene Table'!C86&amp;":"&amp;'Gene Table'!D86</f>
        <v>PTEN:c.518G&gt;A</v>
      </c>
      <c r="B86" s="4">
        <f>IF('Gene Table'!$G$5="NO",IF(ISNUMBER(MATCH('Gene Table'!E86,'Array Content'!$M$2:$M$941,0)),VLOOKUP('Gene Table'!E86,'Array Content'!$M$2:$O$941,2,FALSE),35),IF('Gene Table'!$G$5="YES",IF(ISNUMBER(MATCH('Gene Table'!E86,'Array Content'!$M$2:$M$941,0)),VLOOKUP('Gene Table'!E86,'Array Content'!$M$2:$O$941,3,FALSE),35),"OOPS"))</f>
        <v>35</v>
      </c>
      <c r="C86" s="4" t="s">
        <v>288</v>
      </c>
      <c r="D86" s="4">
        <f>IF('Control Sample Data'!D85="","",IF(SUM('Control Sample Data'!D$2:D$97)&gt;10,IF(AND(ISNUMBER('Control Sample Data'!D85),'Control Sample Data'!D85&lt;$B86, 'Control Sample Data'!D85&gt;0),'Control Sample Data'!D85,$B86),""))</f>
        <v>34.770000000000003</v>
      </c>
      <c r="E86" s="4">
        <f>IF('Control Sample Data'!E85="","",IF(SUM('Control Sample Data'!E$2:E$97)&gt;10,IF(AND(ISNUMBER('Control Sample Data'!E85),'Control Sample Data'!E85&lt;$B86, 'Control Sample Data'!E85&gt;0),'Control Sample Data'!E85,$B86),""))</f>
        <v>34.380000000000003</v>
      </c>
      <c r="F86" s="4" t="str">
        <f>IF('Control Sample Data'!F85="","",IF(SUM('Control Sample Data'!F$2:F$97)&gt;10,IF(AND(ISNUMBER('Control Sample Data'!F85),'Control Sample Data'!F85&lt;$B86, 'Control Sample Data'!F85&gt;0),'Control Sample Data'!F85,$B86),""))</f>
        <v/>
      </c>
      <c r="G86" s="4" t="str">
        <f>IF('Control Sample Data'!G85="","",IF(SUM('Control Sample Data'!G$2:G$97)&gt;10,IF(AND(ISNUMBER('Control Sample Data'!G85),'Control Sample Data'!G85&lt;$B86, 'Control Sample Data'!G85&gt;0),'Control Sample Data'!G85,$B86),""))</f>
        <v/>
      </c>
      <c r="H86" s="4" t="str">
        <f>IF('Control Sample Data'!H85="","",IF(SUM('Control Sample Data'!H$2:H$97)&gt;10,IF(AND(ISNUMBER('Control Sample Data'!H85),'Control Sample Data'!H85&lt;$B86, 'Control Sample Data'!H85&gt;0),'Control Sample Data'!H85,$B86),""))</f>
        <v/>
      </c>
      <c r="I86" s="4" t="str">
        <f>IF('Control Sample Data'!I85="","",IF(SUM('Control Sample Data'!I$2:I$97)&gt;10,IF(AND(ISNUMBER('Control Sample Data'!I85),'Control Sample Data'!I85&lt;$B86, 'Control Sample Data'!I85&gt;0),'Control Sample Data'!I85,$B86),""))</f>
        <v/>
      </c>
      <c r="J86" s="4" t="str">
        <f>IF('Control Sample Data'!J85="","",IF(SUM('Control Sample Data'!J$2:J$97)&gt;10,IF(AND(ISNUMBER('Control Sample Data'!J85),'Control Sample Data'!J85&lt;$B86, 'Control Sample Data'!J85&gt;0),'Control Sample Data'!J85,$B86),""))</f>
        <v/>
      </c>
      <c r="K86" s="4" t="str">
        <f>IF('Control Sample Data'!K85="","",IF(SUM('Control Sample Data'!K$2:K$97)&gt;10,IF(AND(ISNUMBER('Control Sample Data'!K85),'Control Sample Data'!K85&lt;$B86, 'Control Sample Data'!K85&gt;0),'Control Sample Data'!K85,$B86),""))</f>
        <v/>
      </c>
      <c r="L86" s="4" t="str">
        <f>IF('Control Sample Data'!L85="","",IF(SUM('Control Sample Data'!L$2:L$97)&gt;10,IF(AND(ISNUMBER('Control Sample Data'!L85),'Control Sample Data'!L85&lt;$B86, 'Control Sample Data'!L85&gt;0),'Control Sample Data'!L85,$B86),""))</f>
        <v/>
      </c>
      <c r="M86" s="4" t="str">
        <f>IF('Control Sample Data'!M85="","",IF(SUM('Control Sample Data'!M$2:M$97)&gt;10,IF(AND(ISNUMBER('Control Sample Data'!M85),'Control Sample Data'!M85&lt;$B86, 'Control Sample Data'!M85&gt;0),'Control Sample Data'!M85,$B86),""))</f>
        <v/>
      </c>
      <c r="N86" s="4" t="str">
        <f>IF('Control Sample Data'!N85="","",IF(SUM('Control Sample Data'!N$2:N$97)&gt;10,IF(AND(ISNUMBER('Control Sample Data'!N85),'Control Sample Data'!N85&lt;$B86, 'Control Sample Data'!N85&gt;0),'Control Sample Data'!N85,$B86),""))</f>
        <v/>
      </c>
      <c r="O86" s="4" t="str">
        <f>IF('Control Sample Data'!O85="","",IF(SUM('Control Sample Data'!O$2:O$97)&gt;10,IF(AND(ISNUMBER('Control Sample Data'!O85),'Control Sample Data'!O85&lt;$B86, 'Control Sample Data'!O85&gt;0),'Control Sample Data'!O85,$B86),""))</f>
        <v/>
      </c>
      <c r="Q86" s="4" t="s">
        <v>288</v>
      </c>
      <c r="R86" s="4">
        <f>IF('Test Sample Data'!D85="","",IF(SUM('Test Sample Data'!D$2:D$97)&gt;10,IF(AND(ISNUMBER('Test Sample Data'!D85),'Test Sample Data'!D85&lt;$B86, 'Test Sample Data'!D85&gt;0),'Test Sample Data'!D85,$B86),""))</f>
        <v>35</v>
      </c>
      <c r="S86" s="4">
        <f>IF('Test Sample Data'!E85="","",IF(SUM('Test Sample Data'!E$2:E$97)&gt;10,IF(AND(ISNUMBER('Test Sample Data'!E85),'Test Sample Data'!E85&lt;$B86, 'Test Sample Data'!E85&gt;0),'Test Sample Data'!E85,$B86),""))</f>
        <v>35</v>
      </c>
      <c r="T86" s="4">
        <f>IF('Test Sample Data'!F85="","",IF(SUM('Test Sample Data'!F$2:F$97)&gt;10,IF(AND(ISNUMBER('Test Sample Data'!F85),'Test Sample Data'!F85&lt;$B86, 'Test Sample Data'!F85&gt;0),'Test Sample Data'!F85,$B86),""))</f>
        <v>30.799999999999997</v>
      </c>
      <c r="U86" s="4">
        <f>IF('Test Sample Data'!G85="","",IF(SUM('Test Sample Data'!G$2:G$97)&gt;10,IF(AND(ISNUMBER('Test Sample Data'!G85),'Test Sample Data'!G85&lt;$B86, 'Test Sample Data'!G85&gt;0),'Test Sample Data'!G85,$B86),""))</f>
        <v>35</v>
      </c>
      <c r="V86" s="4">
        <f>IF('Test Sample Data'!H85="","",IF(SUM('Test Sample Data'!H$2:H$97)&gt;10,IF(AND(ISNUMBER('Test Sample Data'!H85),'Test Sample Data'!H85&lt;$B86, 'Test Sample Data'!H85&gt;0),'Test Sample Data'!H85,$B86),""))</f>
        <v>35</v>
      </c>
      <c r="W86" s="4">
        <f>IF('Test Sample Data'!I85="","",IF(SUM('Test Sample Data'!I$2:I$97)&gt;10,IF(AND(ISNUMBER('Test Sample Data'!I85),'Test Sample Data'!I85&lt;$B86, 'Test Sample Data'!I85&gt;0),'Test Sample Data'!I85,$B86),""))</f>
        <v>35</v>
      </c>
      <c r="X86" s="4">
        <f>IF('Test Sample Data'!J85="","",IF(SUM('Test Sample Data'!J$2:J$97)&gt;10,IF(AND(ISNUMBER('Test Sample Data'!J85),'Test Sample Data'!J85&lt;$B86, 'Test Sample Data'!J85&gt;0),'Test Sample Data'!J85,$B86),""))</f>
        <v>35</v>
      </c>
      <c r="Y86" s="4">
        <f>IF('Test Sample Data'!K85="","",IF(SUM('Test Sample Data'!K$2:K$97)&gt;10,IF(AND(ISNUMBER('Test Sample Data'!K85),'Test Sample Data'!K85&lt;$B86, 'Test Sample Data'!K85&gt;0),'Test Sample Data'!K85,$B86),""))</f>
        <v>35</v>
      </c>
      <c r="Z86" s="4" t="str">
        <f>IF('Test Sample Data'!L85="","",IF(SUM('Test Sample Data'!L$2:L$97)&gt;10,IF(AND(ISNUMBER('Test Sample Data'!L85),'Test Sample Data'!L85&lt;$B86, 'Test Sample Data'!L85&gt;0),'Test Sample Data'!L85,$B86),""))</f>
        <v/>
      </c>
      <c r="AA86" s="4" t="str">
        <f>IF('Test Sample Data'!M85="","",IF(SUM('Test Sample Data'!M$2:M$97)&gt;10,IF(AND(ISNUMBER('Test Sample Data'!M85),'Test Sample Data'!M85&lt;$B86, 'Test Sample Data'!M85&gt;0),'Test Sample Data'!M85,$B86),""))</f>
        <v/>
      </c>
      <c r="AB86" s="4" t="str">
        <f>IF('Test Sample Data'!N85="","",IF(SUM('Test Sample Data'!N$2:N$97)&gt;10,IF(AND(ISNUMBER('Test Sample Data'!N85),'Test Sample Data'!N85&lt;$B86, 'Test Sample Data'!N85&gt;0),'Test Sample Data'!N85,$B86),""))</f>
        <v/>
      </c>
      <c r="AC86" s="4" t="str">
        <f>IF('Test Sample Data'!O85="","",IF(SUM('Test Sample Data'!O$2:O$97)&gt;10,IF(AND(ISNUMBER('Test Sample Data'!O85),'Test Sample Data'!O85&lt;$B86, 'Test Sample Data'!O85&gt;0),'Test Sample Data'!O85,$B86),""))</f>
        <v/>
      </c>
      <c r="AE86" s="4" t="s">
        <v>288</v>
      </c>
      <c r="AF86" s="4">
        <f>IF(ISNUMBER(D86),IF(MID('Gene Table'!$D$1,5,1)="8",D86-ED$100,D86-VLOOKUP(LEFT($A86,FIND(":",$A86,1))&amp;"copy number",$A$3:$AC$98,4,FALSE)),"")</f>
        <v>8.6800000000000033</v>
      </c>
      <c r="AG86" s="4">
        <f>IF(ISNUMBER(E86),IF(MID('Gene Table'!$D$1,5,1)="8",E86-EE$100,E86-VLOOKUP(LEFT($A86,FIND(":",$A86,1))&amp;"copy number",$A$3:$AC$98,5,FALSE)),"")</f>
        <v>8.0700000000000038</v>
      </c>
      <c r="AH86" s="4" t="str">
        <f>IF(ISNUMBER(F86),IF(MID('Gene Table'!$D$1,5,1)="8",F86-EF$100,F86-VLOOKUP(LEFT($A86,FIND(":",$A86,1))&amp;"copy number",$A$3:$AC$98,6,FALSE)),"")</f>
        <v/>
      </c>
      <c r="AI86" s="4" t="str">
        <f>IF(ISNUMBER(G86),IF(MID('Gene Table'!$D$1,5,1)="8",G86-EG$100,G86-VLOOKUP(LEFT($A86,FIND(":",$A86,1))&amp;"copy number",$A$3:$AC$98,7,FALSE)),"")</f>
        <v/>
      </c>
      <c r="AJ86" s="4" t="str">
        <f>IF(ISNUMBER(H86),IF(MID('Gene Table'!$D$1,5,1)="8",H86-EH$100,H86-VLOOKUP(LEFT($A86,FIND(":",$A86,1))&amp;"copy number",$A$3:$AC$98,8,FALSE)),"")</f>
        <v/>
      </c>
      <c r="AK86" s="4" t="str">
        <f>IF(ISNUMBER(I86),IF(MID('Gene Table'!$D$1,5,1)="8",I86-EI$100,I86-VLOOKUP(LEFT($A86,FIND(":",$A86,1))&amp;"copy number",$A$3:$AC$98,9,FALSE)),"")</f>
        <v/>
      </c>
      <c r="AL86" s="4" t="str">
        <f>IF(ISNUMBER(J86),IF(MID('Gene Table'!$D$1,5,1)="8",J86-EJ$100,J86-VLOOKUP(LEFT($A86,FIND(":",$A86,1))&amp;"copy number",$A$3:$AC$98,10,FALSE)),"")</f>
        <v/>
      </c>
      <c r="AM86" s="4" t="str">
        <f>IF(ISNUMBER(K86),IF(MID('Gene Table'!$D$1,5,1)="8",K86-EK$100,K86-VLOOKUP(LEFT($A86,FIND(":",$A86,1))&amp;"copy number",$A$3:$AC$98,11,FALSE)),"")</f>
        <v/>
      </c>
      <c r="AN86" s="4" t="str">
        <f>IF(ISNUMBER(L86),IF(MID('Gene Table'!$D$1,5,1)="8",L86-EL$100,L86-VLOOKUP(LEFT($A86,FIND(":",$A86,1))&amp;"copy number",$A$3:$AC$98,12,FALSE)),"")</f>
        <v/>
      </c>
      <c r="AO86" s="4" t="str">
        <f>IF(ISNUMBER(M86),IF(MID('Gene Table'!$D$1,5,1)="8",M86-EM$100,M86-VLOOKUP(LEFT($A86,FIND(":",$A86,1))&amp;"copy number",$A$3:$AC$98,13,FALSE)),"")</f>
        <v/>
      </c>
      <c r="AP86" s="4" t="str">
        <f>IF(ISNUMBER(N86),IF(MID('Gene Table'!$D$1,5,1)="8",N86-EN$100,N86-VLOOKUP(LEFT($A86,FIND(":",$A86,1))&amp;"copy number",$A$3:$AC$98,14,FALSE)),"")</f>
        <v/>
      </c>
      <c r="AQ86" s="4" t="str">
        <f>IF(ISNUMBER(O86),IF(MID('Gene Table'!$D$1,5,1)="8",O86-EO$100,O86-VLOOKUP(LEFT($A86,FIND(":",$A86,1))&amp;"copy number",$A$3:$AC$98,15,FALSE)),"")</f>
        <v/>
      </c>
      <c r="AR86" s="4">
        <f t="shared" si="43"/>
        <v>1.29</v>
      </c>
      <c r="AS86" s="4">
        <f t="shared" si="44"/>
        <v>8.3800000000000008</v>
      </c>
      <c r="AU86" s="4" t="s">
        <v>288</v>
      </c>
      <c r="AV86" s="4">
        <f>IF(ISNUMBER(R86),IF(MID('Gene Table'!$D$1,5,1)="8",D86-ER$100,R86-VLOOKUP(LEFT($A86,FIND(":",$A86,1))&amp;"copy number",$A$3:$AC$98,18,FALSE)),"")</f>
        <v>7.8999999999999986</v>
      </c>
      <c r="AW86" s="4">
        <f>IF(ISNUMBER(S86),IF(MID('Gene Table'!$D$1,5,1)="8",E86-ES$100,S86-VLOOKUP(LEFT($A86,FIND(":",$A86,1))&amp;"copy number",$A$3:$AC$98,19,FALSE)),"")</f>
        <v>8.2800000000000011</v>
      </c>
      <c r="AX86" s="4">
        <f>IF(ISNUMBER(T86),IF(MID('Gene Table'!$D$1,5,1)="8",F86-ET$100,T86-VLOOKUP(LEFT($A86,FIND(":",$A86,1))&amp;"copy number",$A$3:$AC$98,20,FALSE)),"")</f>
        <v>4.0899999999999963</v>
      </c>
      <c r="AY86" s="4">
        <f>IF(ISNUMBER(U86),IF(MID('Gene Table'!$D$1,5,1)="8",G86-EU$100,U86-VLOOKUP(LEFT($A86,FIND(":",$A86,1))&amp;"copy number",$A$3:$AC$98,21,FALSE)),"")</f>
        <v>9</v>
      </c>
      <c r="AZ86" s="4">
        <f>IF(ISNUMBER(V86),IF(MID('Gene Table'!$D$1,5,1)="8",H86-EV$100,V86-VLOOKUP(LEFT($A86,FIND(":",$A86,1))&amp;"copy number",$A$3:$AC$98,22,FALSE)),"")</f>
        <v>9</v>
      </c>
      <c r="BA86" s="4">
        <f>IF(ISNUMBER(W86),IF(MID('Gene Table'!$D$1,5,1)="8",I86-EW$100,W86-VLOOKUP(LEFT($A86,FIND(":",$A86,1))&amp;"copy number",$A$3:$AC$98,23,FALSE)),"")</f>
        <v>9</v>
      </c>
      <c r="BB86" s="4">
        <f>IF(ISNUMBER(X86),IF(MID('Gene Table'!$D$1,5,1)="8",J86-EX$100,X86-VLOOKUP(LEFT($A86,FIND(":",$A86,1))&amp;"copy number",$A$3:$AC$98,24,FALSE)),"")</f>
        <v>9</v>
      </c>
      <c r="BC86" s="4">
        <f>IF(ISNUMBER(Y86),IF(MID('Gene Table'!$D$1,5,1)="8",K86-EY$100,Y86-VLOOKUP(LEFT($A86,FIND(":",$A86,1))&amp;"copy number",$A$3:$AC$98,25,FALSE)),"")</f>
        <v>9</v>
      </c>
      <c r="BD86" s="4" t="str">
        <f>IF(ISNUMBER(Z86),IF(MID('Gene Table'!$D$1,5,1)="8",L86-EZ$100,Z86-VLOOKUP(LEFT($A86,FIND(":",$A86,1))&amp;"copy number",$A$3:$AC$98,26,FALSE)),"")</f>
        <v/>
      </c>
      <c r="BE86" s="4" t="str">
        <f>IF(ISNUMBER(AA86),IF(MID('Gene Table'!$D$1,5,1)="8",M86-FA$100,AA86-VLOOKUP(LEFT($A86,FIND(":",$A86,1))&amp;"copy number",$A$3:$AC$98,27,FALSE)),"")</f>
        <v/>
      </c>
      <c r="BF86" s="4" t="str">
        <f>IF(ISNUMBER(AB86),IF(MID('Gene Table'!$D$1,5,1)="8",N86-FB$100,AB86-VLOOKUP(LEFT($A86,FIND(":",$A86,1))&amp;"copy number",$A$3:$AC$98,28,FALSE)),"")</f>
        <v/>
      </c>
      <c r="BG86" s="4" t="str">
        <f>IF(ISNUMBER(AC86),IF(MID('Gene Table'!$D$1,5,1)="8",O86-FC$100,AC86-VLOOKUP(LEFT($A86,FIND(":",$A86,1))&amp;"copy number",$A$3:$AC$98,29,FALSE)),"")</f>
        <v/>
      </c>
      <c r="BI86" s="4" t="s">
        <v>288</v>
      </c>
      <c r="BJ86" s="4">
        <f t="shared" si="45"/>
        <v>7.8999999999999986</v>
      </c>
      <c r="BK86" s="4">
        <f t="shared" si="46"/>
        <v>8.2800000000000011</v>
      </c>
      <c r="BL86" s="4" t="str">
        <f t="shared" si="47"/>
        <v/>
      </c>
      <c r="BM86" s="4">
        <f t="shared" si="48"/>
        <v>9</v>
      </c>
      <c r="BN86" s="4">
        <f t="shared" si="49"/>
        <v>9</v>
      </c>
      <c r="BO86" s="4">
        <f t="shared" si="50"/>
        <v>9</v>
      </c>
      <c r="BP86" s="4">
        <f t="shared" si="51"/>
        <v>9</v>
      </c>
      <c r="BQ86" s="4">
        <f t="shared" si="52"/>
        <v>9</v>
      </c>
      <c r="BR86" s="4" t="str">
        <f t="shared" si="53"/>
        <v/>
      </c>
      <c r="BS86" s="4" t="str">
        <f t="shared" si="54"/>
        <v/>
      </c>
      <c r="BT86" s="4" t="str">
        <f t="shared" si="55"/>
        <v/>
      </c>
      <c r="BU86" s="4" t="str">
        <f t="shared" si="56"/>
        <v/>
      </c>
      <c r="BV86" s="4">
        <f t="shared" si="57"/>
        <v>1.37</v>
      </c>
      <c r="BW86" s="4">
        <f t="shared" si="58"/>
        <v>8.74</v>
      </c>
      <c r="BY86" s="4" t="s">
        <v>288</v>
      </c>
      <c r="BZ86" s="4">
        <f t="shared" si="59"/>
        <v>-0.84000000000000163</v>
      </c>
      <c r="CA86" s="4">
        <f t="shared" si="60"/>
        <v>-0.45999999999999908</v>
      </c>
      <c r="CB86" s="4">
        <f t="shared" si="61"/>
        <v>-4.6500000000000039</v>
      </c>
      <c r="CC86" s="4">
        <f t="shared" si="62"/>
        <v>0.25999999999999979</v>
      </c>
      <c r="CD86" s="4">
        <f t="shared" si="63"/>
        <v>0.25999999999999979</v>
      </c>
      <c r="CE86" s="4">
        <f t="shared" si="64"/>
        <v>0.25999999999999979</v>
      </c>
      <c r="CF86" s="4">
        <f t="shared" si="65"/>
        <v>0.25999999999999979</v>
      </c>
      <c r="CG86" s="4">
        <f t="shared" si="66"/>
        <v>0.25999999999999979</v>
      </c>
      <c r="CH86" s="4" t="str">
        <f t="shared" si="67"/>
        <v/>
      </c>
      <c r="CI86" s="4" t="str">
        <f t="shared" si="68"/>
        <v/>
      </c>
      <c r="CJ86" s="4" t="str">
        <f t="shared" si="69"/>
        <v/>
      </c>
      <c r="CK86" s="4" t="str">
        <f t="shared" si="70"/>
        <v/>
      </c>
      <c r="CM86" s="4" t="s">
        <v>288</v>
      </c>
      <c r="CN86" s="4" t="str">
        <f>IF(ISNUMBER(BZ86), IF($BV86&gt;VLOOKUP('Gene Table'!$G$2,'Array Content'!$A$2:$B$3,2,FALSE),IF(BZ86&lt;-$BV86,"mutant","WT"),IF(BZ86&lt;-VLOOKUP('Gene Table'!$G$2,'Array Content'!$A$2:$B$3,2,FALSE),"Mutant","WT")),"")</f>
        <v>WT</v>
      </c>
      <c r="CO86" s="4" t="str">
        <f>IF(ISNUMBER(CA86), IF($BV86&gt;VLOOKUP('Gene Table'!$G$2,'Array Content'!$A$2:$B$3,2,FALSE),IF(CA86&lt;-$BV86,"mutant","WT"),IF(CA86&lt;-VLOOKUP('Gene Table'!$G$2,'Array Content'!$A$2:$B$3,2,FALSE),"Mutant","WT")),"")</f>
        <v>WT</v>
      </c>
      <c r="CP86" s="4" t="str">
        <f>IF(ISNUMBER(CB86), IF($BV86&gt;VLOOKUP('Gene Table'!$G$2,'Array Content'!$A$2:$B$3,2,FALSE),IF(CB86&lt;-$BV86,"mutant","WT"),IF(CB86&lt;-VLOOKUP('Gene Table'!$G$2,'Array Content'!$A$2:$B$3,2,FALSE),"Mutant","WT")),"")</f>
        <v>Mutant</v>
      </c>
      <c r="CQ86" s="4" t="str">
        <f>IF(ISNUMBER(CC86), IF($BV86&gt;VLOOKUP('Gene Table'!$G$2,'Array Content'!$A$2:$B$3,2,FALSE),IF(CC86&lt;-$BV86,"mutant","WT"),IF(CC86&lt;-VLOOKUP('Gene Table'!$G$2,'Array Content'!$A$2:$B$3,2,FALSE),"Mutant","WT")),"")</f>
        <v>WT</v>
      </c>
      <c r="CR86" s="4" t="str">
        <f>IF(ISNUMBER(CD86), IF($BV86&gt;VLOOKUP('Gene Table'!$G$2,'Array Content'!$A$2:$B$3,2,FALSE),IF(CD86&lt;-$BV86,"mutant","WT"),IF(CD86&lt;-VLOOKUP('Gene Table'!$G$2,'Array Content'!$A$2:$B$3,2,FALSE),"Mutant","WT")),"")</f>
        <v>WT</v>
      </c>
      <c r="CS86" s="4" t="str">
        <f>IF(ISNUMBER(CE86), IF($BV86&gt;VLOOKUP('Gene Table'!$G$2,'Array Content'!$A$2:$B$3,2,FALSE),IF(CE86&lt;-$BV86,"mutant","WT"),IF(CE86&lt;-VLOOKUP('Gene Table'!$G$2,'Array Content'!$A$2:$B$3,2,FALSE),"Mutant","WT")),"")</f>
        <v>WT</v>
      </c>
      <c r="CT86" s="4" t="str">
        <f>IF(ISNUMBER(CF86), IF($BV86&gt;VLOOKUP('Gene Table'!$G$2,'Array Content'!$A$2:$B$3,2,FALSE),IF(CF86&lt;-$BV86,"mutant","WT"),IF(CF86&lt;-VLOOKUP('Gene Table'!$G$2,'Array Content'!$A$2:$B$3,2,FALSE),"Mutant","WT")),"")</f>
        <v>WT</v>
      </c>
      <c r="CU86" s="4" t="str">
        <f>IF(ISNUMBER(CG86), IF($BV86&gt;VLOOKUP('Gene Table'!$G$2,'Array Content'!$A$2:$B$3,2,FALSE),IF(CG86&lt;-$BV86,"mutant","WT"),IF(CG86&lt;-VLOOKUP('Gene Table'!$G$2,'Array Content'!$A$2:$B$3,2,FALSE),"Mutant","WT")),"")</f>
        <v>WT</v>
      </c>
      <c r="CV86" s="4" t="str">
        <f>IF(ISNUMBER(CH86), IF($BV86&gt;VLOOKUP('Gene Table'!$G$2,'Array Content'!$A$2:$B$3,2,FALSE),IF(CH86&lt;-$BV86,"mutant","WT"),IF(CH86&lt;-VLOOKUP('Gene Table'!$G$2,'Array Content'!$A$2:$B$3,2,FALSE),"Mutant","WT")),"")</f>
        <v/>
      </c>
      <c r="CW86" s="4" t="str">
        <f>IF(ISNUMBER(CI86), IF($BV86&gt;VLOOKUP('Gene Table'!$G$2,'Array Content'!$A$2:$B$3,2,FALSE),IF(CI86&lt;-$BV86,"mutant","WT"),IF(CI86&lt;-VLOOKUP('Gene Table'!$G$2,'Array Content'!$A$2:$B$3,2,FALSE),"Mutant","WT")),"")</f>
        <v/>
      </c>
      <c r="CX86" s="4" t="str">
        <f>IF(ISNUMBER(CJ86), IF($BV86&gt;VLOOKUP('Gene Table'!$G$2,'Array Content'!$A$2:$B$3,2,FALSE),IF(CJ86&lt;-$BV86,"mutant","WT"),IF(CJ86&lt;-VLOOKUP('Gene Table'!$G$2,'Array Content'!$A$2:$B$3,2,FALSE),"Mutant","WT")),"")</f>
        <v/>
      </c>
      <c r="CY86" s="4" t="str">
        <f>IF(ISNUMBER(CK86), IF($BV86&gt;VLOOKUP('Gene Table'!$G$2,'Array Content'!$A$2:$B$3,2,FALSE),IF(CK86&lt;-$BV86,"mutant","WT"),IF(CK86&lt;-VLOOKUP('Gene Table'!$G$2,'Array Content'!$A$2:$B$3,2,FALSE),"Mutant","WT")),"")</f>
        <v/>
      </c>
      <c r="DA86" s="4" t="s">
        <v>288</v>
      </c>
      <c r="DB86" s="4">
        <f t="shared" si="71"/>
        <v>-0.4800000000000022</v>
      </c>
      <c r="DC86" s="4">
        <f t="shared" si="72"/>
        <v>-9.9999999999999645E-2</v>
      </c>
      <c r="DD86" s="4">
        <f t="shared" si="73"/>
        <v>-4.2900000000000045</v>
      </c>
      <c r="DE86" s="4">
        <f t="shared" si="74"/>
        <v>0.61999999999999922</v>
      </c>
      <c r="DF86" s="4">
        <f t="shared" si="75"/>
        <v>0.61999999999999922</v>
      </c>
      <c r="DG86" s="4">
        <f t="shared" si="76"/>
        <v>0.61999999999999922</v>
      </c>
      <c r="DH86" s="4">
        <f t="shared" si="77"/>
        <v>0.61999999999999922</v>
      </c>
      <c r="DI86" s="4">
        <f t="shared" si="78"/>
        <v>0.61999999999999922</v>
      </c>
      <c r="DJ86" s="4" t="str">
        <f t="shared" si="79"/>
        <v/>
      </c>
      <c r="DK86" s="4" t="str">
        <f t="shared" si="80"/>
        <v/>
      </c>
      <c r="DL86" s="4" t="str">
        <f t="shared" si="81"/>
        <v/>
      </c>
      <c r="DM86" s="4" t="str">
        <f t="shared" si="82"/>
        <v/>
      </c>
      <c r="DO86" s="4" t="s">
        <v>288</v>
      </c>
      <c r="DP86" s="4" t="str">
        <f>IF(ISNUMBER(DB86), IF($AR86&gt;VLOOKUP('Gene Table'!$G$2,'Array Content'!$A$2:$B$3,2,FALSE),IF(DB86&lt;-$AR86,"mutant","WT"),IF(DB86&lt;-VLOOKUP('Gene Table'!$G$2,'Array Content'!$A$2:$B$3,2,FALSE),"Mutant","WT")),"")</f>
        <v>WT</v>
      </c>
      <c r="DQ86" s="4" t="str">
        <f>IF(ISNUMBER(DC86), IF($AR86&gt;VLOOKUP('Gene Table'!$G$2,'Array Content'!$A$2:$B$3,2,FALSE),IF(DC86&lt;-$AR86,"mutant","WT"),IF(DC86&lt;-VLOOKUP('Gene Table'!$G$2,'Array Content'!$A$2:$B$3,2,FALSE),"Mutant","WT")),"")</f>
        <v>WT</v>
      </c>
      <c r="DR86" s="4" t="str">
        <f>IF(ISNUMBER(DD86), IF($AR86&gt;VLOOKUP('Gene Table'!$G$2,'Array Content'!$A$2:$B$3,2,FALSE),IF(DD86&lt;-$AR86,"mutant","WT"),IF(DD86&lt;-VLOOKUP('Gene Table'!$G$2,'Array Content'!$A$2:$B$3,2,FALSE),"Mutant","WT")),"")</f>
        <v>Mutant</v>
      </c>
      <c r="DS86" s="4" t="str">
        <f>IF(ISNUMBER(DE86), IF($AR86&gt;VLOOKUP('Gene Table'!$G$2,'Array Content'!$A$2:$B$3,2,FALSE),IF(DE86&lt;-$AR86,"mutant","WT"),IF(DE86&lt;-VLOOKUP('Gene Table'!$G$2,'Array Content'!$A$2:$B$3,2,FALSE),"Mutant","WT")),"")</f>
        <v>WT</v>
      </c>
      <c r="DT86" s="4" t="str">
        <f>IF(ISNUMBER(DF86), IF($AR86&gt;VLOOKUP('Gene Table'!$G$2,'Array Content'!$A$2:$B$3,2,FALSE),IF(DF86&lt;-$AR86,"mutant","WT"),IF(DF86&lt;-VLOOKUP('Gene Table'!$G$2,'Array Content'!$A$2:$B$3,2,FALSE),"Mutant","WT")),"")</f>
        <v>WT</v>
      </c>
      <c r="DU86" s="4" t="str">
        <f>IF(ISNUMBER(DG86), IF($AR86&gt;VLOOKUP('Gene Table'!$G$2,'Array Content'!$A$2:$B$3,2,FALSE),IF(DG86&lt;-$AR86,"mutant","WT"),IF(DG86&lt;-VLOOKUP('Gene Table'!$G$2,'Array Content'!$A$2:$B$3,2,FALSE),"Mutant","WT")),"")</f>
        <v>WT</v>
      </c>
      <c r="DV86" s="4" t="str">
        <f>IF(ISNUMBER(DH86), IF($AR86&gt;VLOOKUP('Gene Table'!$G$2,'Array Content'!$A$2:$B$3,2,FALSE),IF(DH86&lt;-$AR86,"mutant","WT"),IF(DH86&lt;-VLOOKUP('Gene Table'!$G$2,'Array Content'!$A$2:$B$3,2,FALSE),"Mutant","WT")),"")</f>
        <v>WT</v>
      </c>
      <c r="DW86" s="4" t="str">
        <f>IF(ISNUMBER(DI86), IF($AR86&gt;VLOOKUP('Gene Table'!$G$2,'Array Content'!$A$2:$B$3,2,FALSE),IF(DI86&lt;-$AR86,"mutant","WT"),IF(DI86&lt;-VLOOKUP('Gene Table'!$G$2,'Array Content'!$A$2:$B$3,2,FALSE),"Mutant","WT")),"")</f>
        <v>WT</v>
      </c>
      <c r="DX86" s="4" t="str">
        <f>IF(ISNUMBER(DJ86), IF($AR86&gt;VLOOKUP('Gene Table'!$G$2,'Array Content'!$A$2:$B$3,2,FALSE),IF(DJ86&lt;-$AR86,"mutant","WT"),IF(DJ86&lt;-VLOOKUP('Gene Table'!$G$2,'Array Content'!$A$2:$B$3,2,FALSE),"Mutant","WT")),"")</f>
        <v/>
      </c>
      <c r="DY86" s="4" t="str">
        <f>IF(ISNUMBER(DK86), IF($AR86&gt;VLOOKUP('Gene Table'!$G$2,'Array Content'!$A$2:$B$3,2,FALSE),IF(DK86&lt;-$AR86,"mutant","WT"),IF(DK86&lt;-VLOOKUP('Gene Table'!$G$2,'Array Content'!$A$2:$B$3,2,FALSE),"Mutant","WT")),"")</f>
        <v/>
      </c>
      <c r="DZ86" s="4" t="str">
        <f>IF(ISNUMBER(DL86), IF($AR86&gt;VLOOKUP('Gene Table'!$G$2,'Array Content'!$A$2:$B$3,2,FALSE),IF(DL86&lt;-$AR86,"mutant","WT"),IF(DL86&lt;-VLOOKUP('Gene Table'!$G$2,'Array Content'!$A$2:$B$3,2,FALSE),"Mutant","WT")),"")</f>
        <v/>
      </c>
      <c r="EA86" s="4" t="str">
        <f>IF(ISNUMBER(DM86), IF($AR86&gt;VLOOKUP('Gene Table'!$G$2,'Array Content'!$A$2:$B$3,2,FALSE),IF(DM86&lt;-$AR86,"mutant","WT"),IF(DM86&lt;-VLOOKUP('Gene Table'!$G$2,'Array Content'!$A$2:$B$3,2,FALSE),"Mutant","WT")),"")</f>
        <v/>
      </c>
      <c r="EC86" s="4" t="s">
        <v>288</v>
      </c>
      <c r="ED86" s="4" t="str">
        <f>IF('Gene Table'!$D86="copy number",D86,"")</f>
        <v/>
      </c>
      <c r="EE86" s="4" t="str">
        <f>IF('Gene Table'!$D86="copy number",E86,"")</f>
        <v/>
      </c>
      <c r="EF86" s="4" t="str">
        <f>IF('Gene Table'!$D86="copy number",F86,"")</f>
        <v/>
      </c>
      <c r="EG86" s="4" t="str">
        <f>IF('Gene Table'!$D86="copy number",G86,"")</f>
        <v/>
      </c>
      <c r="EH86" s="4" t="str">
        <f>IF('Gene Table'!$D86="copy number",H86,"")</f>
        <v/>
      </c>
      <c r="EI86" s="4" t="str">
        <f>IF('Gene Table'!$D86="copy number",I86,"")</f>
        <v/>
      </c>
      <c r="EJ86" s="4" t="str">
        <f>IF('Gene Table'!$D86="copy number",J86,"")</f>
        <v/>
      </c>
      <c r="EK86" s="4" t="str">
        <f>IF('Gene Table'!$D86="copy number",K86,"")</f>
        <v/>
      </c>
      <c r="EL86" s="4" t="str">
        <f>IF('Gene Table'!$D86="copy number",L86,"")</f>
        <v/>
      </c>
      <c r="EM86" s="4" t="str">
        <f>IF('Gene Table'!$D86="copy number",M86,"")</f>
        <v/>
      </c>
      <c r="EN86" s="4" t="str">
        <f>IF('Gene Table'!$D86="copy number",N86,"")</f>
        <v/>
      </c>
      <c r="EO86" s="4" t="str">
        <f>IF('Gene Table'!$D86="copy number",O86,"")</f>
        <v/>
      </c>
      <c r="EQ86" s="4" t="s">
        <v>288</v>
      </c>
      <c r="ER86" s="4" t="str">
        <f>IF('Gene Table'!$D86="copy number",R86,"")</f>
        <v/>
      </c>
      <c r="ES86" s="4" t="str">
        <f>IF('Gene Table'!$D86="copy number",S86,"")</f>
        <v/>
      </c>
      <c r="ET86" s="4" t="str">
        <f>IF('Gene Table'!$D86="copy number",T86,"")</f>
        <v/>
      </c>
      <c r="EU86" s="4" t="str">
        <f>IF('Gene Table'!$D86="copy number",U86,"")</f>
        <v/>
      </c>
      <c r="EV86" s="4" t="str">
        <f>IF('Gene Table'!$D86="copy number",V86,"")</f>
        <v/>
      </c>
      <c r="EW86" s="4" t="str">
        <f>IF('Gene Table'!$D86="copy number",W86,"")</f>
        <v/>
      </c>
      <c r="EX86" s="4" t="str">
        <f>IF('Gene Table'!$D86="copy number",X86,"")</f>
        <v/>
      </c>
      <c r="EY86" s="4" t="str">
        <f>IF('Gene Table'!$D86="copy number",Y86,"")</f>
        <v/>
      </c>
      <c r="EZ86" s="4" t="str">
        <f>IF('Gene Table'!$D86="copy number",Z86,"")</f>
        <v/>
      </c>
      <c r="FA86" s="4" t="str">
        <f>IF('Gene Table'!$D86="copy number",AA86,"")</f>
        <v/>
      </c>
      <c r="FB86" s="4" t="str">
        <f>IF('Gene Table'!$D86="copy number",AB86,"")</f>
        <v/>
      </c>
      <c r="FC86" s="4" t="str">
        <f>IF('Gene Table'!$D86="copy number",AC86,"")</f>
        <v/>
      </c>
      <c r="FE86" s="4" t="s">
        <v>288</v>
      </c>
      <c r="FF86" s="4" t="str">
        <f>IF('Gene Table'!$C86="SMPC",D86,"")</f>
        <v/>
      </c>
      <c r="FG86" s="4" t="str">
        <f>IF('Gene Table'!$C86="SMPC",E86,"")</f>
        <v/>
      </c>
      <c r="FH86" s="4" t="str">
        <f>IF('Gene Table'!$C86="SMPC",F86,"")</f>
        <v/>
      </c>
      <c r="FI86" s="4" t="str">
        <f>IF('Gene Table'!$C86="SMPC",G86,"")</f>
        <v/>
      </c>
      <c r="FJ86" s="4" t="str">
        <f>IF('Gene Table'!$C86="SMPC",H86,"")</f>
        <v/>
      </c>
      <c r="FK86" s="4" t="str">
        <f>IF('Gene Table'!$C86="SMPC",I86,"")</f>
        <v/>
      </c>
      <c r="FL86" s="4" t="str">
        <f>IF('Gene Table'!$C86="SMPC",J86,"")</f>
        <v/>
      </c>
      <c r="FM86" s="4" t="str">
        <f>IF('Gene Table'!$C86="SMPC",K86,"")</f>
        <v/>
      </c>
      <c r="FN86" s="4" t="str">
        <f>IF('Gene Table'!$C86="SMPC",L86,"")</f>
        <v/>
      </c>
      <c r="FO86" s="4" t="str">
        <f>IF('Gene Table'!$C86="SMPC",M86,"")</f>
        <v/>
      </c>
      <c r="FP86" s="4" t="str">
        <f>IF('Gene Table'!$C86="SMPC",N86,"")</f>
        <v/>
      </c>
      <c r="FQ86" s="4" t="str">
        <f>IF('Gene Table'!$C86="SMPC",O86,"")</f>
        <v/>
      </c>
      <c r="FS86" s="4" t="s">
        <v>288</v>
      </c>
      <c r="FT86" s="4" t="str">
        <f>IF('Gene Table'!$C86="SMPC",R86,"")</f>
        <v/>
      </c>
      <c r="FU86" s="4" t="str">
        <f>IF('Gene Table'!$C86="SMPC",S86,"")</f>
        <v/>
      </c>
      <c r="FV86" s="4" t="str">
        <f>IF('Gene Table'!$C86="SMPC",T86,"")</f>
        <v/>
      </c>
      <c r="FW86" s="4" t="str">
        <f>IF('Gene Table'!$C86="SMPC",U86,"")</f>
        <v/>
      </c>
      <c r="FX86" s="4" t="str">
        <f>IF('Gene Table'!$C86="SMPC",V86,"")</f>
        <v/>
      </c>
      <c r="FY86" s="4" t="str">
        <f>IF('Gene Table'!$C86="SMPC",W86,"")</f>
        <v/>
      </c>
      <c r="FZ86" s="4" t="str">
        <f>IF('Gene Table'!$C86="SMPC",X86,"")</f>
        <v/>
      </c>
      <c r="GA86" s="4" t="str">
        <f>IF('Gene Table'!$C86="SMPC",Y86,"")</f>
        <v/>
      </c>
      <c r="GB86" s="4" t="str">
        <f>IF('Gene Table'!$C86="SMPC",Z86,"")</f>
        <v/>
      </c>
      <c r="GC86" s="4" t="str">
        <f>IF('Gene Table'!$C86="SMPC",AA86,"")</f>
        <v/>
      </c>
      <c r="GD86" s="4" t="str">
        <f>IF('Gene Table'!$C86="SMPC",AB86,"")</f>
        <v/>
      </c>
      <c r="GE86" s="4" t="str">
        <f>IF('Gene Table'!$C86="SMPC",AC86,"")</f>
        <v/>
      </c>
    </row>
    <row r="87" spans="1:187" ht="15" customHeight="1" x14ac:dyDescent="0.25">
      <c r="A87" s="4" t="str">
        <f>'Gene Table'!C87&amp;":"&amp;'Gene Table'!D87</f>
        <v>PTEN:c.697C&gt;T</v>
      </c>
      <c r="B87" s="4">
        <f>IF('Gene Table'!$G$5="NO",IF(ISNUMBER(MATCH('Gene Table'!E87,'Array Content'!$M$2:$M$941,0)),VLOOKUP('Gene Table'!E87,'Array Content'!$M$2:$O$941,2,FALSE),35),IF('Gene Table'!$G$5="YES",IF(ISNUMBER(MATCH('Gene Table'!E87,'Array Content'!$M$2:$M$941,0)),VLOOKUP('Gene Table'!E87,'Array Content'!$M$2:$O$941,3,FALSE),35),"OOPS"))</f>
        <v>37</v>
      </c>
      <c r="C87" s="4" t="s">
        <v>291</v>
      </c>
      <c r="D87" s="4">
        <f>IF('Control Sample Data'!D86="","",IF(SUM('Control Sample Data'!D$2:D$97)&gt;10,IF(AND(ISNUMBER('Control Sample Data'!D86),'Control Sample Data'!D86&lt;$B87, 'Control Sample Data'!D86&gt;0),'Control Sample Data'!D86,$B87),""))</f>
        <v>34.29</v>
      </c>
      <c r="E87" s="4">
        <f>IF('Control Sample Data'!E86="","",IF(SUM('Control Sample Data'!E$2:E$97)&gt;10,IF(AND(ISNUMBER('Control Sample Data'!E86),'Control Sample Data'!E86&lt;$B87, 'Control Sample Data'!E86&gt;0),'Control Sample Data'!E86,$B87),""))</f>
        <v>34.520000000000003</v>
      </c>
      <c r="F87" s="4" t="str">
        <f>IF('Control Sample Data'!F86="","",IF(SUM('Control Sample Data'!F$2:F$97)&gt;10,IF(AND(ISNUMBER('Control Sample Data'!F86),'Control Sample Data'!F86&lt;$B87, 'Control Sample Data'!F86&gt;0),'Control Sample Data'!F86,$B87),""))</f>
        <v/>
      </c>
      <c r="G87" s="4" t="str">
        <f>IF('Control Sample Data'!G86="","",IF(SUM('Control Sample Data'!G$2:G$97)&gt;10,IF(AND(ISNUMBER('Control Sample Data'!G86),'Control Sample Data'!G86&lt;$B87, 'Control Sample Data'!G86&gt;0),'Control Sample Data'!G86,$B87),""))</f>
        <v/>
      </c>
      <c r="H87" s="4" t="str">
        <f>IF('Control Sample Data'!H86="","",IF(SUM('Control Sample Data'!H$2:H$97)&gt;10,IF(AND(ISNUMBER('Control Sample Data'!H86),'Control Sample Data'!H86&lt;$B87, 'Control Sample Data'!H86&gt;0),'Control Sample Data'!H86,$B87),""))</f>
        <v/>
      </c>
      <c r="I87" s="4" t="str">
        <f>IF('Control Sample Data'!I86="","",IF(SUM('Control Sample Data'!I$2:I$97)&gt;10,IF(AND(ISNUMBER('Control Sample Data'!I86),'Control Sample Data'!I86&lt;$B87, 'Control Sample Data'!I86&gt;0),'Control Sample Data'!I86,$B87),""))</f>
        <v/>
      </c>
      <c r="J87" s="4" t="str">
        <f>IF('Control Sample Data'!J86="","",IF(SUM('Control Sample Data'!J$2:J$97)&gt;10,IF(AND(ISNUMBER('Control Sample Data'!J86),'Control Sample Data'!J86&lt;$B87, 'Control Sample Data'!J86&gt;0),'Control Sample Data'!J86,$B87),""))</f>
        <v/>
      </c>
      <c r="K87" s="4" t="str">
        <f>IF('Control Sample Data'!K86="","",IF(SUM('Control Sample Data'!K$2:K$97)&gt;10,IF(AND(ISNUMBER('Control Sample Data'!K86),'Control Sample Data'!K86&lt;$B87, 'Control Sample Data'!K86&gt;0),'Control Sample Data'!K86,$B87),""))</f>
        <v/>
      </c>
      <c r="L87" s="4" t="str">
        <f>IF('Control Sample Data'!L86="","",IF(SUM('Control Sample Data'!L$2:L$97)&gt;10,IF(AND(ISNUMBER('Control Sample Data'!L86),'Control Sample Data'!L86&lt;$B87, 'Control Sample Data'!L86&gt;0),'Control Sample Data'!L86,$B87),""))</f>
        <v/>
      </c>
      <c r="M87" s="4" t="str">
        <f>IF('Control Sample Data'!M86="","",IF(SUM('Control Sample Data'!M$2:M$97)&gt;10,IF(AND(ISNUMBER('Control Sample Data'!M86),'Control Sample Data'!M86&lt;$B87, 'Control Sample Data'!M86&gt;0),'Control Sample Data'!M86,$B87),""))</f>
        <v/>
      </c>
      <c r="N87" s="4" t="str">
        <f>IF('Control Sample Data'!N86="","",IF(SUM('Control Sample Data'!N$2:N$97)&gt;10,IF(AND(ISNUMBER('Control Sample Data'!N86),'Control Sample Data'!N86&lt;$B87, 'Control Sample Data'!N86&gt;0),'Control Sample Data'!N86,$B87),""))</f>
        <v/>
      </c>
      <c r="O87" s="4" t="str">
        <f>IF('Control Sample Data'!O86="","",IF(SUM('Control Sample Data'!O$2:O$97)&gt;10,IF(AND(ISNUMBER('Control Sample Data'!O86),'Control Sample Data'!O86&lt;$B87, 'Control Sample Data'!O86&gt;0),'Control Sample Data'!O86,$B87),""))</f>
        <v/>
      </c>
      <c r="Q87" s="4" t="s">
        <v>291</v>
      </c>
      <c r="R87" s="4">
        <f>IF('Test Sample Data'!D86="","",IF(SUM('Test Sample Data'!D$2:D$97)&gt;10,IF(AND(ISNUMBER('Test Sample Data'!D86),'Test Sample Data'!D86&lt;$B87, 'Test Sample Data'!D86&gt;0),'Test Sample Data'!D86,$B87),""))</f>
        <v>35</v>
      </c>
      <c r="S87" s="4">
        <f>IF('Test Sample Data'!E86="","",IF(SUM('Test Sample Data'!E$2:E$97)&gt;10,IF(AND(ISNUMBER('Test Sample Data'!E86),'Test Sample Data'!E86&lt;$B87, 'Test Sample Data'!E86&gt;0),'Test Sample Data'!E86,$B87),""))</f>
        <v>35</v>
      </c>
      <c r="T87" s="4">
        <f>IF('Test Sample Data'!F86="","",IF(SUM('Test Sample Data'!F$2:F$97)&gt;10,IF(AND(ISNUMBER('Test Sample Data'!F86),'Test Sample Data'!F86&lt;$B87, 'Test Sample Data'!F86&gt;0),'Test Sample Data'!F86,$B87),""))</f>
        <v>35</v>
      </c>
      <c r="U87" s="4">
        <f>IF('Test Sample Data'!G86="","",IF(SUM('Test Sample Data'!G$2:G$97)&gt;10,IF(AND(ISNUMBER('Test Sample Data'!G86),'Test Sample Data'!G86&lt;$B87, 'Test Sample Data'!G86&gt;0),'Test Sample Data'!G86,$B87),""))</f>
        <v>35</v>
      </c>
      <c r="V87" s="4">
        <f>IF('Test Sample Data'!H86="","",IF(SUM('Test Sample Data'!H$2:H$97)&gt;10,IF(AND(ISNUMBER('Test Sample Data'!H86),'Test Sample Data'!H86&lt;$B87, 'Test Sample Data'!H86&gt;0),'Test Sample Data'!H86,$B87),""))</f>
        <v>35</v>
      </c>
      <c r="W87" s="4">
        <f>IF('Test Sample Data'!I86="","",IF(SUM('Test Sample Data'!I$2:I$97)&gt;10,IF(AND(ISNUMBER('Test Sample Data'!I86),'Test Sample Data'!I86&lt;$B87, 'Test Sample Data'!I86&gt;0),'Test Sample Data'!I86,$B87),""))</f>
        <v>35</v>
      </c>
      <c r="X87" s="4">
        <f>IF('Test Sample Data'!J86="","",IF(SUM('Test Sample Data'!J$2:J$97)&gt;10,IF(AND(ISNUMBER('Test Sample Data'!J86),'Test Sample Data'!J86&lt;$B87, 'Test Sample Data'!J86&gt;0),'Test Sample Data'!J86,$B87),""))</f>
        <v>35</v>
      </c>
      <c r="Y87" s="4">
        <f>IF('Test Sample Data'!K86="","",IF(SUM('Test Sample Data'!K$2:K$97)&gt;10,IF(AND(ISNUMBER('Test Sample Data'!K86),'Test Sample Data'!K86&lt;$B87, 'Test Sample Data'!K86&gt;0),'Test Sample Data'!K86,$B87),""))</f>
        <v>35</v>
      </c>
      <c r="Z87" s="4" t="str">
        <f>IF('Test Sample Data'!L86="","",IF(SUM('Test Sample Data'!L$2:L$97)&gt;10,IF(AND(ISNUMBER('Test Sample Data'!L86),'Test Sample Data'!L86&lt;$B87, 'Test Sample Data'!L86&gt;0),'Test Sample Data'!L86,$B87),""))</f>
        <v/>
      </c>
      <c r="AA87" s="4" t="str">
        <f>IF('Test Sample Data'!M86="","",IF(SUM('Test Sample Data'!M$2:M$97)&gt;10,IF(AND(ISNUMBER('Test Sample Data'!M86),'Test Sample Data'!M86&lt;$B87, 'Test Sample Data'!M86&gt;0),'Test Sample Data'!M86,$B87),""))</f>
        <v/>
      </c>
      <c r="AB87" s="4" t="str">
        <f>IF('Test Sample Data'!N86="","",IF(SUM('Test Sample Data'!N$2:N$97)&gt;10,IF(AND(ISNUMBER('Test Sample Data'!N86),'Test Sample Data'!N86&lt;$B87, 'Test Sample Data'!N86&gt;0),'Test Sample Data'!N86,$B87),""))</f>
        <v/>
      </c>
      <c r="AC87" s="4" t="str">
        <f>IF('Test Sample Data'!O86="","",IF(SUM('Test Sample Data'!O$2:O$97)&gt;10,IF(AND(ISNUMBER('Test Sample Data'!O86),'Test Sample Data'!O86&lt;$B87, 'Test Sample Data'!O86&gt;0),'Test Sample Data'!O86,$B87),""))</f>
        <v/>
      </c>
      <c r="AE87" s="4" t="s">
        <v>291</v>
      </c>
      <c r="AF87" s="4">
        <f>IF(ISNUMBER(D87),IF(MID('Gene Table'!$D$1,5,1)="8",D87-ED$100,D87-VLOOKUP(LEFT($A87,FIND(":",$A87,1))&amp;"copy number",$A$3:$AC$98,4,FALSE)),"")</f>
        <v>8.1999999999999993</v>
      </c>
      <c r="AG87" s="4">
        <f>IF(ISNUMBER(E87),IF(MID('Gene Table'!$D$1,5,1)="8",E87-EE$100,E87-VLOOKUP(LEFT($A87,FIND(":",$A87,1))&amp;"copy number",$A$3:$AC$98,5,FALSE)),"")</f>
        <v>8.2100000000000044</v>
      </c>
      <c r="AH87" s="4" t="str">
        <f>IF(ISNUMBER(F87),IF(MID('Gene Table'!$D$1,5,1)="8",F87-EF$100,F87-VLOOKUP(LEFT($A87,FIND(":",$A87,1))&amp;"copy number",$A$3:$AC$98,6,FALSE)),"")</f>
        <v/>
      </c>
      <c r="AI87" s="4" t="str">
        <f>IF(ISNUMBER(G87),IF(MID('Gene Table'!$D$1,5,1)="8",G87-EG$100,G87-VLOOKUP(LEFT($A87,FIND(":",$A87,1))&amp;"copy number",$A$3:$AC$98,7,FALSE)),"")</f>
        <v/>
      </c>
      <c r="AJ87" s="4" t="str">
        <f>IF(ISNUMBER(H87),IF(MID('Gene Table'!$D$1,5,1)="8",H87-EH$100,H87-VLOOKUP(LEFT($A87,FIND(":",$A87,1))&amp;"copy number",$A$3:$AC$98,8,FALSE)),"")</f>
        <v/>
      </c>
      <c r="AK87" s="4" t="str">
        <f>IF(ISNUMBER(I87),IF(MID('Gene Table'!$D$1,5,1)="8",I87-EI$100,I87-VLOOKUP(LEFT($A87,FIND(":",$A87,1))&amp;"copy number",$A$3:$AC$98,9,FALSE)),"")</f>
        <v/>
      </c>
      <c r="AL87" s="4" t="str">
        <f>IF(ISNUMBER(J87),IF(MID('Gene Table'!$D$1,5,1)="8",J87-EJ$100,J87-VLOOKUP(LEFT($A87,FIND(":",$A87,1))&amp;"copy number",$A$3:$AC$98,10,FALSE)),"")</f>
        <v/>
      </c>
      <c r="AM87" s="4" t="str">
        <f>IF(ISNUMBER(K87),IF(MID('Gene Table'!$D$1,5,1)="8",K87-EK$100,K87-VLOOKUP(LEFT($A87,FIND(":",$A87,1))&amp;"copy number",$A$3:$AC$98,11,FALSE)),"")</f>
        <v/>
      </c>
      <c r="AN87" s="4" t="str">
        <f>IF(ISNUMBER(L87),IF(MID('Gene Table'!$D$1,5,1)="8",L87-EL$100,L87-VLOOKUP(LEFT($A87,FIND(":",$A87,1))&amp;"copy number",$A$3:$AC$98,12,FALSE)),"")</f>
        <v/>
      </c>
      <c r="AO87" s="4" t="str">
        <f>IF(ISNUMBER(M87),IF(MID('Gene Table'!$D$1,5,1)="8",M87-EM$100,M87-VLOOKUP(LEFT($A87,FIND(":",$A87,1))&amp;"copy number",$A$3:$AC$98,13,FALSE)),"")</f>
        <v/>
      </c>
      <c r="AP87" s="4" t="str">
        <f>IF(ISNUMBER(N87),IF(MID('Gene Table'!$D$1,5,1)="8",N87-EN$100,N87-VLOOKUP(LEFT($A87,FIND(":",$A87,1))&amp;"copy number",$A$3:$AC$98,14,FALSE)),"")</f>
        <v/>
      </c>
      <c r="AQ87" s="4" t="str">
        <f>IF(ISNUMBER(O87),IF(MID('Gene Table'!$D$1,5,1)="8",O87-EO$100,O87-VLOOKUP(LEFT($A87,FIND(":",$A87,1))&amp;"copy number",$A$3:$AC$98,15,FALSE)),"")</f>
        <v/>
      </c>
      <c r="AR87" s="4">
        <f t="shared" si="43"/>
        <v>0.02</v>
      </c>
      <c r="AS87" s="4">
        <f t="shared" si="44"/>
        <v>8.2100000000000009</v>
      </c>
      <c r="AU87" s="4" t="s">
        <v>291</v>
      </c>
      <c r="AV87" s="4">
        <f>IF(ISNUMBER(R87),IF(MID('Gene Table'!$D$1,5,1)="8",D87-ER$100,R87-VLOOKUP(LEFT($A87,FIND(":",$A87,1))&amp;"copy number",$A$3:$AC$98,18,FALSE)),"")</f>
        <v>7.8999999999999986</v>
      </c>
      <c r="AW87" s="4">
        <f>IF(ISNUMBER(S87),IF(MID('Gene Table'!$D$1,5,1)="8",E87-ES$100,S87-VLOOKUP(LEFT($A87,FIND(":",$A87,1))&amp;"copy number",$A$3:$AC$98,19,FALSE)),"")</f>
        <v>8.2800000000000011</v>
      </c>
      <c r="AX87" s="4">
        <f>IF(ISNUMBER(T87),IF(MID('Gene Table'!$D$1,5,1)="8",F87-ET$100,T87-VLOOKUP(LEFT($A87,FIND(":",$A87,1))&amp;"copy number",$A$3:$AC$98,20,FALSE)),"")</f>
        <v>8.2899999999999991</v>
      </c>
      <c r="AY87" s="4">
        <f>IF(ISNUMBER(U87),IF(MID('Gene Table'!$D$1,5,1)="8",G87-EU$100,U87-VLOOKUP(LEFT($A87,FIND(":",$A87,1))&amp;"copy number",$A$3:$AC$98,21,FALSE)),"")</f>
        <v>9</v>
      </c>
      <c r="AZ87" s="4">
        <f>IF(ISNUMBER(V87),IF(MID('Gene Table'!$D$1,5,1)="8",H87-EV$100,V87-VLOOKUP(LEFT($A87,FIND(":",$A87,1))&amp;"copy number",$A$3:$AC$98,22,FALSE)),"")</f>
        <v>9</v>
      </c>
      <c r="BA87" s="4">
        <f>IF(ISNUMBER(W87),IF(MID('Gene Table'!$D$1,5,1)="8",I87-EW$100,W87-VLOOKUP(LEFT($A87,FIND(":",$A87,1))&amp;"copy number",$A$3:$AC$98,23,FALSE)),"")</f>
        <v>9</v>
      </c>
      <c r="BB87" s="4">
        <f>IF(ISNUMBER(X87),IF(MID('Gene Table'!$D$1,5,1)="8",J87-EX$100,X87-VLOOKUP(LEFT($A87,FIND(":",$A87,1))&amp;"copy number",$A$3:$AC$98,24,FALSE)),"")</f>
        <v>9</v>
      </c>
      <c r="BC87" s="4">
        <f>IF(ISNUMBER(Y87),IF(MID('Gene Table'!$D$1,5,1)="8",K87-EY$100,Y87-VLOOKUP(LEFT($A87,FIND(":",$A87,1))&amp;"copy number",$A$3:$AC$98,25,FALSE)),"")</f>
        <v>9</v>
      </c>
      <c r="BD87" s="4" t="str">
        <f>IF(ISNUMBER(Z87),IF(MID('Gene Table'!$D$1,5,1)="8",L87-EZ$100,Z87-VLOOKUP(LEFT($A87,FIND(":",$A87,1))&amp;"copy number",$A$3:$AC$98,26,FALSE)),"")</f>
        <v/>
      </c>
      <c r="BE87" s="4" t="str">
        <f>IF(ISNUMBER(AA87),IF(MID('Gene Table'!$D$1,5,1)="8",M87-FA$100,AA87-VLOOKUP(LEFT($A87,FIND(":",$A87,1))&amp;"copy number",$A$3:$AC$98,27,FALSE)),"")</f>
        <v/>
      </c>
      <c r="BF87" s="4" t="str">
        <f>IF(ISNUMBER(AB87),IF(MID('Gene Table'!$D$1,5,1)="8",N87-FB$100,AB87-VLOOKUP(LEFT($A87,FIND(":",$A87,1))&amp;"copy number",$A$3:$AC$98,28,FALSE)),"")</f>
        <v/>
      </c>
      <c r="BG87" s="4" t="str">
        <f>IF(ISNUMBER(AC87),IF(MID('Gene Table'!$D$1,5,1)="8",O87-FC$100,AC87-VLOOKUP(LEFT($A87,FIND(":",$A87,1))&amp;"copy number",$A$3:$AC$98,29,FALSE)),"")</f>
        <v/>
      </c>
      <c r="BI87" s="4" t="s">
        <v>291</v>
      </c>
      <c r="BJ87" s="4">
        <f t="shared" si="45"/>
        <v>7.8999999999999986</v>
      </c>
      <c r="BK87" s="4">
        <f t="shared" si="46"/>
        <v>8.2800000000000011</v>
      </c>
      <c r="BL87" s="4">
        <f t="shared" si="47"/>
        <v>8.2899999999999991</v>
      </c>
      <c r="BM87" s="4">
        <f t="shared" si="48"/>
        <v>9</v>
      </c>
      <c r="BN87" s="4">
        <f t="shared" si="49"/>
        <v>9</v>
      </c>
      <c r="BO87" s="4">
        <f t="shared" si="50"/>
        <v>9</v>
      </c>
      <c r="BP87" s="4">
        <f t="shared" si="51"/>
        <v>9</v>
      </c>
      <c r="BQ87" s="4">
        <f t="shared" si="52"/>
        <v>9</v>
      </c>
      <c r="BR87" s="4" t="str">
        <f t="shared" si="53"/>
        <v/>
      </c>
      <c r="BS87" s="4" t="str">
        <f t="shared" si="54"/>
        <v/>
      </c>
      <c r="BT87" s="4" t="str">
        <f t="shared" si="55"/>
        <v/>
      </c>
      <c r="BU87" s="4" t="str">
        <f t="shared" si="56"/>
        <v/>
      </c>
      <c r="BV87" s="4">
        <f t="shared" si="57"/>
        <v>1.36</v>
      </c>
      <c r="BW87" s="4">
        <f t="shared" si="58"/>
        <v>8.68</v>
      </c>
      <c r="BY87" s="4" t="s">
        <v>291</v>
      </c>
      <c r="BZ87" s="4">
        <f t="shared" si="59"/>
        <v>-0.78000000000000114</v>
      </c>
      <c r="CA87" s="4">
        <f t="shared" si="60"/>
        <v>-0.39999999999999858</v>
      </c>
      <c r="CB87" s="4">
        <f t="shared" si="61"/>
        <v>-0.39000000000000057</v>
      </c>
      <c r="CC87" s="4">
        <f t="shared" si="62"/>
        <v>0.32000000000000028</v>
      </c>
      <c r="CD87" s="4">
        <f t="shared" si="63"/>
        <v>0.32000000000000028</v>
      </c>
      <c r="CE87" s="4">
        <f t="shared" si="64"/>
        <v>0.32000000000000028</v>
      </c>
      <c r="CF87" s="4">
        <f t="shared" si="65"/>
        <v>0.32000000000000028</v>
      </c>
      <c r="CG87" s="4">
        <f t="shared" si="66"/>
        <v>0.32000000000000028</v>
      </c>
      <c r="CH87" s="4" t="str">
        <f t="shared" si="67"/>
        <v/>
      </c>
      <c r="CI87" s="4" t="str">
        <f t="shared" si="68"/>
        <v/>
      </c>
      <c r="CJ87" s="4" t="str">
        <f t="shared" si="69"/>
        <v/>
      </c>
      <c r="CK87" s="4" t="str">
        <f t="shared" si="70"/>
        <v/>
      </c>
      <c r="CM87" s="4" t="s">
        <v>291</v>
      </c>
      <c r="CN87" s="4" t="str">
        <f>IF(ISNUMBER(BZ87), IF($BV87&gt;VLOOKUP('Gene Table'!$G$2,'Array Content'!$A$2:$B$3,2,FALSE),IF(BZ87&lt;-$BV87,"mutant","WT"),IF(BZ87&lt;-VLOOKUP('Gene Table'!$G$2,'Array Content'!$A$2:$B$3,2,FALSE),"Mutant","WT")),"")</f>
        <v>WT</v>
      </c>
      <c r="CO87" s="4" t="str">
        <f>IF(ISNUMBER(CA87), IF($BV87&gt;VLOOKUP('Gene Table'!$G$2,'Array Content'!$A$2:$B$3,2,FALSE),IF(CA87&lt;-$BV87,"mutant","WT"),IF(CA87&lt;-VLOOKUP('Gene Table'!$G$2,'Array Content'!$A$2:$B$3,2,FALSE),"Mutant","WT")),"")</f>
        <v>WT</v>
      </c>
      <c r="CP87" s="4" t="str">
        <f>IF(ISNUMBER(CB87), IF($BV87&gt;VLOOKUP('Gene Table'!$G$2,'Array Content'!$A$2:$B$3,2,FALSE),IF(CB87&lt;-$BV87,"mutant","WT"),IF(CB87&lt;-VLOOKUP('Gene Table'!$G$2,'Array Content'!$A$2:$B$3,2,FALSE),"Mutant","WT")),"")</f>
        <v>WT</v>
      </c>
      <c r="CQ87" s="4" t="str">
        <f>IF(ISNUMBER(CC87), IF($BV87&gt;VLOOKUP('Gene Table'!$G$2,'Array Content'!$A$2:$B$3,2,FALSE),IF(CC87&lt;-$BV87,"mutant","WT"),IF(CC87&lt;-VLOOKUP('Gene Table'!$G$2,'Array Content'!$A$2:$B$3,2,FALSE),"Mutant","WT")),"")</f>
        <v>WT</v>
      </c>
      <c r="CR87" s="4" t="str">
        <f>IF(ISNUMBER(CD87), IF($BV87&gt;VLOOKUP('Gene Table'!$G$2,'Array Content'!$A$2:$B$3,2,FALSE),IF(CD87&lt;-$BV87,"mutant","WT"),IF(CD87&lt;-VLOOKUP('Gene Table'!$G$2,'Array Content'!$A$2:$B$3,2,FALSE),"Mutant","WT")),"")</f>
        <v>WT</v>
      </c>
      <c r="CS87" s="4" t="str">
        <f>IF(ISNUMBER(CE87), IF($BV87&gt;VLOOKUP('Gene Table'!$G$2,'Array Content'!$A$2:$B$3,2,FALSE),IF(CE87&lt;-$BV87,"mutant","WT"),IF(CE87&lt;-VLOOKUP('Gene Table'!$G$2,'Array Content'!$A$2:$B$3,2,FALSE),"Mutant","WT")),"")</f>
        <v>WT</v>
      </c>
      <c r="CT87" s="4" t="str">
        <f>IF(ISNUMBER(CF87), IF($BV87&gt;VLOOKUP('Gene Table'!$G$2,'Array Content'!$A$2:$B$3,2,FALSE),IF(CF87&lt;-$BV87,"mutant","WT"),IF(CF87&lt;-VLOOKUP('Gene Table'!$G$2,'Array Content'!$A$2:$B$3,2,FALSE),"Mutant","WT")),"")</f>
        <v>WT</v>
      </c>
      <c r="CU87" s="4" t="str">
        <f>IF(ISNUMBER(CG87), IF($BV87&gt;VLOOKUP('Gene Table'!$G$2,'Array Content'!$A$2:$B$3,2,FALSE),IF(CG87&lt;-$BV87,"mutant","WT"),IF(CG87&lt;-VLOOKUP('Gene Table'!$G$2,'Array Content'!$A$2:$B$3,2,FALSE),"Mutant","WT")),"")</f>
        <v>WT</v>
      </c>
      <c r="CV87" s="4" t="str">
        <f>IF(ISNUMBER(CH87), IF($BV87&gt;VLOOKUP('Gene Table'!$G$2,'Array Content'!$A$2:$B$3,2,FALSE),IF(CH87&lt;-$BV87,"mutant","WT"),IF(CH87&lt;-VLOOKUP('Gene Table'!$G$2,'Array Content'!$A$2:$B$3,2,FALSE),"Mutant","WT")),"")</f>
        <v/>
      </c>
      <c r="CW87" s="4" t="str">
        <f>IF(ISNUMBER(CI87), IF($BV87&gt;VLOOKUP('Gene Table'!$G$2,'Array Content'!$A$2:$B$3,2,FALSE),IF(CI87&lt;-$BV87,"mutant","WT"),IF(CI87&lt;-VLOOKUP('Gene Table'!$G$2,'Array Content'!$A$2:$B$3,2,FALSE),"Mutant","WT")),"")</f>
        <v/>
      </c>
      <c r="CX87" s="4" t="str">
        <f>IF(ISNUMBER(CJ87), IF($BV87&gt;VLOOKUP('Gene Table'!$G$2,'Array Content'!$A$2:$B$3,2,FALSE),IF(CJ87&lt;-$BV87,"mutant","WT"),IF(CJ87&lt;-VLOOKUP('Gene Table'!$G$2,'Array Content'!$A$2:$B$3,2,FALSE),"Mutant","WT")),"")</f>
        <v/>
      </c>
      <c r="CY87" s="4" t="str">
        <f>IF(ISNUMBER(CK87), IF($BV87&gt;VLOOKUP('Gene Table'!$G$2,'Array Content'!$A$2:$B$3,2,FALSE),IF(CK87&lt;-$BV87,"mutant","WT"),IF(CK87&lt;-VLOOKUP('Gene Table'!$G$2,'Array Content'!$A$2:$B$3,2,FALSE),"Mutant","WT")),"")</f>
        <v/>
      </c>
      <c r="DA87" s="4" t="s">
        <v>291</v>
      </c>
      <c r="DB87" s="4">
        <f t="shared" si="71"/>
        <v>-0.31000000000000227</v>
      </c>
      <c r="DC87" s="4">
        <f t="shared" si="72"/>
        <v>7.0000000000000284E-2</v>
      </c>
      <c r="DD87" s="4">
        <f t="shared" si="73"/>
        <v>7.9999999999998295E-2</v>
      </c>
      <c r="DE87" s="4">
        <f t="shared" si="74"/>
        <v>0.78999999999999915</v>
      </c>
      <c r="DF87" s="4">
        <f t="shared" si="75"/>
        <v>0.78999999999999915</v>
      </c>
      <c r="DG87" s="4">
        <f t="shared" si="76"/>
        <v>0.78999999999999915</v>
      </c>
      <c r="DH87" s="4">
        <f t="shared" si="77"/>
        <v>0.78999999999999915</v>
      </c>
      <c r="DI87" s="4">
        <f t="shared" si="78"/>
        <v>0.78999999999999915</v>
      </c>
      <c r="DJ87" s="4" t="str">
        <f t="shared" si="79"/>
        <v/>
      </c>
      <c r="DK87" s="4" t="str">
        <f t="shared" si="80"/>
        <v/>
      </c>
      <c r="DL87" s="4" t="str">
        <f t="shared" si="81"/>
        <v/>
      </c>
      <c r="DM87" s="4" t="str">
        <f t="shared" si="82"/>
        <v/>
      </c>
      <c r="DO87" s="4" t="s">
        <v>291</v>
      </c>
      <c r="DP87" s="4" t="str">
        <f>IF(ISNUMBER(DB87), IF($AR87&gt;VLOOKUP('Gene Table'!$G$2,'Array Content'!$A$2:$B$3,2,FALSE),IF(DB87&lt;-$AR87,"mutant","WT"),IF(DB87&lt;-VLOOKUP('Gene Table'!$G$2,'Array Content'!$A$2:$B$3,2,FALSE),"Mutant","WT")),"")</f>
        <v>WT</v>
      </c>
      <c r="DQ87" s="4" t="str">
        <f>IF(ISNUMBER(DC87), IF($AR87&gt;VLOOKUP('Gene Table'!$G$2,'Array Content'!$A$2:$B$3,2,FALSE),IF(DC87&lt;-$AR87,"mutant","WT"),IF(DC87&lt;-VLOOKUP('Gene Table'!$G$2,'Array Content'!$A$2:$B$3,2,FALSE),"Mutant","WT")),"")</f>
        <v>WT</v>
      </c>
      <c r="DR87" s="4" t="str">
        <f>IF(ISNUMBER(DD87), IF($AR87&gt;VLOOKUP('Gene Table'!$G$2,'Array Content'!$A$2:$B$3,2,FALSE),IF(DD87&lt;-$AR87,"mutant","WT"),IF(DD87&lt;-VLOOKUP('Gene Table'!$G$2,'Array Content'!$A$2:$B$3,2,FALSE),"Mutant","WT")),"")</f>
        <v>WT</v>
      </c>
      <c r="DS87" s="4" t="str">
        <f>IF(ISNUMBER(DE87), IF($AR87&gt;VLOOKUP('Gene Table'!$G$2,'Array Content'!$A$2:$B$3,2,FALSE),IF(DE87&lt;-$AR87,"mutant","WT"),IF(DE87&lt;-VLOOKUP('Gene Table'!$G$2,'Array Content'!$A$2:$B$3,2,FALSE),"Mutant","WT")),"")</f>
        <v>WT</v>
      </c>
      <c r="DT87" s="4" t="str">
        <f>IF(ISNUMBER(DF87), IF($AR87&gt;VLOOKUP('Gene Table'!$G$2,'Array Content'!$A$2:$B$3,2,FALSE),IF(DF87&lt;-$AR87,"mutant","WT"),IF(DF87&lt;-VLOOKUP('Gene Table'!$G$2,'Array Content'!$A$2:$B$3,2,FALSE),"Mutant","WT")),"")</f>
        <v>WT</v>
      </c>
      <c r="DU87" s="4" t="str">
        <f>IF(ISNUMBER(DG87), IF($AR87&gt;VLOOKUP('Gene Table'!$G$2,'Array Content'!$A$2:$B$3,2,FALSE),IF(DG87&lt;-$AR87,"mutant","WT"),IF(DG87&lt;-VLOOKUP('Gene Table'!$G$2,'Array Content'!$A$2:$B$3,2,FALSE),"Mutant","WT")),"")</f>
        <v>WT</v>
      </c>
      <c r="DV87" s="4" t="str">
        <f>IF(ISNUMBER(DH87), IF($AR87&gt;VLOOKUP('Gene Table'!$G$2,'Array Content'!$A$2:$B$3,2,FALSE),IF(DH87&lt;-$AR87,"mutant","WT"),IF(DH87&lt;-VLOOKUP('Gene Table'!$G$2,'Array Content'!$A$2:$B$3,2,FALSE),"Mutant","WT")),"")</f>
        <v>WT</v>
      </c>
      <c r="DW87" s="4" t="str">
        <f>IF(ISNUMBER(DI87), IF($AR87&gt;VLOOKUP('Gene Table'!$G$2,'Array Content'!$A$2:$B$3,2,FALSE),IF(DI87&lt;-$AR87,"mutant","WT"),IF(DI87&lt;-VLOOKUP('Gene Table'!$G$2,'Array Content'!$A$2:$B$3,2,FALSE),"Mutant","WT")),"")</f>
        <v>WT</v>
      </c>
      <c r="DX87" s="4" t="str">
        <f>IF(ISNUMBER(DJ87), IF($AR87&gt;VLOOKUP('Gene Table'!$G$2,'Array Content'!$A$2:$B$3,2,FALSE),IF(DJ87&lt;-$AR87,"mutant","WT"),IF(DJ87&lt;-VLOOKUP('Gene Table'!$G$2,'Array Content'!$A$2:$B$3,2,FALSE),"Mutant","WT")),"")</f>
        <v/>
      </c>
      <c r="DY87" s="4" t="str">
        <f>IF(ISNUMBER(DK87), IF($AR87&gt;VLOOKUP('Gene Table'!$G$2,'Array Content'!$A$2:$B$3,2,FALSE),IF(DK87&lt;-$AR87,"mutant","WT"),IF(DK87&lt;-VLOOKUP('Gene Table'!$G$2,'Array Content'!$A$2:$B$3,2,FALSE),"Mutant","WT")),"")</f>
        <v/>
      </c>
      <c r="DZ87" s="4" t="str">
        <f>IF(ISNUMBER(DL87), IF($AR87&gt;VLOOKUP('Gene Table'!$G$2,'Array Content'!$A$2:$B$3,2,FALSE),IF(DL87&lt;-$AR87,"mutant","WT"),IF(DL87&lt;-VLOOKUP('Gene Table'!$G$2,'Array Content'!$A$2:$B$3,2,FALSE),"Mutant","WT")),"")</f>
        <v/>
      </c>
      <c r="EA87" s="4" t="str">
        <f>IF(ISNUMBER(DM87), IF($AR87&gt;VLOOKUP('Gene Table'!$G$2,'Array Content'!$A$2:$B$3,2,FALSE),IF(DM87&lt;-$AR87,"mutant","WT"),IF(DM87&lt;-VLOOKUP('Gene Table'!$G$2,'Array Content'!$A$2:$B$3,2,FALSE),"Mutant","WT")),"")</f>
        <v/>
      </c>
      <c r="EC87" s="4" t="s">
        <v>291</v>
      </c>
      <c r="ED87" s="4" t="str">
        <f>IF('Gene Table'!$D87="copy number",D87,"")</f>
        <v/>
      </c>
      <c r="EE87" s="4" t="str">
        <f>IF('Gene Table'!$D87="copy number",E87,"")</f>
        <v/>
      </c>
      <c r="EF87" s="4" t="str">
        <f>IF('Gene Table'!$D87="copy number",F87,"")</f>
        <v/>
      </c>
      <c r="EG87" s="4" t="str">
        <f>IF('Gene Table'!$D87="copy number",G87,"")</f>
        <v/>
      </c>
      <c r="EH87" s="4" t="str">
        <f>IF('Gene Table'!$D87="copy number",H87,"")</f>
        <v/>
      </c>
      <c r="EI87" s="4" t="str">
        <f>IF('Gene Table'!$D87="copy number",I87,"")</f>
        <v/>
      </c>
      <c r="EJ87" s="4" t="str">
        <f>IF('Gene Table'!$D87="copy number",J87,"")</f>
        <v/>
      </c>
      <c r="EK87" s="4" t="str">
        <f>IF('Gene Table'!$D87="copy number",K87,"")</f>
        <v/>
      </c>
      <c r="EL87" s="4" t="str">
        <f>IF('Gene Table'!$D87="copy number",L87,"")</f>
        <v/>
      </c>
      <c r="EM87" s="4" t="str">
        <f>IF('Gene Table'!$D87="copy number",M87,"")</f>
        <v/>
      </c>
      <c r="EN87" s="4" t="str">
        <f>IF('Gene Table'!$D87="copy number",N87,"")</f>
        <v/>
      </c>
      <c r="EO87" s="4" t="str">
        <f>IF('Gene Table'!$D87="copy number",O87,"")</f>
        <v/>
      </c>
      <c r="EQ87" s="4" t="s">
        <v>291</v>
      </c>
      <c r="ER87" s="4" t="str">
        <f>IF('Gene Table'!$D87="copy number",R87,"")</f>
        <v/>
      </c>
      <c r="ES87" s="4" t="str">
        <f>IF('Gene Table'!$D87="copy number",S87,"")</f>
        <v/>
      </c>
      <c r="ET87" s="4" t="str">
        <f>IF('Gene Table'!$D87="copy number",T87,"")</f>
        <v/>
      </c>
      <c r="EU87" s="4" t="str">
        <f>IF('Gene Table'!$D87="copy number",U87,"")</f>
        <v/>
      </c>
      <c r="EV87" s="4" t="str">
        <f>IF('Gene Table'!$D87="copy number",V87,"")</f>
        <v/>
      </c>
      <c r="EW87" s="4" t="str">
        <f>IF('Gene Table'!$D87="copy number",W87,"")</f>
        <v/>
      </c>
      <c r="EX87" s="4" t="str">
        <f>IF('Gene Table'!$D87="copy number",X87,"")</f>
        <v/>
      </c>
      <c r="EY87" s="4" t="str">
        <f>IF('Gene Table'!$D87="copy number",Y87,"")</f>
        <v/>
      </c>
      <c r="EZ87" s="4" t="str">
        <f>IF('Gene Table'!$D87="copy number",Z87,"")</f>
        <v/>
      </c>
      <c r="FA87" s="4" t="str">
        <f>IF('Gene Table'!$D87="copy number",AA87,"")</f>
        <v/>
      </c>
      <c r="FB87" s="4" t="str">
        <f>IF('Gene Table'!$D87="copy number",AB87,"")</f>
        <v/>
      </c>
      <c r="FC87" s="4" t="str">
        <f>IF('Gene Table'!$D87="copy number",AC87,"")</f>
        <v/>
      </c>
      <c r="FE87" s="4" t="s">
        <v>291</v>
      </c>
      <c r="FF87" s="4" t="str">
        <f>IF('Gene Table'!$C87="SMPC",D87,"")</f>
        <v/>
      </c>
      <c r="FG87" s="4" t="str">
        <f>IF('Gene Table'!$C87="SMPC",E87,"")</f>
        <v/>
      </c>
      <c r="FH87" s="4" t="str">
        <f>IF('Gene Table'!$C87="SMPC",F87,"")</f>
        <v/>
      </c>
      <c r="FI87" s="4" t="str">
        <f>IF('Gene Table'!$C87="SMPC",G87,"")</f>
        <v/>
      </c>
      <c r="FJ87" s="4" t="str">
        <f>IF('Gene Table'!$C87="SMPC",H87,"")</f>
        <v/>
      </c>
      <c r="FK87" s="4" t="str">
        <f>IF('Gene Table'!$C87="SMPC",I87,"")</f>
        <v/>
      </c>
      <c r="FL87" s="4" t="str">
        <f>IF('Gene Table'!$C87="SMPC",J87,"")</f>
        <v/>
      </c>
      <c r="FM87" s="4" t="str">
        <f>IF('Gene Table'!$C87="SMPC",K87,"")</f>
        <v/>
      </c>
      <c r="FN87" s="4" t="str">
        <f>IF('Gene Table'!$C87="SMPC",L87,"")</f>
        <v/>
      </c>
      <c r="FO87" s="4" t="str">
        <f>IF('Gene Table'!$C87="SMPC",M87,"")</f>
        <v/>
      </c>
      <c r="FP87" s="4" t="str">
        <f>IF('Gene Table'!$C87="SMPC",N87,"")</f>
        <v/>
      </c>
      <c r="FQ87" s="4" t="str">
        <f>IF('Gene Table'!$C87="SMPC",O87,"")</f>
        <v/>
      </c>
      <c r="FS87" s="4" t="s">
        <v>291</v>
      </c>
      <c r="FT87" s="4" t="str">
        <f>IF('Gene Table'!$C87="SMPC",R87,"")</f>
        <v/>
      </c>
      <c r="FU87" s="4" t="str">
        <f>IF('Gene Table'!$C87="SMPC",S87,"")</f>
        <v/>
      </c>
      <c r="FV87" s="4" t="str">
        <f>IF('Gene Table'!$C87="SMPC",T87,"")</f>
        <v/>
      </c>
      <c r="FW87" s="4" t="str">
        <f>IF('Gene Table'!$C87="SMPC",U87,"")</f>
        <v/>
      </c>
      <c r="FX87" s="4" t="str">
        <f>IF('Gene Table'!$C87="SMPC",V87,"")</f>
        <v/>
      </c>
      <c r="FY87" s="4" t="str">
        <f>IF('Gene Table'!$C87="SMPC",W87,"")</f>
        <v/>
      </c>
      <c r="FZ87" s="4" t="str">
        <f>IF('Gene Table'!$C87="SMPC",X87,"")</f>
        <v/>
      </c>
      <c r="GA87" s="4" t="str">
        <f>IF('Gene Table'!$C87="SMPC",Y87,"")</f>
        <v/>
      </c>
      <c r="GB87" s="4" t="str">
        <f>IF('Gene Table'!$C87="SMPC",Z87,"")</f>
        <v/>
      </c>
      <c r="GC87" s="4" t="str">
        <f>IF('Gene Table'!$C87="SMPC",AA87,"")</f>
        <v/>
      </c>
      <c r="GD87" s="4" t="str">
        <f>IF('Gene Table'!$C87="SMPC",AB87,"")</f>
        <v/>
      </c>
      <c r="GE87" s="4" t="str">
        <f>IF('Gene Table'!$C87="SMPC",AC87,"")</f>
        <v/>
      </c>
    </row>
    <row r="88" spans="1:187" ht="15" customHeight="1" x14ac:dyDescent="0.25">
      <c r="A88" s="4" t="str">
        <f>'Gene Table'!C88&amp;":"&amp;'Gene Table'!D88</f>
        <v>AKT1:copy number</v>
      </c>
      <c r="B88" s="4">
        <f>IF('Gene Table'!$G$5="NO",IF(ISNUMBER(MATCH('Gene Table'!E88,'Array Content'!$M$2:$M$941,0)),VLOOKUP('Gene Table'!E88,'Array Content'!$M$2:$O$941,2,FALSE),35),IF('Gene Table'!$G$5="YES",IF(ISNUMBER(MATCH('Gene Table'!E88,'Array Content'!$M$2:$M$941,0)),VLOOKUP('Gene Table'!E88,'Array Content'!$M$2:$O$941,3,FALSE),35),"OOPS"))</f>
        <v>35</v>
      </c>
      <c r="C88" s="4" t="s">
        <v>294</v>
      </c>
      <c r="D88" s="4">
        <f>IF('Control Sample Data'!D87="","",IF(SUM('Control Sample Data'!D$2:D$97)&gt;10,IF(AND(ISNUMBER('Control Sample Data'!D87),'Control Sample Data'!D87&lt;$B88, 'Control Sample Data'!D87&gt;0),'Control Sample Data'!D87,$B88),""))</f>
        <v>26</v>
      </c>
      <c r="E88" s="4">
        <f>IF('Control Sample Data'!E87="","",IF(SUM('Control Sample Data'!E$2:E$97)&gt;10,IF(AND(ISNUMBER('Control Sample Data'!E87),'Control Sample Data'!E87&lt;$B88, 'Control Sample Data'!E87&gt;0),'Control Sample Data'!E87,$B88),""))</f>
        <v>26.88</v>
      </c>
      <c r="F88" s="4" t="str">
        <f>IF('Control Sample Data'!F87="","",IF(SUM('Control Sample Data'!F$2:F$97)&gt;10,IF(AND(ISNUMBER('Control Sample Data'!F87),'Control Sample Data'!F87&lt;$B88, 'Control Sample Data'!F87&gt;0),'Control Sample Data'!F87,$B88),""))</f>
        <v/>
      </c>
      <c r="G88" s="4" t="str">
        <f>IF('Control Sample Data'!G87="","",IF(SUM('Control Sample Data'!G$2:G$97)&gt;10,IF(AND(ISNUMBER('Control Sample Data'!G87),'Control Sample Data'!G87&lt;$B88, 'Control Sample Data'!G87&gt;0),'Control Sample Data'!G87,$B88),""))</f>
        <v/>
      </c>
      <c r="H88" s="4" t="str">
        <f>IF('Control Sample Data'!H87="","",IF(SUM('Control Sample Data'!H$2:H$97)&gt;10,IF(AND(ISNUMBER('Control Sample Data'!H87),'Control Sample Data'!H87&lt;$B88, 'Control Sample Data'!H87&gt;0),'Control Sample Data'!H87,$B88),""))</f>
        <v/>
      </c>
      <c r="I88" s="4" t="str">
        <f>IF('Control Sample Data'!I87="","",IF(SUM('Control Sample Data'!I$2:I$97)&gt;10,IF(AND(ISNUMBER('Control Sample Data'!I87),'Control Sample Data'!I87&lt;$B88, 'Control Sample Data'!I87&gt;0),'Control Sample Data'!I87,$B88),""))</f>
        <v/>
      </c>
      <c r="J88" s="4" t="str">
        <f>IF('Control Sample Data'!J87="","",IF(SUM('Control Sample Data'!J$2:J$97)&gt;10,IF(AND(ISNUMBER('Control Sample Data'!J87),'Control Sample Data'!J87&lt;$B88, 'Control Sample Data'!J87&gt;0),'Control Sample Data'!J87,$B88),""))</f>
        <v/>
      </c>
      <c r="K88" s="4" t="str">
        <f>IF('Control Sample Data'!K87="","",IF(SUM('Control Sample Data'!K$2:K$97)&gt;10,IF(AND(ISNUMBER('Control Sample Data'!K87),'Control Sample Data'!K87&lt;$B88, 'Control Sample Data'!K87&gt;0),'Control Sample Data'!K87,$B88),""))</f>
        <v/>
      </c>
      <c r="L88" s="4" t="str">
        <f>IF('Control Sample Data'!L87="","",IF(SUM('Control Sample Data'!L$2:L$97)&gt;10,IF(AND(ISNUMBER('Control Sample Data'!L87),'Control Sample Data'!L87&lt;$B88, 'Control Sample Data'!L87&gt;0),'Control Sample Data'!L87,$B88),""))</f>
        <v/>
      </c>
      <c r="M88" s="4" t="str">
        <f>IF('Control Sample Data'!M87="","",IF(SUM('Control Sample Data'!M$2:M$97)&gt;10,IF(AND(ISNUMBER('Control Sample Data'!M87),'Control Sample Data'!M87&lt;$B88, 'Control Sample Data'!M87&gt;0),'Control Sample Data'!M87,$B88),""))</f>
        <v/>
      </c>
      <c r="N88" s="4" t="str">
        <f>IF('Control Sample Data'!N87="","",IF(SUM('Control Sample Data'!N$2:N$97)&gt;10,IF(AND(ISNUMBER('Control Sample Data'!N87),'Control Sample Data'!N87&lt;$B88, 'Control Sample Data'!N87&gt;0),'Control Sample Data'!N87,$B88),""))</f>
        <v/>
      </c>
      <c r="O88" s="4" t="str">
        <f>IF('Control Sample Data'!O87="","",IF(SUM('Control Sample Data'!O$2:O$97)&gt;10,IF(AND(ISNUMBER('Control Sample Data'!O87),'Control Sample Data'!O87&lt;$B88, 'Control Sample Data'!O87&gt;0),'Control Sample Data'!O87,$B88),""))</f>
        <v/>
      </c>
      <c r="Q88" s="4" t="s">
        <v>294</v>
      </c>
      <c r="R88" s="4">
        <f>IF('Test Sample Data'!D87="","",IF(SUM('Test Sample Data'!D$2:D$97)&gt;10,IF(AND(ISNUMBER('Test Sample Data'!D87),'Test Sample Data'!D87&lt;$B88, 'Test Sample Data'!D87&gt;0),'Test Sample Data'!D87,$B88),""))</f>
        <v>27.56</v>
      </c>
      <c r="S88" s="4">
        <f>IF('Test Sample Data'!E87="","",IF(SUM('Test Sample Data'!E$2:E$97)&gt;10,IF(AND(ISNUMBER('Test Sample Data'!E87),'Test Sample Data'!E87&lt;$B88, 'Test Sample Data'!E87&gt;0),'Test Sample Data'!E87,$B88),""))</f>
        <v>27.45</v>
      </c>
      <c r="T88" s="4">
        <f>IF('Test Sample Data'!F87="","",IF(SUM('Test Sample Data'!F$2:F$97)&gt;10,IF(AND(ISNUMBER('Test Sample Data'!F87),'Test Sample Data'!F87&lt;$B88, 'Test Sample Data'!F87&gt;0),'Test Sample Data'!F87,$B88),""))</f>
        <v>27.75</v>
      </c>
      <c r="U88" s="4">
        <f>IF('Test Sample Data'!G87="","",IF(SUM('Test Sample Data'!G$2:G$97)&gt;10,IF(AND(ISNUMBER('Test Sample Data'!G87),'Test Sample Data'!G87&lt;$B88, 'Test Sample Data'!G87&gt;0),'Test Sample Data'!G87,$B88),""))</f>
        <v>26</v>
      </c>
      <c r="V88" s="4">
        <f>IF('Test Sample Data'!H87="","",IF(SUM('Test Sample Data'!H$2:H$97)&gt;10,IF(AND(ISNUMBER('Test Sample Data'!H87),'Test Sample Data'!H87&lt;$B88, 'Test Sample Data'!H87&gt;0),'Test Sample Data'!H87,$B88),""))</f>
        <v>26</v>
      </c>
      <c r="W88" s="4">
        <f>IF('Test Sample Data'!I87="","",IF(SUM('Test Sample Data'!I$2:I$97)&gt;10,IF(AND(ISNUMBER('Test Sample Data'!I87),'Test Sample Data'!I87&lt;$B88, 'Test Sample Data'!I87&gt;0),'Test Sample Data'!I87,$B88),""))</f>
        <v>26</v>
      </c>
      <c r="X88" s="4">
        <f>IF('Test Sample Data'!J87="","",IF(SUM('Test Sample Data'!J$2:J$97)&gt;10,IF(AND(ISNUMBER('Test Sample Data'!J87),'Test Sample Data'!J87&lt;$B88, 'Test Sample Data'!J87&gt;0),'Test Sample Data'!J87,$B88),""))</f>
        <v>26</v>
      </c>
      <c r="Y88" s="4">
        <f>IF('Test Sample Data'!K87="","",IF(SUM('Test Sample Data'!K$2:K$97)&gt;10,IF(AND(ISNUMBER('Test Sample Data'!K87),'Test Sample Data'!K87&lt;$B88, 'Test Sample Data'!K87&gt;0),'Test Sample Data'!K87,$B88),""))</f>
        <v>26</v>
      </c>
      <c r="Z88" s="4" t="str">
        <f>IF('Test Sample Data'!L87="","",IF(SUM('Test Sample Data'!L$2:L$97)&gt;10,IF(AND(ISNUMBER('Test Sample Data'!L87),'Test Sample Data'!L87&lt;$B88, 'Test Sample Data'!L87&gt;0),'Test Sample Data'!L87,$B88),""))</f>
        <v/>
      </c>
      <c r="AA88" s="4" t="str">
        <f>IF('Test Sample Data'!M87="","",IF(SUM('Test Sample Data'!M$2:M$97)&gt;10,IF(AND(ISNUMBER('Test Sample Data'!M87),'Test Sample Data'!M87&lt;$B88, 'Test Sample Data'!M87&gt;0),'Test Sample Data'!M87,$B88),""))</f>
        <v/>
      </c>
      <c r="AB88" s="4" t="str">
        <f>IF('Test Sample Data'!N87="","",IF(SUM('Test Sample Data'!N$2:N$97)&gt;10,IF(AND(ISNUMBER('Test Sample Data'!N87),'Test Sample Data'!N87&lt;$B88, 'Test Sample Data'!N87&gt;0),'Test Sample Data'!N87,$B88),""))</f>
        <v/>
      </c>
      <c r="AC88" s="4" t="str">
        <f>IF('Test Sample Data'!O87="","",IF(SUM('Test Sample Data'!O$2:O$97)&gt;10,IF(AND(ISNUMBER('Test Sample Data'!O87),'Test Sample Data'!O87&lt;$B88, 'Test Sample Data'!O87&gt;0),'Test Sample Data'!O87,$B88),""))</f>
        <v/>
      </c>
      <c r="AE88" s="4" t="s">
        <v>294</v>
      </c>
      <c r="AF88" s="4">
        <f>IF(ISNUMBER(D88),IF(MID('Gene Table'!$D$1,5,1)="8",D88-ED$100,D88-VLOOKUP(LEFT($A88,FIND(":",$A88,1))&amp;"copy number",$A$3:$AC$98,4,FALSE)),"")</f>
        <v>0</v>
      </c>
      <c r="AG88" s="4">
        <f>IF(ISNUMBER(E88),IF(MID('Gene Table'!$D$1,5,1)="8",E88-EE$100,E88-VLOOKUP(LEFT($A88,FIND(":",$A88,1))&amp;"copy number",$A$3:$AC$98,5,FALSE)),"")</f>
        <v>0</v>
      </c>
      <c r="AH88" s="4" t="str">
        <f>IF(ISNUMBER(F88),IF(MID('Gene Table'!$D$1,5,1)="8",F88-EF$100,F88-VLOOKUP(LEFT($A88,FIND(":",$A88,1))&amp;"copy number",$A$3:$AC$98,6,FALSE)),"")</f>
        <v/>
      </c>
      <c r="AI88" s="4" t="str">
        <f>IF(ISNUMBER(G88),IF(MID('Gene Table'!$D$1,5,1)="8",G88-EG$100,G88-VLOOKUP(LEFT($A88,FIND(":",$A88,1))&amp;"copy number",$A$3:$AC$98,7,FALSE)),"")</f>
        <v/>
      </c>
      <c r="AJ88" s="4" t="str">
        <f>IF(ISNUMBER(H88),IF(MID('Gene Table'!$D$1,5,1)="8",H88-EH$100,H88-VLOOKUP(LEFT($A88,FIND(":",$A88,1))&amp;"copy number",$A$3:$AC$98,8,FALSE)),"")</f>
        <v/>
      </c>
      <c r="AK88" s="4" t="str">
        <f>IF(ISNUMBER(I88),IF(MID('Gene Table'!$D$1,5,1)="8",I88-EI$100,I88-VLOOKUP(LEFT($A88,FIND(":",$A88,1))&amp;"copy number",$A$3:$AC$98,9,FALSE)),"")</f>
        <v/>
      </c>
      <c r="AL88" s="4" t="str">
        <f>IF(ISNUMBER(J88),IF(MID('Gene Table'!$D$1,5,1)="8",J88-EJ$100,J88-VLOOKUP(LEFT($A88,FIND(":",$A88,1))&amp;"copy number",$A$3:$AC$98,10,FALSE)),"")</f>
        <v/>
      </c>
      <c r="AM88" s="4" t="str">
        <f>IF(ISNUMBER(K88),IF(MID('Gene Table'!$D$1,5,1)="8",K88-EK$100,K88-VLOOKUP(LEFT($A88,FIND(":",$A88,1))&amp;"copy number",$A$3:$AC$98,11,FALSE)),"")</f>
        <v/>
      </c>
      <c r="AN88" s="4" t="str">
        <f>IF(ISNUMBER(L88),IF(MID('Gene Table'!$D$1,5,1)="8",L88-EL$100,L88-VLOOKUP(LEFT($A88,FIND(":",$A88,1))&amp;"copy number",$A$3:$AC$98,12,FALSE)),"")</f>
        <v/>
      </c>
      <c r="AO88" s="4" t="str">
        <f>IF(ISNUMBER(M88),IF(MID('Gene Table'!$D$1,5,1)="8",M88-EM$100,M88-VLOOKUP(LEFT($A88,FIND(":",$A88,1))&amp;"copy number",$A$3:$AC$98,13,FALSE)),"")</f>
        <v/>
      </c>
      <c r="AP88" s="4" t="str">
        <f>IF(ISNUMBER(N88),IF(MID('Gene Table'!$D$1,5,1)="8",N88-EN$100,N88-VLOOKUP(LEFT($A88,FIND(":",$A88,1))&amp;"copy number",$A$3:$AC$98,14,FALSE)),"")</f>
        <v/>
      </c>
      <c r="AQ88" s="4" t="str">
        <f>IF(ISNUMBER(O88),IF(MID('Gene Table'!$D$1,5,1)="8",O88-EO$100,O88-VLOOKUP(LEFT($A88,FIND(":",$A88,1))&amp;"copy number",$A$3:$AC$98,15,FALSE)),"")</f>
        <v/>
      </c>
      <c r="AR88" s="4">
        <f t="shared" si="43"/>
        <v>0</v>
      </c>
      <c r="AS88" s="4">
        <f t="shared" si="44"/>
        <v>0</v>
      </c>
      <c r="AU88" s="4" t="s">
        <v>294</v>
      </c>
      <c r="AV88" s="4">
        <f>IF(ISNUMBER(R88),IF(MID('Gene Table'!$D$1,5,1)="8",D88-ER$100,R88-VLOOKUP(LEFT($A88,FIND(":",$A88,1))&amp;"copy number",$A$3:$AC$98,18,FALSE)),"")</f>
        <v>0</v>
      </c>
      <c r="AW88" s="4">
        <f>IF(ISNUMBER(S88),IF(MID('Gene Table'!$D$1,5,1)="8",E88-ES$100,S88-VLOOKUP(LEFT($A88,FIND(":",$A88,1))&amp;"copy number",$A$3:$AC$98,19,FALSE)),"")</f>
        <v>0</v>
      </c>
      <c r="AX88" s="4">
        <f>IF(ISNUMBER(T88),IF(MID('Gene Table'!$D$1,5,1)="8",F88-ET$100,T88-VLOOKUP(LEFT($A88,FIND(":",$A88,1))&amp;"copy number",$A$3:$AC$98,20,FALSE)),"")</f>
        <v>0</v>
      </c>
      <c r="AY88" s="4">
        <f>IF(ISNUMBER(U88),IF(MID('Gene Table'!$D$1,5,1)="8",G88-EU$100,U88-VLOOKUP(LEFT($A88,FIND(":",$A88,1))&amp;"copy number",$A$3:$AC$98,21,FALSE)),"")</f>
        <v>0</v>
      </c>
      <c r="AZ88" s="4">
        <f>IF(ISNUMBER(V88),IF(MID('Gene Table'!$D$1,5,1)="8",H88-EV$100,V88-VLOOKUP(LEFT($A88,FIND(":",$A88,1))&amp;"copy number",$A$3:$AC$98,22,FALSE)),"")</f>
        <v>0</v>
      </c>
      <c r="BA88" s="4">
        <f>IF(ISNUMBER(W88),IF(MID('Gene Table'!$D$1,5,1)="8",I88-EW$100,W88-VLOOKUP(LEFT($A88,FIND(":",$A88,1))&amp;"copy number",$A$3:$AC$98,23,FALSE)),"")</f>
        <v>0</v>
      </c>
      <c r="BB88" s="4">
        <f>IF(ISNUMBER(X88),IF(MID('Gene Table'!$D$1,5,1)="8",J88-EX$100,X88-VLOOKUP(LEFT($A88,FIND(":",$A88,1))&amp;"copy number",$A$3:$AC$98,24,FALSE)),"")</f>
        <v>0</v>
      </c>
      <c r="BC88" s="4">
        <f>IF(ISNUMBER(Y88),IF(MID('Gene Table'!$D$1,5,1)="8",K88-EY$100,Y88-VLOOKUP(LEFT($A88,FIND(":",$A88,1))&amp;"copy number",$A$3:$AC$98,25,FALSE)),"")</f>
        <v>0</v>
      </c>
      <c r="BD88" s="4" t="str">
        <f>IF(ISNUMBER(Z88),IF(MID('Gene Table'!$D$1,5,1)="8",L88-EZ$100,Z88-VLOOKUP(LEFT($A88,FIND(":",$A88,1))&amp;"copy number",$A$3:$AC$98,26,FALSE)),"")</f>
        <v/>
      </c>
      <c r="BE88" s="4" t="str">
        <f>IF(ISNUMBER(AA88),IF(MID('Gene Table'!$D$1,5,1)="8",M88-FA$100,AA88-VLOOKUP(LEFT($A88,FIND(":",$A88,1))&amp;"copy number",$A$3:$AC$98,27,FALSE)),"")</f>
        <v/>
      </c>
      <c r="BF88" s="4" t="str">
        <f>IF(ISNUMBER(AB88),IF(MID('Gene Table'!$D$1,5,1)="8",N88-FB$100,AB88-VLOOKUP(LEFT($A88,FIND(":",$A88,1))&amp;"copy number",$A$3:$AC$98,28,FALSE)),"")</f>
        <v/>
      </c>
      <c r="BG88" s="4" t="str">
        <f>IF(ISNUMBER(AC88),IF(MID('Gene Table'!$D$1,5,1)="8",O88-FC$100,AC88-VLOOKUP(LEFT($A88,FIND(":",$A88,1))&amp;"copy number",$A$3:$AC$98,29,FALSE)),"")</f>
        <v/>
      </c>
      <c r="BI88" s="4" t="s">
        <v>294</v>
      </c>
      <c r="BJ88" s="4">
        <f t="shared" si="45"/>
        <v>0</v>
      </c>
      <c r="BK88" s="4">
        <f t="shared" si="46"/>
        <v>0</v>
      </c>
      <c r="BL88" s="4">
        <f t="shared" si="47"/>
        <v>0</v>
      </c>
      <c r="BM88" s="4">
        <f t="shared" si="48"/>
        <v>0</v>
      </c>
      <c r="BN88" s="4">
        <f t="shared" si="49"/>
        <v>0</v>
      </c>
      <c r="BO88" s="4">
        <f t="shared" si="50"/>
        <v>0</v>
      </c>
      <c r="BP88" s="4">
        <f t="shared" si="51"/>
        <v>0</v>
      </c>
      <c r="BQ88" s="4">
        <f t="shared" si="52"/>
        <v>0</v>
      </c>
      <c r="BR88" s="4" t="str">
        <f t="shared" si="53"/>
        <v/>
      </c>
      <c r="BS88" s="4" t="str">
        <f t="shared" si="54"/>
        <v/>
      </c>
      <c r="BT88" s="4" t="str">
        <f t="shared" si="55"/>
        <v/>
      </c>
      <c r="BU88" s="4" t="str">
        <f t="shared" si="56"/>
        <v/>
      </c>
      <c r="BV88" s="4">
        <f t="shared" si="57"/>
        <v>0</v>
      </c>
      <c r="BW88" s="4">
        <f t="shared" si="58"/>
        <v>0</v>
      </c>
      <c r="BY88" s="4" t="s">
        <v>294</v>
      </c>
      <c r="BZ88" s="4">
        <f t="shared" si="59"/>
        <v>0</v>
      </c>
      <c r="CA88" s="4">
        <f t="shared" si="60"/>
        <v>0</v>
      </c>
      <c r="CB88" s="4">
        <f t="shared" si="61"/>
        <v>0</v>
      </c>
      <c r="CC88" s="4">
        <f t="shared" si="62"/>
        <v>0</v>
      </c>
      <c r="CD88" s="4">
        <f t="shared" si="63"/>
        <v>0</v>
      </c>
      <c r="CE88" s="4">
        <f t="shared" si="64"/>
        <v>0</v>
      </c>
      <c r="CF88" s="4">
        <f t="shared" si="65"/>
        <v>0</v>
      </c>
      <c r="CG88" s="4">
        <f t="shared" si="66"/>
        <v>0</v>
      </c>
      <c r="CH88" s="4" t="str">
        <f t="shared" si="67"/>
        <v/>
      </c>
      <c r="CI88" s="4" t="str">
        <f t="shared" si="68"/>
        <v/>
      </c>
      <c r="CJ88" s="4" t="str">
        <f t="shared" si="69"/>
        <v/>
      </c>
      <c r="CK88" s="4" t="str">
        <f t="shared" si="70"/>
        <v/>
      </c>
      <c r="CM88" s="4" t="s">
        <v>294</v>
      </c>
      <c r="CN88" s="4" t="str">
        <f>IF(ISNUMBER(BZ88), IF($BV88&gt;VLOOKUP('Gene Table'!$G$2,'Array Content'!$A$2:$B$3,2,FALSE),IF(BZ88&lt;-$BV88,"mutant","WT"),IF(BZ88&lt;-VLOOKUP('Gene Table'!$G$2,'Array Content'!$A$2:$B$3,2,FALSE),"Mutant","WT")),"")</f>
        <v>WT</v>
      </c>
      <c r="CO88" s="4" t="str">
        <f>IF(ISNUMBER(CA88), IF($BV88&gt;VLOOKUP('Gene Table'!$G$2,'Array Content'!$A$2:$B$3,2,FALSE),IF(CA88&lt;-$BV88,"mutant","WT"),IF(CA88&lt;-VLOOKUP('Gene Table'!$G$2,'Array Content'!$A$2:$B$3,2,FALSE),"Mutant","WT")),"")</f>
        <v>WT</v>
      </c>
      <c r="CP88" s="4" t="str">
        <f>IF(ISNUMBER(CB88), IF($BV88&gt;VLOOKUP('Gene Table'!$G$2,'Array Content'!$A$2:$B$3,2,FALSE),IF(CB88&lt;-$BV88,"mutant","WT"),IF(CB88&lt;-VLOOKUP('Gene Table'!$G$2,'Array Content'!$A$2:$B$3,2,FALSE),"Mutant","WT")),"")</f>
        <v>WT</v>
      </c>
      <c r="CQ88" s="4" t="str">
        <f>IF(ISNUMBER(CC88), IF($BV88&gt;VLOOKUP('Gene Table'!$G$2,'Array Content'!$A$2:$B$3,2,FALSE),IF(CC88&lt;-$BV88,"mutant","WT"),IF(CC88&lt;-VLOOKUP('Gene Table'!$G$2,'Array Content'!$A$2:$B$3,2,FALSE),"Mutant","WT")),"")</f>
        <v>WT</v>
      </c>
      <c r="CR88" s="4" t="str">
        <f>IF(ISNUMBER(CD88), IF($BV88&gt;VLOOKUP('Gene Table'!$G$2,'Array Content'!$A$2:$B$3,2,FALSE),IF(CD88&lt;-$BV88,"mutant","WT"),IF(CD88&lt;-VLOOKUP('Gene Table'!$G$2,'Array Content'!$A$2:$B$3,2,FALSE),"Mutant","WT")),"")</f>
        <v>WT</v>
      </c>
      <c r="CS88" s="4" t="str">
        <f>IF(ISNUMBER(CE88), IF($BV88&gt;VLOOKUP('Gene Table'!$G$2,'Array Content'!$A$2:$B$3,2,FALSE),IF(CE88&lt;-$BV88,"mutant","WT"),IF(CE88&lt;-VLOOKUP('Gene Table'!$G$2,'Array Content'!$A$2:$B$3,2,FALSE),"Mutant","WT")),"")</f>
        <v>WT</v>
      </c>
      <c r="CT88" s="4" t="str">
        <f>IF(ISNUMBER(CF88), IF($BV88&gt;VLOOKUP('Gene Table'!$G$2,'Array Content'!$A$2:$B$3,2,FALSE),IF(CF88&lt;-$BV88,"mutant","WT"),IF(CF88&lt;-VLOOKUP('Gene Table'!$G$2,'Array Content'!$A$2:$B$3,2,FALSE),"Mutant","WT")),"")</f>
        <v>WT</v>
      </c>
      <c r="CU88" s="4" t="str">
        <f>IF(ISNUMBER(CG88), IF($BV88&gt;VLOOKUP('Gene Table'!$G$2,'Array Content'!$A$2:$B$3,2,FALSE),IF(CG88&lt;-$BV88,"mutant","WT"),IF(CG88&lt;-VLOOKUP('Gene Table'!$G$2,'Array Content'!$A$2:$B$3,2,FALSE),"Mutant","WT")),"")</f>
        <v>WT</v>
      </c>
      <c r="CV88" s="4" t="str">
        <f>IF(ISNUMBER(CH88), IF($BV88&gt;VLOOKUP('Gene Table'!$G$2,'Array Content'!$A$2:$B$3,2,FALSE),IF(CH88&lt;-$BV88,"mutant","WT"),IF(CH88&lt;-VLOOKUP('Gene Table'!$G$2,'Array Content'!$A$2:$B$3,2,FALSE),"Mutant","WT")),"")</f>
        <v/>
      </c>
      <c r="CW88" s="4" t="str">
        <f>IF(ISNUMBER(CI88), IF($BV88&gt;VLOOKUP('Gene Table'!$G$2,'Array Content'!$A$2:$B$3,2,FALSE),IF(CI88&lt;-$BV88,"mutant","WT"),IF(CI88&lt;-VLOOKUP('Gene Table'!$G$2,'Array Content'!$A$2:$B$3,2,FALSE),"Mutant","WT")),"")</f>
        <v/>
      </c>
      <c r="CX88" s="4" t="str">
        <f>IF(ISNUMBER(CJ88), IF($BV88&gt;VLOOKUP('Gene Table'!$G$2,'Array Content'!$A$2:$B$3,2,FALSE),IF(CJ88&lt;-$BV88,"mutant","WT"),IF(CJ88&lt;-VLOOKUP('Gene Table'!$G$2,'Array Content'!$A$2:$B$3,2,FALSE),"Mutant","WT")),"")</f>
        <v/>
      </c>
      <c r="CY88" s="4" t="str">
        <f>IF(ISNUMBER(CK88), IF($BV88&gt;VLOOKUP('Gene Table'!$G$2,'Array Content'!$A$2:$B$3,2,FALSE),IF(CK88&lt;-$BV88,"mutant","WT"),IF(CK88&lt;-VLOOKUP('Gene Table'!$G$2,'Array Content'!$A$2:$B$3,2,FALSE),"Mutant","WT")),"")</f>
        <v/>
      </c>
      <c r="DA88" s="4" t="s">
        <v>294</v>
      </c>
      <c r="DB88" s="4">
        <f t="shared" si="71"/>
        <v>0</v>
      </c>
      <c r="DC88" s="4">
        <f t="shared" si="72"/>
        <v>0</v>
      </c>
      <c r="DD88" s="4">
        <f t="shared" si="73"/>
        <v>0</v>
      </c>
      <c r="DE88" s="4">
        <f t="shared" si="74"/>
        <v>0</v>
      </c>
      <c r="DF88" s="4">
        <f t="shared" si="75"/>
        <v>0</v>
      </c>
      <c r="DG88" s="4">
        <f t="shared" si="76"/>
        <v>0</v>
      </c>
      <c r="DH88" s="4">
        <f t="shared" si="77"/>
        <v>0</v>
      </c>
      <c r="DI88" s="4">
        <f t="shared" si="78"/>
        <v>0</v>
      </c>
      <c r="DJ88" s="4" t="str">
        <f t="shared" si="79"/>
        <v/>
      </c>
      <c r="DK88" s="4" t="str">
        <f t="shared" si="80"/>
        <v/>
      </c>
      <c r="DL88" s="4" t="str">
        <f t="shared" si="81"/>
        <v/>
      </c>
      <c r="DM88" s="4" t="str">
        <f t="shared" si="82"/>
        <v/>
      </c>
      <c r="DO88" s="4" t="s">
        <v>294</v>
      </c>
      <c r="DP88" s="4" t="str">
        <f>IF(ISNUMBER(DB88), IF($AR88&gt;VLOOKUP('Gene Table'!$G$2,'Array Content'!$A$2:$B$3,2,FALSE),IF(DB88&lt;-$AR88,"mutant","WT"),IF(DB88&lt;-VLOOKUP('Gene Table'!$G$2,'Array Content'!$A$2:$B$3,2,FALSE),"Mutant","WT")),"")</f>
        <v>WT</v>
      </c>
      <c r="DQ88" s="4" t="str">
        <f>IF(ISNUMBER(DC88), IF($AR88&gt;VLOOKUP('Gene Table'!$G$2,'Array Content'!$A$2:$B$3,2,FALSE),IF(DC88&lt;-$AR88,"mutant","WT"),IF(DC88&lt;-VLOOKUP('Gene Table'!$G$2,'Array Content'!$A$2:$B$3,2,FALSE),"Mutant","WT")),"")</f>
        <v>WT</v>
      </c>
      <c r="DR88" s="4" t="str">
        <f>IF(ISNUMBER(DD88), IF($AR88&gt;VLOOKUP('Gene Table'!$G$2,'Array Content'!$A$2:$B$3,2,FALSE),IF(DD88&lt;-$AR88,"mutant","WT"),IF(DD88&lt;-VLOOKUP('Gene Table'!$G$2,'Array Content'!$A$2:$B$3,2,FALSE),"Mutant","WT")),"")</f>
        <v>WT</v>
      </c>
      <c r="DS88" s="4" t="str">
        <f>IF(ISNUMBER(DE88), IF($AR88&gt;VLOOKUP('Gene Table'!$G$2,'Array Content'!$A$2:$B$3,2,FALSE),IF(DE88&lt;-$AR88,"mutant","WT"),IF(DE88&lt;-VLOOKUP('Gene Table'!$G$2,'Array Content'!$A$2:$B$3,2,FALSE),"Mutant","WT")),"")</f>
        <v>WT</v>
      </c>
      <c r="DT88" s="4" t="str">
        <f>IF(ISNUMBER(DF88), IF($AR88&gt;VLOOKUP('Gene Table'!$G$2,'Array Content'!$A$2:$B$3,2,FALSE),IF(DF88&lt;-$AR88,"mutant","WT"),IF(DF88&lt;-VLOOKUP('Gene Table'!$G$2,'Array Content'!$A$2:$B$3,2,FALSE),"Mutant","WT")),"")</f>
        <v>WT</v>
      </c>
      <c r="DU88" s="4" t="str">
        <f>IF(ISNUMBER(DG88), IF($AR88&gt;VLOOKUP('Gene Table'!$G$2,'Array Content'!$A$2:$B$3,2,FALSE),IF(DG88&lt;-$AR88,"mutant","WT"),IF(DG88&lt;-VLOOKUP('Gene Table'!$G$2,'Array Content'!$A$2:$B$3,2,FALSE),"Mutant","WT")),"")</f>
        <v>WT</v>
      </c>
      <c r="DV88" s="4" t="str">
        <f>IF(ISNUMBER(DH88), IF($AR88&gt;VLOOKUP('Gene Table'!$G$2,'Array Content'!$A$2:$B$3,2,FALSE),IF(DH88&lt;-$AR88,"mutant","WT"),IF(DH88&lt;-VLOOKUP('Gene Table'!$G$2,'Array Content'!$A$2:$B$3,2,FALSE),"Mutant","WT")),"")</f>
        <v>WT</v>
      </c>
      <c r="DW88" s="4" t="str">
        <f>IF(ISNUMBER(DI88), IF($AR88&gt;VLOOKUP('Gene Table'!$G$2,'Array Content'!$A$2:$B$3,2,FALSE),IF(DI88&lt;-$AR88,"mutant","WT"),IF(DI88&lt;-VLOOKUP('Gene Table'!$G$2,'Array Content'!$A$2:$B$3,2,FALSE),"Mutant","WT")),"")</f>
        <v>WT</v>
      </c>
      <c r="DX88" s="4" t="str">
        <f>IF(ISNUMBER(DJ88), IF($AR88&gt;VLOOKUP('Gene Table'!$G$2,'Array Content'!$A$2:$B$3,2,FALSE),IF(DJ88&lt;-$AR88,"mutant","WT"),IF(DJ88&lt;-VLOOKUP('Gene Table'!$G$2,'Array Content'!$A$2:$B$3,2,FALSE),"Mutant","WT")),"")</f>
        <v/>
      </c>
      <c r="DY88" s="4" t="str">
        <f>IF(ISNUMBER(DK88), IF($AR88&gt;VLOOKUP('Gene Table'!$G$2,'Array Content'!$A$2:$B$3,2,FALSE),IF(DK88&lt;-$AR88,"mutant","WT"),IF(DK88&lt;-VLOOKUP('Gene Table'!$G$2,'Array Content'!$A$2:$B$3,2,FALSE),"Mutant","WT")),"")</f>
        <v/>
      </c>
      <c r="DZ88" s="4" t="str">
        <f>IF(ISNUMBER(DL88), IF($AR88&gt;VLOOKUP('Gene Table'!$G$2,'Array Content'!$A$2:$B$3,2,FALSE),IF(DL88&lt;-$AR88,"mutant","WT"),IF(DL88&lt;-VLOOKUP('Gene Table'!$G$2,'Array Content'!$A$2:$B$3,2,FALSE),"Mutant","WT")),"")</f>
        <v/>
      </c>
      <c r="EA88" s="4" t="str">
        <f>IF(ISNUMBER(DM88), IF($AR88&gt;VLOOKUP('Gene Table'!$G$2,'Array Content'!$A$2:$B$3,2,FALSE),IF(DM88&lt;-$AR88,"mutant","WT"),IF(DM88&lt;-VLOOKUP('Gene Table'!$G$2,'Array Content'!$A$2:$B$3,2,FALSE),"Mutant","WT")),"")</f>
        <v/>
      </c>
      <c r="EC88" s="4" t="s">
        <v>294</v>
      </c>
      <c r="ED88" s="4">
        <f>IF('Gene Table'!$D88="copy number",D88,"")</f>
        <v>26</v>
      </c>
      <c r="EE88" s="4">
        <f>IF('Gene Table'!$D88="copy number",E88,"")</f>
        <v>26.88</v>
      </c>
      <c r="EF88" s="4" t="str">
        <f>IF('Gene Table'!$D88="copy number",F88,"")</f>
        <v/>
      </c>
      <c r="EG88" s="4" t="str">
        <f>IF('Gene Table'!$D88="copy number",G88,"")</f>
        <v/>
      </c>
      <c r="EH88" s="4" t="str">
        <f>IF('Gene Table'!$D88="copy number",H88,"")</f>
        <v/>
      </c>
      <c r="EI88" s="4" t="str">
        <f>IF('Gene Table'!$D88="copy number",I88,"")</f>
        <v/>
      </c>
      <c r="EJ88" s="4" t="str">
        <f>IF('Gene Table'!$D88="copy number",J88,"")</f>
        <v/>
      </c>
      <c r="EK88" s="4" t="str">
        <f>IF('Gene Table'!$D88="copy number",K88,"")</f>
        <v/>
      </c>
      <c r="EL88" s="4" t="str">
        <f>IF('Gene Table'!$D88="copy number",L88,"")</f>
        <v/>
      </c>
      <c r="EM88" s="4" t="str">
        <f>IF('Gene Table'!$D88="copy number",M88,"")</f>
        <v/>
      </c>
      <c r="EN88" s="4" t="str">
        <f>IF('Gene Table'!$D88="copy number",N88,"")</f>
        <v/>
      </c>
      <c r="EO88" s="4" t="str">
        <f>IF('Gene Table'!$D88="copy number",O88,"")</f>
        <v/>
      </c>
      <c r="EQ88" s="4" t="s">
        <v>294</v>
      </c>
      <c r="ER88" s="4">
        <f>IF('Gene Table'!$D88="copy number",R88,"")</f>
        <v>27.56</v>
      </c>
      <c r="ES88" s="4">
        <f>IF('Gene Table'!$D88="copy number",S88,"")</f>
        <v>27.45</v>
      </c>
      <c r="ET88" s="4">
        <f>IF('Gene Table'!$D88="copy number",T88,"")</f>
        <v>27.75</v>
      </c>
      <c r="EU88" s="4">
        <f>IF('Gene Table'!$D88="copy number",U88,"")</f>
        <v>26</v>
      </c>
      <c r="EV88" s="4">
        <f>IF('Gene Table'!$D88="copy number",V88,"")</f>
        <v>26</v>
      </c>
      <c r="EW88" s="4">
        <f>IF('Gene Table'!$D88="copy number",W88,"")</f>
        <v>26</v>
      </c>
      <c r="EX88" s="4">
        <f>IF('Gene Table'!$D88="copy number",X88,"")</f>
        <v>26</v>
      </c>
      <c r="EY88" s="4">
        <f>IF('Gene Table'!$D88="copy number",Y88,"")</f>
        <v>26</v>
      </c>
      <c r="EZ88" s="4" t="str">
        <f>IF('Gene Table'!$D88="copy number",Z88,"")</f>
        <v/>
      </c>
      <c r="FA88" s="4" t="str">
        <f>IF('Gene Table'!$D88="copy number",AA88,"")</f>
        <v/>
      </c>
      <c r="FB88" s="4" t="str">
        <f>IF('Gene Table'!$D88="copy number",AB88,"")</f>
        <v/>
      </c>
      <c r="FC88" s="4" t="str">
        <f>IF('Gene Table'!$D88="copy number",AC88,"")</f>
        <v/>
      </c>
      <c r="FE88" s="4" t="s">
        <v>294</v>
      </c>
      <c r="FF88" s="4" t="str">
        <f>IF('Gene Table'!$C88="SMPC",D88,"")</f>
        <v/>
      </c>
      <c r="FG88" s="4" t="str">
        <f>IF('Gene Table'!$C88="SMPC",E88,"")</f>
        <v/>
      </c>
      <c r="FH88" s="4" t="str">
        <f>IF('Gene Table'!$C88="SMPC",F88,"")</f>
        <v/>
      </c>
      <c r="FI88" s="4" t="str">
        <f>IF('Gene Table'!$C88="SMPC",G88,"")</f>
        <v/>
      </c>
      <c r="FJ88" s="4" t="str">
        <f>IF('Gene Table'!$C88="SMPC",H88,"")</f>
        <v/>
      </c>
      <c r="FK88" s="4" t="str">
        <f>IF('Gene Table'!$C88="SMPC",I88,"")</f>
        <v/>
      </c>
      <c r="FL88" s="4" t="str">
        <f>IF('Gene Table'!$C88="SMPC",J88,"")</f>
        <v/>
      </c>
      <c r="FM88" s="4" t="str">
        <f>IF('Gene Table'!$C88="SMPC",K88,"")</f>
        <v/>
      </c>
      <c r="FN88" s="4" t="str">
        <f>IF('Gene Table'!$C88="SMPC",L88,"")</f>
        <v/>
      </c>
      <c r="FO88" s="4" t="str">
        <f>IF('Gene Table'!$C88="SMPC",M88,"")</f>
        <v/>
      </c>
      <c r="FP88" s="4" t="str">
        <f>IF('Gene Table'!$C88="SMPC",N88,"")</f>
        <v/>
      </c>
      <c r="FQ88" s="4" t="str">
        <f>IF('Gene Table'!$C88="SMPC",O88,"")</f>
        <v/>
      </c>
      <c r="FS88" s="4" t="s">
        <v>294</v>
      </c>
      <c r="FT88" s="4" t="str">
        <f>IF('Gene Table'!$C88="SMPC",R88,"")</f>
        <v/>
      </c>
      <c r="FU88" s="4" t="str">
        <f>IF('Gene Table'!$C88="SMPC",S88,"")</f>
        <v/>
      </c>
      <c r="FV88" s="4" t="str">
        <f>IF('Gene Table'!$C88="SMPC",T88,"")</f>
        <v/>
      </c>
      <c r="FW88" s="4" t="str">
        <f>IF('Gene Table'!$C88="SMPC",U88,"")</f>
        <v/>
      </c>
      <c r="FX88" s="4" t="str">
        <f>IF('Gene Table'!$C88="SMPC",V88,"")</f>
        <v/>
      </c>
      <c r="FY88" s="4" t="str">
        <f>IF('Gene Table'!$C88="SMPC",W88,"")</f>
        <v/>
      </c>
      <c r="FZ88" s="4" t="str">
        <f>IF('Gene Table'!$C88="SMPC",X88,"")</f>
        <v/>
      </c>
      <c r="GA88" s="4" t="str">
        <f>IF('Gene Table'!$C88="SMPC",Y88,"")</f>
        <v/>
      </c>
      <c r="GB88" s="4" t="str">
        <f>IF('Gene Table'!$C88="SMPC",Z88,"")</f>
        <v/>
      </c>
      <c r="GC88" s="4" t="str">
        <f>IF('Gene Table'!$C88="SMPC",AA88,"")</f>
        <v/>
      </c>
      <c r="GD88" s="4" t="str">
        <f>IF('Gene Table'!$C88="SMPC",AB88,"")</f>
        <v/>
      </c>
      <c r="GE88" s="4" t="str">
        <f>IF('Gene Table'!$C88="SMPC",AC88,"")</f>
        <v/>
      </c>
    </row>
    <row r="89" spans="1:187" ht="15" customHeight="1" x14ac:dyDescent="0.25">
      <c r="A89" s="4" t="str">
        <f>'Gene Table'!C89&amp;":"&amp;'Gene Table'!D89</f>
        <v>BRAF:copy number</v>
      </c>
      <c r="B89" s="4">
        <f>IF('Gene Table'!$G$5="NO",IF(ISNUMBER(MATCH('Gene Table'!E89,'Array Content'!$M$2:$M$941,0)),VLOOKUP('Gene Table'!E89,'Array Content'!$M$2:$O$941,2,FALSE),35),IF('Gene Table'!$G$5="YES",IF(ISNUMBER(MATCH('Gene Table'!E89,'Array Content'!$M$2:$M$941,0)),VLOOKUP('Gene Table'!E89,'Array Content'!$M$2:$O$941,3,FALSE),35),"OOPS"))</f>
        <v>35</v>
      </c>
      <c r="C89" s="4" t="s">
        <v>297</v>
      </c>
      <c r="D89" s="4">
        <f>IF('Control Sample Data'!D88="","",IF(SUM('Control Sample Data'!D$2:D$97)&gt;10,IF(AND(ISNUMBER('Control Sample Data'!D88),'Control Sample Data'!D88&lt;$B89, 'Control Sample Data'!D88&gt;0),'Control Sample Data'!D88,$B89),""))</f>
        <v>26.16</v>
      </c>
      <c r="E89" s="4">
        <f>IF('Control Sample Data'!E88="","",IF(SUM('Control Sample Data'!E$2:E$97)&gt;10,IF(AND(ISNUMBER('Control Sample Data'!E88),'Control Sample Data'!E88&lt;$B89, 'Control Sample Data'!E88&gt;0),'Control Sample Data'!E88,$B89),""))</f>
        <v>27</v>
      </c>
      <c r="F89" s="4" t="str">
        <f>IF('Control Sample Data'!F88="","",IF(SUM('Control Sample Data'!F$2:F$97)&gt;10,IF(AND(ISNUMBER('Control Sample Data'!F88),'Control Sample Data'!F88&lt;$B89, 'Control Sample Data'!F88&gt;0),'Control Sample Data'!F88,$B89),""))</f>
        <v/>
      </c>
      <c r="G89" s="4" t="str">
        <f>IF('Control Sample Data'!G88="","",IF(SUM('Control Sample Data'!G$2:G$97)&gt;10,IF(AND(ISNUMBER('Control Sample Data'!G88),'Control Sample Data'!G88&lt;$B89, 'Control Sample Data'!G88&gt;0),'Control Sample Data'!G88,$B89),""))</f>
        <v/>
      </c>
      <c r="H89" s="4" t="str">
        <f>IF('Control Sample Data'!H88="","",IF(SUM('Control Sample Data'!H$2:H$97)&gt;10,IF(AND(ISNUMBER('Control Sample Data'!H88),'Control Sample Data'!H88&lt;$B89, 'Control Sample Data'!H88&gt;0),'Control Sample Data'!H88,$B89),""))</f>
        <v/>
      </c>
      <c r="I89" s="4" t="str">
        <f>IF('Control Sample Data'!I88="","",IF(SUM('Control Sample Data'!I$2:I$97)&gt;10,IF(AND(ISNUMBER('Control Sample Data'!I88),'Control Sample Data'!I88&lt;$B89, 'Control Sample Data'!I88&gt;0),'Control Sample Data'!I88,$B89),""))</f>
        <v/>
      </c>
      <c r="J89" s="4" t="str">
        <f>IF('Control Sample Data'!J88="","",IF(SUM('Control Sample Data'!J$2:J$97)&gt;10,IF(AND(ISNUMBER('Control Sample Data'!J88),'Control Sample Data'!J88&lt;$B89, 'Control Sample Data'!J88&gt;0),'Control Sample Data'!J88,$B89),""))</f>
        <v/>
      </c>
      <c r="K89" s="4" t="str">
        <f>IF('Control Sample Data'!K88="","",IF(SUM('Control Sample Data'!K$2:K$97)&gt;10,IF(AND(ISNUMBER('Control Sample Data'!K88),'Control Sample Data'!K88&lt;$B89, 'Control Sample Data'!K88&gt;0),'Control Sample Data'!K88,$B89),""))</f>
        <v/>
      </c>
      <c r="L89" s="4" t="str">
        <f>IF('Control Sample Data'!L88="","",IF(SUM('Control Sample Data'!L$2:L$97)&gt;10,IF(AND(ISNUMBER('Control Sample Data'!L88),'Control Sample Data'!L88&lt;$B89, 'Control Sample Data'!L88&gt;0),'Control Sample Data'!L88,$B89),""))</f>
        <v/>
      </c>
      <c r="M89" s="4" t="str">
        <f>IF('Control Sample Data'!M88="","",IF(SUM('Control Sample Data'!M$2:M$97)&gt;10,IF(AND(ISNUMBER('Control Sample Data'!M88),'Control Sample Data'!M88&lt;$B89, 'Control Sample Data'!M88&gt;0),'Control Sample Data'!M88,$B89),""))</f>
        <v/>
      </c>
      <c r="N89" s="4" t="str">
        <f>IF('Control Sample Data'!N88="","",IF(SUM('Control Sample Data'!N$2:N$97)&gt;10,IF(AND(ISNUMBER('Control Sample Data'!N88),'Control Sample Data'!N88&lt;$B89, 'Control Sample Data'!N88&gt;0),'Control Sample Data'!N88,$B89),""))</f>
        <v/>
      </c>
      <c r="O89" s="4" t="str">
        <f>IF('Control Sample Data'!O88="","",IF(SUM('Control Sample Data'!O$2:O$97)&gt;10,IF(AND(ISNUMBER('Control Sample Data'!O88),'Control Sample Data'!O88&lt;$B89, 'Control Sample Data'!O88&gt;0),'Control Sample Data'!O88,$B89),""))</f>
        <v/>
      </c>
      <c r="Q89" s="4" t="s">
        <v>297</v>
      </c>
      <c r="R89" s="4">
        <f>IF('Test Sample Data'!D88="","",IF(SUM('Test Sample Data'!D$2:D$97)&gt;10,IF(AND(ISNUMBER('Test Sample Data'!D88),'Test Sample Data'!D88&lt;$B89, 'Test Sample Data'!D88&gt;0),'Test Sample Data'!D88,$B89),""))</f>
        <v>26.92</v>
      </c>
      <c r="S89" s="4">
        <f>IF('Test Sample Data'!E88="","",IF(SUM('Test Sample Data'!E$2:E$97)&gt;10,IF(AND(ISNUMBER('Test Sample Data'!E88),'Test Sample Data'!E88&lt;$B89, 'Test Sample Data'!E88&gt;0),'Test Sample Data'!E88,$B89),""))</f>
        <v>27.21</v>
      </c>
      <c r="T89" s="4">
        <f>IF('Test Sample Data'!F88="","",IF(SUM('Test Sample Data'!F$2:F$97)&gt;10,IF(AND(ISNUMBER('Test Sample Data'!F88),'Test Sample Data'!F88&lt;$B89, 'Test Sample Data'!F88&gt;0),'Test Sample Data'!F88,$B89),""))</f>
        <v>26.94</v>
      </c>
      <c r="U89" s="4">
        <f>IF('Test Sample Data'!G88="","",IF(SUM('Test Sample Data'!G$2:G$97)&gt;10,IF(AND(ISNUMBER('Test Sample Data'!G88),'Test Sample Data'!G88&lt;$B89, 'Test Sample Data'!G88&gt;0),'Test Sample Data'!G88,$B89),""))</f>
        <v>26</v>
      </c>
      <c r="V89" s="4">
        <f>IF('Test Sample Data'!H88="","",IF(SUM('Test Sample Data'!H$2:H$97)&gt;10,IF(AND(ISNUMBER('Test Sample Data'!H88),'Test Sample Data'!H88&lt;$B89, 'Test Sample Data'!H88&gt;0),'Test Sample Data'!H88,$B89),""))</f>
        <v>26</v>
      </c>
      <c r="W89" s="4">
        <f>IF('Test Sample Data'!I88="","",IF(SUM('Test Sample Data'!I$2:I$97)&gt;10,IF(AND(ISNUMBER('Test Sample Data'!I88),'Test Sample Data'!I88&lt;$B89, 'Test Sample Data'!I88&gt;0),'Test Sample Data'!I88,$B89),""))</f>
        <v>26</v>
      </c>
      <c r="X89" s="4">
        <f>IF('Test Sample Data'!J88="","",IF(SUM('Test Sample Data'!J$2:J$97)&gt;10,IF(AND(ISNUMBER('Test Sample Data'!J88),'Test Sample Data'!J88&lt;$B89, 'Test Sample Data'!J88&gt;0),'Test Sample Data'!J88,$B89),""))</f>
        <v>26</v>
      </c>
      <c r="Y89" s="4">
        <f>IF('Test Sample Data'!K88="","",IF(SUM('Test Sample Data'!K$2:K$97)&gt;10,IF(AND(ISNUMBER('Test Sample Data'!K88),'Test Sample Data'!K88&lt;$B89, 'Test Sample Data'!K88&gt;0),'Test Sample Data'!K88,$B89),""))</f>
        <v>26</v>
      </c>
      <c r="Z89" s="4" t="str">
        <f>IF('Test Sample Data'!L88="","",IF(SUM('Test Sample Data'!L$2:L$97)&gt;10,IF(AND(ISNUMBER('Test Sample Data'!L88),'Test Sample Data'!L88&lt;$B89, 'Test Sample Data'!L88&gt;0),'Test Sample Data'!L88,$B89),""))</f>
        <v/>
      </c>
      <c r="AA89" s="4" t="str">
        <f>IF('Test Sample Data'!M88="","",IF(SUM('Test Sample Data'!M$2:M$97)&gt;10,IF(AND(ISNUMBER('Test Sample Data'!M88),'Test Sample Data'!M88&lt;$B89, 'Test Sample Data'!M88&gt;0),'Test Sample Data'!M88,$B89),""))</f>
        <v/>
      </c>
      <c r="AB89" s="4" t="str">
        <f>IF('Test Sample Data'!N88="","",IF(SUM('Test Sample Data'!N$2:N$97)&gt;10,IF(AND(ISNUMBER('Test Sample Data'!N88),'Test Sample Data'!N88&lt;$B89, 'Test Sample Data'!N88&gt;0),'Test Sample Data'!N88,$B89),""))</f>
        <v/>
      </c>
      <c r="AC89" s="4" t="str">
        <f>IF('Test Sample Data'!O88="","",IF(SUM('Test Sample Data'!O$2:O$97)&gt;10,IF(AND(ISNUMBER('Test Sample Data'!O88),'Test Sample Data'!O88&lt;$B89, 'Test Sample Data'!O88&gt;0),'Test Sample Data'!O88,$B89),""))</f>
        <v/>
      </c>
      <c r="AE89" s="4" t="s">
        <v>297</v>
      </c>
      <c r="AF89" s="4">
        <f>IF(ISNUMBER(D89),IF(MID('Gene Table'!$D$1,5,1)="8",D89-ED$100,D89-VLOOKUP(LEFT($A89,FIND(":",$A89,1))&amp;"copy number",$A$3:$AC$98,4,FALSE)),"")</f>
        <v>0</v>
      </c>
      <c r="AG89" s="4">
        <f>IF(ISNUMBER(E89),IF(MID('Gene Table'!$D$1,5,1)="8",E89-EE$100,E89-VLOOKUP(LEFT($A89,FIND(":",$A89,1))&amp;"copy number",$A$3:$AC$98,5,FALSE)),"")</f>
        <v>0</v>
      </c>
      <c r="AH89" s="4" t="str">
        <f>IF(ISNUMBER(F89),IF(MID('Gene Table'!$D$1,5,1)="8",F89-EF$100,F89-VLOOKUP(LEFT($A89,FIND(":",$A89,1))&amp;"copy number",$A$3:$AC$98,6,FALSE)),"")</f>
        <v/>
      </c>
      <c r="AI89" s="4" t="str">
        <f>IF(ISNUMBER(G89),IF(MID('Gene Table'!$D$1,5,1)="8",G89-EG$100,G89-VLOOKUP(LEFT($A89,FIND(":",$A89,1))&amp;"copy number",$A$3:$AC$98,7,FALSE)),"")</f>
        <v/>
      </c>
      <c r="AJ89" s="4" t="str">
        <f>IF(ISNUMBER(H89),IF(MID('Gene Table'!$D$1,5,1)="8",H89-EH$100,H89-VLOOKUP(LEFT($A89,FIND(":",$A89,1))&amp;"copy number",$A$3:$AC$98,8,FALSE)),"")</f>
        <v/>
      </c>
      <c r="AK89" s="4" t="str">
        <f>IF(ISNUMBER(I89),IF(MID('Gene Table'!$D$1,5,1)="8",I89-EI$100,I89-VLOOKUP(LEFT($A89,FIND(":",$A89,1))&amp;"copy number",$A$3:$AC$98,9,FALSE)),"")</f>
        <v/>
      </c>
      <c r="AL89" s="4" t="str">
        <f>IF(ISNUMBER(J89),IF(MID('Gene Table'!$D$1,5,1)="8",J89-EJ$100,J89-VLOOKUP(LEFT($A89,FIND(":",$A89,1))&amp;"copy number",$A$3:$AC$98,10,FALSE)),"")</f>
        <v/>
      </c>
      <c r="AM89" s="4" t="str">
        <f>IF(ISNUMBER(K89),IF(MID('Gene Table'!$D$1,5,1)="8",K89-EK$100,K89-VLOOKUP(LEFT($A89,FIND(":",$A89,1))&amp;"copy number",$A$3:$AC$98,11,FALSE)),"")</f>
        <v/>
      </c>
      <c r="AN89" s="4" t="str">
        <f>IF(ISNUMBER(L89),IF(MID('Gene Table'!$D$1,5,1)="8",L89-EL$100,L89-VLOOKUP(LEFT($A89,FIND(":",$A89,1))&amp;"copy number",$A$3:$AC$98,12,FALSE)),"")</f>
        <v/>
      </c>
      <c r="AO89" s="4" t="str">
        <f>IF(ISNUMBER(M89),IF(MID('Gene Table'!$D$1,5,1)="8",M89-EM$100,M89-VLOOKUP(LEFT($A89,FIND(":",$A89,1))&amp;"copy number",$A$3:$AC$98,13,FALSE)),"")</f>
        <v/>
      </c>
      <c r="AP89" s="4" t="str">
        <f>IF(ISNUMBER(N89),IF(MID('Gene Table'!$D$1,5,1)="8",N89-EN$100,N89-VLOOKUP(LEFT($A89,FIND(":",$A89,1))&amp;"copy number",$A$3:$AC$98,14,FALSE)),"")</f>
        <v/>
      </c>
      <c r="AQ89" s="4" t="str">
        <f>IF(ISNUMBER(O89),IF(MID('Gene Table'!$D$1,5,1)="8",O89-EO$100,O89-VLOOKUP(LEFT($A89,FIND(":",$A89,1))&amp;"copy number",$A$3:$AC$98,15,FALSE)),"")</f>
        <v/>
      </c>
      <c r="AR89" s="4">
        <f t="shared" si="43"/>
        <v>0</v>
      </c>
      <c r="AS89" s="4">
        <f t="shared" si="44"/>
        <v>0</v>
      </c>
      <c r="AU89" s="4" t="s">
        <v>297</v>
      </c>
      <c r="AV89" s="4">
        <f>IF(ISNUMBER(R89),IF(MID('Gene Table'!$D$1,5,1)="8",D89-ER$100,R89-VLOOKUP(LEFT($A89,FIND(":",$A89,1))&amp;"copy number",$A$3:$AC$98,18,FALSE)),"")</f>
        <v>0</v>
      </c>
      <c r="AW89" s="4">
        <f>IF(ISNUMBER(S89),IF(MID('Gene Table'!$D$1,5,1)="8",E89-ES$100,S89-VLOOKUP(LEFT($A89,FIND(":",$A89,1))&amp;"copy number",$A$3:$AC$98,19,FALSE)),"")</f>
        <v>0</v>
      </c>
      <c r="AX89" s="4">
        <f>IF(ISNUMBER(T89),IF(MID('Gene Table'!$D$1,5,1)="8",F89-ET$100,T89-VLOOKUP(LEFT($A89,FIND(":",$A89,1))&amp;"copy number",$A$3:$AC$98,20,FALSE)),"")</f>
        <v>0</v>
      </c>
      <c r="AY89" s="4">
        <f>IF(ISNUMBER(U89),IF(MID('Gene Table'!$D$1,5,1)="8",G89-EU$100,U89-VLOOKUP(LEFT($A89,FIND(":",$A89,1))&amp;"copy number",$A$3:$AC$98,21,FALSE)),"")</f>
        <v>0</v>
      </c>
      <c r="AZ89" s="4">
        <f>IF(ISNUMBER(V89),IF(MID('Gene Table'!$D$1,5,1)="8",H89-EV$100,V89-VLOOKUP(LEFT($A89,FIND(":",$A89,1))&amp;"copy number",$A$3:$AC$98,22,FALSE)),"")</f>
        <v>0</v>
      </c>
      <c r="BA89" s="4">
        <f>IF(ISNUMBER(W89),IF(MID('Gene Table'!$D$1,5,1)="8",I89-EW$100,W89-VLOOKUP(LEFT($A89,FIND(":",$A89,1))&amp;"copy number",$A$3:$AC$98,23,FALSE)),"")</f>
        <v>0</v>
      </c>
      <c r="BB89" s="4">
        <f>IF(ISNUMBER(X89),IF(MID('Gene Table'!$D$1,5,1)="8",J89-EX$100,X89-VLOOKUP(LEFT($A89,FIND(":",$A89,1))&amp;"copy number",$A$3:$AC$98,24,FALSE)),"")</f>
        <v>0</v>
      </c>
      <c r="BC89" s="4">
        <f>IF(ISNUMBER(Y89),IF(MID('Gene Table'!$D$1,5,1)="8",K89-EY$100,Y89-VLOOKUP(LEFT($A89,FIND(":",$A89,1))&amp;"copy number",$A$3:$AC$98,25,FALSE)),"")</f>
        <v>0</v>
      </c>
      <c r="BD89" s="4" t="str">
        <f>IF(ISNUMBER(Z89),IF(MID('Gene Table'!$D$1,5,1)="8",L89-EZ$100,Z89-VLOOKUP(LEFT($A89,FIND(":",$A89,1))&amp;"copy number",$A$3:$AC$98,26,FALSE)),"")</f>
        <v/>
      </c>
      <c r="BE89" s="4" t="str">
        <f>IF(ISNUMBER(AA89),IF(MID('Gene Table'!$D$1,5,1)="8",M89-FA$100,AA89-VLOOKUP(LEFT($A89,FIND(":",$A89,1))&amp;"copy number",$A$3:$AC$98,27,FALSE)),"")</f>
        <v/>
      </c>
      <c r="BF89" s="4" t="str">
        <f>IF(ISNUMBER(AB89),IF(MID('Gene Table'!$D$1,5,1)="8",N89-FB$100,AB89-VLOOKUP(LEFT($A89,FIND(":",$A89,1))&amp;"copy number",$A$3:$AC$98,28,FALSE)),"")</f>
        <v/>
      </c>
      <c r="BG89" s="4" t="str">
        <f>IF(ISNUMBER(AC89),IF(MID('Gene Table'!$D$1,5,1)="8",O89-FC$100,AC89-VLOOKUP(LEFT($A89,FIND(":",$A89,1))&amp;"copy number",$A$3:$AC$98,29,FALSE)),"")</f>
        <v/>
      </c>
      <c r="BI89" s="4" t="s">
        <v>297</v>
      </c>
      <c r="BJ89" s="4">
        <f t="shared" si="45"/>
        <v>0</v>
      </c>
      <c r="BK89" s="4">
        <f t="shared" si="46"/>
        <v>0</v>
      </c>
      <c r="BL89" s="4">
        <f t="shared" si="47"/>
        <v>0</v>
      </c>
      <c r="BM89" s="4">
        <f t="shared" si="48"/>
        <v>0</v>
      </c>
      <c r="BN89" s="4">
        <f t="shared" si="49"/>
        <v>0</v>
      </c>
      <c r="BO89" s="4">
        <f t="shared" si="50"/>
        <v>0</v>
      </c>
      <c r="BP89" s="4">
        <f t="shared" si="51"/>
        <v>0</v>
      </c>
      <c r="BQ89" s="4">
        <f t="shared" si="52"/>
        <v>0</v>
      </c>
      <c r="BR89" s="4" t="str">
        <f t="shared" si="53"/>
        <v/>
      </c>
      <c r="BS89" s="4" t="str">
        <f t="shared" si="54"/>
        <v/>
      </c>
      <c r="BT89" s="4" t="str">
        <f t="shared" si="55"/>
        <v/>
      </c>
      <c r="BU89" s="4" t="str">
        <f t="shared" si="56"/>
        <v/>
      </c>
      <c r="BV89" s="4">
        <f t="shared" si="57"/>
        <v>0</v>
      </c>
      <c r="BW89" s="4">
        <f t="shared" si="58"/>
        <v>0</v>
      </c>
      <c r="BY89" s="4" t="s">
        <v>297</v>
      </c>
      <c r="BZ89" s="4">
        <f t="shared" si="59"/>
        <v>0</v>
      </c>
      <c r="CA89" s="4">
        <f t="shared" si="60"/>
        <v>0</v>
      </c>
      <c r="CB89" s="4">
        <f t="shared" si="61"/>
        <v>0</v>
      </c>
      <c r="CC89" s="4">
        <f t="shared" si="62"/>
        <v>0</v>
      </c>
      <c r="CD89" s="4">
        <f t="shared" si="63"/>
        <v>0</v>
      </c>
      <c r="CE89" s="4">
        <f t="shared" si="64"/>
        <v>0</v>
      </c>
      <c r="CF89" s="4">
        <f t="shared" si="65"/>
        <v>0</v>
      </c>
      <c r="CG89" s="4">
        <f t="shared" si="66"/>
        <v>0</v>
      </c>
      <c r="CH89" s="4" t="str">
        <f t="shared" si="67"/>
        <v/>
      </c>
      <c r="CI89" s="4" t="str">
        <f t="shared" si="68"/>
        <v/>
      </c>
      <c r="CJ89" s="4" t="str">
        <f t="shared" si="69"/>
        <v/>
      </c>
      <c r="CK89" s="4" t="str">
        <f t="shared" si="70"/>
        <v/>
      </c>
      <c r="CM89" s="4" t="s">
        <v>297</v>
      </c>
      <c r="CN89" s="4" t="str">
        <f>IF(ISNUMBER(BZ89), IF($BV89&gt;VLOOKUP('Gene Table'!$G$2,'Array Content'!$A$2:$B$3,2,FALSE),IF(BZ89&lt;-$BV89,"mutant","WT"),IF(BZ89&lt;-VLOOKUP('Gene Table'!$G$2,'Array Content'!$A$2:$B$3,2,FALSE),"Mutant","WT")),"")</f>
        <v>WT</v>
      </c>
      <c r="CO89" s="4" t="str">
        <f>IF(ISNUMBER(CA89), IF($BV89&gt;VLOOKUP('Gene Table'!$G$2,'Array Content'!$A$2:$B$3,2,FALSE),IF(CA89&lt;-$BV89,"mutant","WT"),IF(CA89&lt;-VLOOKUP('Gene Table'!$G$2,'Array Content'!$A$2:$B$3,2,FALSE),"Mutant","WT")),"")</f>
        <v>WT</v>
      </c>
      <c r="CP89" s="4" t="str">
        <f>IF(ISNUMBER(CB89), IF($BV89&gt;VLOOKUP('Gene Table'!$G$2,'Array Content'!$A$2:$B$3,2,FALSE),IF(CB89&lt;-$BV89,"mutant","WT"),IF(CB89&lt;-VLOOKUP('Gene Table'!$G$2,'Array Content'!$A$2:$B$3,2,FALSE),"Mutant","WT")),"")</f>
        <v>WT</v>
      </c>
      <c r="CQ89" s="4" t="str">
        <f>IF(ISNUMBER(CC89), IF($BV89&gt;VLOOKUP('Gene Table'!$G$2,'Array Content'!$A$2:$B$3,2,FALSE),IF(CC89&lt;-$BV89,"mutant","WT"),IF(CC89&lt;-VLOOKUP('Gene Table'!$G$2,'Array Content'!$A$2:$B$3,2,FALSE),"Mutant","WT")),"")</f>
        <v>WT</v>
      </c>
      <c r="CR89" s="4" t="str">
        <f>IF(ISNUMBER(CD89), IF($BV89&gt;VLOOKUP('Gene Table'!$G$2,'Array Content'!$A$2:$B$3,2,FALSE),IF(CD89&lt;-$BV89,"mutant","WT"),IF(CD89&lt;-VLOOKUP('Gene Table'!$G$2,'Array Content'!$A$2:$B$3,2,FALSE),"Mutant","WT")),"")</f>
        <v>WT</v>
      </c>
      <c r="CS89" s="4" t="str">
        <f>IF(ISNUMBER(CE89), IF($BV89&gt;VLOOKUP('Gene Table'!$G$2,'Array Content'!$A$2:$B$3,2,FALSE),IF(CE89&lt;-$BV89,"mutant","WT"),IF(CE89&lt;-VLOOKUP('Gene Table'!$G$2,'Array Content'!$A$2:$B$3,2,FALSE),"Mutant","WT")),"")</f>
        <v>WT</v>
      </c>
      <c r="CT89" s="4" t="str">
        <f>IF(ISNUMBER(CF89), IF($BV89&gt;VLOOKUP('Gene Table'!$G$2,'Array Content'!$A$2:$B$3,2,FALSE),IF(CF89&lt;-$BV89,"mutant","WT"),IF(CF89&lt;-VLOOKUP('Gene Table'!$G$2,'Array Content'!$A$2:$B$3,2,FALSE),"Mutant","WT")),"")</f>
        <v>WT</v>
      </c>
      <c r="CU89" s="4" t="str">
        <f>IF(ISNUMBER(CG89), IF($BV89&gt;VLOOKUP('Gene Table'!$G$2,'Array Content'!$A$2:$B$3,2,FALSE),IF(CG89&lt;-$BV89,"mutant","WT"),IF(CG89&lt;-VLOOKUP('Gene Table'!$G$2,'Array Content'!$A$2:$B$3,2,FALSE),"Mutant","WT")),"")</f>
        <v>WT</v>
      </c>
      <c r="CV89" s="4" t="str">
        <f>IF(ISNUMBER(CH89), IF($BV89&gt;VLOOKUP('Gene Table'!$G$2,'Array Content'!$A$2:$B$3,2,FALSE),IF(CH89&lt;-$BV89,"mutant","WT"),IF(CH89&lt;-VLOOKUP('Gene Table'!$G$2,'Array Content'!$A$2:$B$3,2,FALSE),"Mutant","WT")),"")</f>
        <v/>
      </c>
      <c r="CW89" s="4" t="str">
        <f>IF(ISNUMBER(CI89), IF($BV89&gt;VLOOKUP('Gene Table'!$G$2,'Array Content'!$A$2:$B$3,2,FALSE),IF(CI89&lt;-$BV89,"mutant","WT"),IF(CI89&lt;-VLOOKUP('Gene Table'!$G$2,'Array Content'!$A$2:$B$3,2,FALSE),"Mutant","WT")),"")</f>
        <v/>
      </c>
      <c r="CX89" s="4" t="str">
        <f>IF(ISNUMBER(CJ89), IF($BV89&gt;VLOOKUP('Gene Table'!$G$2,'Array Content'!$A$2:$B$3,2,FALSE),IF(CJ89&lt;-$BV89,"mutant","WT"),IF(CJ89&lt;-VLOOKUP('Gene Table'!$G$2,'Array Content'!$A$2:$B$3,2,FALSE),"Mutant","WT")),"")</f>
        <v/>
      </c>
      <c r="CY89" s="4" t="str">
        <f>IF(ISNUMBER(CK89), IF($BV89&gt;VLOOKUP('Gene Table'!$G$2,'Array Content'!$A$2:$B$3,2,FALSE),IF(CK89&lt;-$BV89,"mutant","WT"),IF(CK89&lt;-VLOOKUP('Gene Table'!$G$2,'Array Content'!$A$2:$B$3,2,FALSE),"Mutant","WT")),"")</f>
        <v/>
      </c>
      <c r="DA89" s="4" t="s">
        <v>297</v>
      </c>
      <c r="DB89" s="4">
        <f t="shared" si="71"/>
        <v>0</v>
      </c>
      <c r="DC89" s="4">
        <f t="shared" si="72"/>
        <v>0</v>
      </c>
      <c r="DD89" s="4">
        <f t="shared" si="73"/>
        <v>0</v>
      </c>
      <c r="DE89" s="4">
        <f t="shared" si="74"/>
        <v>0</v>
      </c>
      <c r="DF89" s="4">
        <f t="shared" si="75"/>
        <v>0</v>
      </c>
      <c r="DG89" s="4">
        <f t="shared" si="76"/>
        <v>0</v>
      </c>
      <c r="DH89" s="4">
        <f t="shared" si="77"/>
        <v>0</v>
      </c>
      <c r="DI89" s="4">
        <f t="shared" si="78"/>
        <v>0</v>
      </c>
      <c r="DJ89" s="4" t="str">
        <f t="shared" si="79"/>
        <v/>
      </c>
      <c r="DK89" s="4" t="str">
        <f t="shared" si="80"/>
        <v/>
      </c>
      <c r="DL89" s="4" t="str">
        <f t="shared" si="81"/>
        <v/>
      </c>
      <c r="DM89" s="4" t="str">
        <f t="shared" si="82"/>
        <v/>
      </c>
      <c r="DO89" s="4" t="s">
        <v>297</v>
      </c>
      <c r="DP89" s="4" t="str">
        <f>IF(ISNUMBER(DB89), IF($AR89&gt;VLOOKUP('Gene Table'!$G$2,'Array Content'!$A$2:$B$3,2,FALSE),IF(DB89&lt;-$AR89,"mutant","WT"),IF(DB89&lt;-VLOOKUP('Gene Table'!$G$2,'Array Content'!$A$2:$B$3,2,FALSE),"Mutant","WT")),"")</f>
        <v>WT</v>
      </c>
      <c r="DQ89" s="4" t="str">
        <f>IF(ISNUMBER(DC89), IF($AR89&gt;VLOOKUP('Gene Table'!$G$2,'Array Content'!$A$2:$B$3,2,FALSE),IF(DC89&lt;-$AR89,"mutant","WT"),IF(DC89&lt;-VLOOKUP('Gene Table'!$G$2,'Array Content'!$A$2:$B$3,2,FALSE),"Mutant","WT")),"")</f>
        <v>WT</v>
      </c>
      <c r="DR89" s="4" t="str">
        <f>IF(ISNUMBER(DD89), IF($AR89&gt;VLOOKUP('Gene Table'!$G$2,'Array Content'!$A$2:$B$3,2,FALSE),IF(DD89&lt;-$AR89,"mutant","WT"),IF(DD89&lt;-VLOOKUP('Gene Table'!$G$2,'Array Content'!$A$2:$B$3,2,FALSE),"Mutant","WT")),"")</f>
        <v>WT</v>
      </c>
      <c r="DS89" s="4" t="str">
        <f>IF(ISNUMBER(DE89), IF($AR89&gt;VLOOKUP('Gene Table'!$G$2,'Array Content'!$A$2:$B$3,2,FALSE),IF(DE89&lt;-$AR89,"mutant","WT"),IF(DE89&lt;-VLOOKUP('Gene Table'!$G$2,'Array Content'!$A$2:$B$3,2,FALSE),"Mutant","WT")),"")</f>
        <v>WT</v>
      </c>
      <c r="DT89" s="4" t="str">
        <f>IF(ISNUMBER(DF89), IF($AR89&gt;VLOOKUP('Gene Table'!$G$2,'Array Content'!$A$2:$B$3,2,FALSE),IF(DF89&lt;-$AR89,"mutant","WT"),IF(DF89&lt;-VLOOKUP('Gene Table'!$G$2,'Array Content'!$A$2:$B$3,2,FALSE),"Mutant","WT")),"")</f>
        <v>WT</v>
      </c>
      <c r="DU89" s="4" t="str">
        <f>IF(ISNUMBER(DG89), IF($AR89&gt;VLOOKUP('Gene Table'!$G$2,'Array Content'!$A$2:$B$3,2,FALSE),IF(DG89&lt;-$AR89,"mutant","WT"),IF(DG89&lt;-VLOOKUP('Gene Table'!$G$2,'Array Content'!$A$2:$B$3,2,FALSE),"Mutant","WT")),"")</f>
        <v>WT</v>
      </c>
      <c r="DV89" s="4" t="str">
        <f>IF(ISNUMBER(DH89), IF($AR89&gt;VLOOKUP('Gene Table'!$G$2,'Array Content'!$A$2:$B$3,2,FALSE),IF(DH89&lt;-$AR89,"mutant","WT"),IF(DH89&lt;-VLOOKUP('Gene Table'!$G$2,'Array Content'!$A$2:$B$3,2,FALSE),"Mutant","WT")),"")</f>
        <v>WT</v>
      </c>
      <c r="DW89" s="4" t="str">
        <f>IF(ISNUMBER(DI89), IF($AR89&gt;VLOOKUP('Gene Table'!$G$2,'Array Content'!$A$2:$B$3,2,FALSE),IF(DI89&lt;-$AR89,"mutant","WT"),IF(DI89&lt;-VLOOKUP('Gene Table'!$G$2,'Array Content'!$A$2:$B$3,2,FALSE),"Mutant","WT")),"")</f>
        <v>WT</v>
      </c>
      <c r="DX89" s="4" t="str">
        <f>IF(ISNUMBER(DJ89), IF($AR89&gt;VLOOKUP('Gene Table'!$G$2,'Array Content'!$A$2:$B$3,2,FALSE),IF(DJ89&lt;-$AR89,"mutant","WT"),IF(DJ89&lt;-VLOOKUP('Gene Table'!$G$2,'Array Content'!$A$2:$B$3,2,FALSE),"Mutant","WT")),"")</f>
        <v/>
      </c>
      <c r="DY89" s="4" t="str">
        <f>IF(ISNUMBER(DK89), IF($AR89&gt;VLOOKUP('Gene Table'!$G$2,'Array Content'!$A$2:$B$3,2,FALSE),IF(DK89&lt;-$AR89,"mutant","WT"),IF(DK89&lt;-VLOOKUP('Gene Table'!$G$2,'Array Content'!$A$2:$B$3,2,FALSE),"Mutant","WT")),"")</f>
        <v/>
      </c>
      <c r="DZ89" s="4" t="str">
        <f>IF(ISNUMBER(DL89), IF($AR89&gt;VLOOKUP('Gene Table'!$G$2,'Array Content'!$A$2:$B$3,2,FALSE),IF(DL89&lt;-$AR89,"mutant","WT"),IF(DL89&lt;-VLOOKUP('Gene Table'!$G$2,'Array Content'!$A$2:$B$3,2,FALSE),"Mutant","WT")),"")</f>
        <v/>
      </c>
      <c r="EA89" s="4" t="str">
        <f>IF(ISNUMBER(DM89), IF($AR89&gt;VLOOKUP('Gene Table'!$G$2,'Array Content'!$A$2:$B$3,2,FALSE),IF(DM89&lt;-$AR89,"mutant","WT"),IF(DM89&lt;-VLOOKUP('Gene Table'!$G$2,'Array Content'!$A$2:$B$3,2,FALSE),"Mutant","WT")),"")</f>
        <v/>
      </c>
      <c r="EC89" s="4" t="s">
        <v>297</v>
      </c>
      <c r="ED89" s="4">
        <f>IF('Gene Table'!$D89="copy number",D89,"")</f>
        <v>26.16</v>
      </c>
      <c r="EE89" s="4">
        <f>IF('Gene Table'!$D89="copy number",E89,"")</f>
        <v>27</v>
      </c>
      <c r="EF89" s="4" t="str">
        <f>IF('Gene Table'!$D89="copy number",F89,"")</f>
        <v/>
      </c>
      <c r="EG89" s="4" t="str">
        <f>IF('Gene Table'!$D89="copy number",G89,"")</f>
        <v/>
      </c>
      <c r="EH89" s="4" t="str">
        <f>IF('Gene Table'!$D89="copy number",H89,"")</f>
        <v/>
      </c>
      <c r="EI89" s="4" t="str">
        <f>IF('Gene Table'!$D89="copy number",I89,"")</f>
        <v/>
      </c>
      <c r="EJ89" s="4" t="str">
        <f>IF('Gene Table'!$D89="copy number",J89,"")</f>
        <v/>
      </c>
      <c r="EK89" s="4" t="str">
        <f>IF('Gene Table'!$D89="copy number",K89,"")</f>
        <v/>
      </c>
      <c r="EL89" s="4" t="str">
        <f>IF('Gene Table'!$D89="copy number",L89,"")</f>
        <v/>
      </c>
      <c r="EM89" s="4" t="str">
        <f>IF('Gene Table'!$D89="copy number",M89,"")</f>
        <v/>
      </c>
      <c r="EN89" s="4" t="str">
        <f>IF('Gene Table'!$D89="copy number",N89,"")</f>
        <v/>
      </c>
      <c r="EO89" s="4" t="str">
        <f>IF('Gene Table'!$D89="copy number",O89,"")</f>
        <v/>
      </c>
      <c r="EQ89" s="4" t="s">
        <v>297</v>
      </c>
      <c r="ER89" s="4">
        <f>IF('Gene Table'!$D89="copy number",R89,"")</f>
        <v>26.92</v>
      </c>
      <c r="ES89" s="4">
        <f>IF('Gene Table'!$D89="copy number",S89,"")</f>
        <v>27.21</v>
      </c>
      <c r="ET89" s="4">
        <f>IF('Gene Table'!$D89="copy number",T89,"")</f>
        <v>26.94</v>
      </c>
      <c r="EU89" s="4">
        <f>IF('Gene Table'!$D89="copy number",U89,"")</f>
        <v>26</v>
      </c>
      <c r="EV89" s="4">
        <f>IF('Gene Table'!$D89="copy number",V89,"")</f>
        <v>26</v>
      </c>
      <c r="EW89" s="4">
        <f>IF('Gene Table'!$D89="copy number",W89,"")</f>
        <v>26</v>
      </c>
      <c r="EX89" s="4">
        <f>IF('Gene Table'!$D89="copy number",X89,"")</f>
        <v>26</v>
      </c>
      <c r="EY89" s="4">
        <f>IF('Gene Table'!$D89="copy number",Y89,"")</f>
        <v>26</v>
      </c>
      <c r="EZ89" s="4" t="str">
        <f>IF('Gene Table'!$D89="copy number",Z89,"")</f>
        <v/>
      </c>
      <c r="FA89" s="4" t="str">
        <f>IF('Gene Table'!$D89="copy number",AA89,"")</f>
        <v/>
      </c>
      <c r="FB89" s="4" t="str">
        <f>IF('Gene Table'!$D89="copy number",AB89,"")</f>
        <v/>
      </c>
      <c r="FC89" s="4" t="str">
        <f>IF('Gene Table'!$D89="copy number",AC89,"")</f>
        <v/>
      </c>
      <c r="FE89" s="4" t="s">
        <v>297</v>
      </c>
      <c r="FF89" s="4" t="str">
        <f>IF('Gene Table'!$C89="SMPC",D89,"")</f>
        <v/>
      </c>
      <c r="FG89" s="4" t="str">
        <f>IF('Gene Table'!$C89="SMPC",E89,"")</f>
        <v/>
      </c>
      <c r="FH89" s="4" t="str">
        <f>IF('Gene Table'!$C89="SMPC",F89,"")</f>
        <v/>
      </c>
      <c r="FI89" s="4" t="str">
        <f>IF('Gene Table'!$C89="SMPC",G89,"")</f>
        <v/>
      </c>
      <c r="FJ89" s="4" t="str">
        <f>IF('Gene Table'!$C89="SMPC",H89,"")</f>
        <v/>
      </c>
      <c r="FK89" s="4" t="str">
        <f>IF('Gene Table'!$C89="SMPC",I89,"")</f>
        <v/>
      </c>
      <c r="FL89" s="4" t="str">
        <f>IF('Gene Table'!$C89="SMPC",J89,"")</f>
        <v/>
      </c>
      <c r="FM89" s="4" t="str">
        <f>IF('Gene Table'!$C89="SMPC",K89,"")</f>
        <v/>
      </c>
      <c r="FN89" s="4" t="str">
        <f>IF('Gene Table'!$C89="SMPC",L89,"")</f>
        <v/>
      </c>
      <c r="FO89" s="4" t="str">
        <f>IF('Gene Table'!$C89="SMPC",M89,"")</f>
        <v/>
      </c>
      <c r="FP89" s="4" t="str">
        <f>IF('Gene Table'!$C89="SMPC",N89,"")</f>
        <v/>
      </c>
      <c r="FQ89" s="4" t="str">
        <f>IF('Gene Table'!$C89="SMPC",O89,"")</f>
        <v/>
      </c>
      <c r="FS89" s="4" t="s">
        <v>297</v>
      </c>
      <c r="FT89" s="4" t="str">
        <f>IF('Gene Table'!$C89="SMPC",R89,"")</f>
        <v/>
      </c>
      <c r="FU89" s="4" t="str">
        <f>IF('Gene Table'!$C89="SMPC",S89,"")</f>
        <v/>
      </c>
      <c r="FV89" s="4" t="str">
        <f>IF('Gene Table'!$C89="SMPC",T89,"")</f>
        <v/>
      </c>
      <c r="FW89" s="4" t="str">
        <f>IF('Gene Table'!$C89="SMPC",U89,"")</f>
        <v/>
      </c>
      <c r="FX89" s="4" t="str">
        <f>IF('Gene Table'!$C89="SMPC",V89,"")</f>
        <v/>
      </c>
      <c r="FY89" s="4" t="str">
        <f>IF('Gene Table'!$C89="SMPC",W89,"")</f>
        <v/>
      </c>
      <c r="FZ89" s="4" t="str">
        <f>IF('Gene Table'!$C89="SMPC",X89,"")</f>
        <v/>
      </c>
      <c r="GA89" s="4" t="str">
        <f>IF('Gene Table'!$C89="SMPC",Y89,"")</f>
        <v/>
      </c>
      <c r="GB89" s="4" t="str">
        <f>IF('Gene Table'!$C89="SMPC",Z89,"")</f>
        <v/>
      </c>
      <c r="GC89" s="4" t="str">
        <f>IF('Gene Table'!$C89="SMPC",AA89,"")</f>
        <v/>
      </c>
      <c r="GD89" s="4" t="str">
        <f>IF('Gene Table'!$C89="SMPC",AB89,"")</f>
        <v/>
      </c>
      <c r="GE89" s="4" t="str">
        <f>IF('Gene Table'!$C89="SMPC",AC89,"")</f>
        <v/>
      </c>
    </row>
    <row r="90" spans="1:187" ht="15" customHeight="1" x14ac:dyDescent="0.25">
      <c r="A90" s="4" t="str">
        <f>'Gene Table'!C90&amp;":"&amp;'Gene Table'!D90</f>
        <v>EGFR:copy number</v>
      </c>
      <c r="B90" s="4">
        <f>IF('Gene Table'!$G$5="NO",IF(ISNUMBER(MATCH('Gene Table'!E90,'Array Content'!$M$2:$M$941,0)),VLOOKUP('Gene Table'!E90,'Array Content'!$M$2:$O$941,2,FALSE),35),IF('Gene Table'!$G$5="YES",IF(ISNUMBER(MATCH('Gene Table'!E90,'Array Content'!$M$2:$M$941,0)),VLOOKUP('Gene Table'!E90,'Array Content'!$M$2:$O$941,3,FALSE),35),"OOPS"))</f>
        <v>35</v>
      </c>
      <c r="C90" s="4" t="s">
        <v>299</v>
      </c>
      <c r="D90" s="4">
        <f>IF('Control Sample Data'!D89="","",IF(SUM('Control Sample Data'!D$2:D$97)&gt;10,IF(AND(ISNUMBER('Control Sample Data'!D89),'Control Sample Data'!D89&lt;$B90, 'Control Sample Data'!D89&gt;0),'Control Sample Data'!D89,$B90),""))</f>
        <v>26.79</v>
      </c>
      <c r="E90" s="4">
        <f>IF('Control Sample Data'!E89="","",IF(SUM('Control Sample Data'!E$2:E$97)&gt;10,IF(AND(ISNUMBER('Control Sample Data'!E89),'Control Sample Data'!E89&lt;$B90, 'Control Sample Data'!E89&gt;0),'Control Sample Data'!E89,$B90),""))</f>
        <v>26.63</v>
      </c>
      <c r="F90" s="4" t="str">
        <f>IF('Control Sample Data'!F89="","",IF(SUM('Control Sample Data'!F$2:F$97)&gt;10,IF(AND(ISNUMBER('Control Sample Data'!F89),'Control Sample Data'!F89&lt;$B90, 'Control Sample Data'!F89&gt;0),'Control Sample Data'!F89,$B90),""))</f>
        <v/>
      </c>
      <c r="G90" s="4" t="str">
        <f>IF('Control Sample Data'!G89="","",IF(SUM('Control Sample Data'!G$2:G$97)&gt;10,IF(AND(ISNUMBER('Control Sample Data'!G89),'Control Sample Data'!G89&lt;$B90, 'Control Sample Data'!G89&gt;0),'Control Sample Data'!G89,$B90),""))</f>
        <v/>
      </c>
      <c r="H90" s="4" t="str">
        <f>IF('Control Sample Data'!H89="","",IF(SUM('Control Sample Data'!H$2:H$97)&gt;10,IF(AND(ISNUMBER('Control Sample Data'!H89),'Control Sample Data'!H89&lt;$B90, 'Control Sample Data'!H89&gt;0),'Control Sample Data'!H89,$B90),""))</f>
        <v/>
      </c>
      <c r="I90" s="4" t="str">
        <f>IF('Control Sample Data'!I89="","",IF(SUM('Control Sample Data'!I$2:I$97)&gt;10,IF(AND(ISNUMBER('Control Sample Data'!I89),'Control Sample Data'!I89&lt;$B90, 'Control Sample Data'!I89&gt;0),'Control Sample Data'!I89,$B90),""))</f>
        <v/>
      </c>
      <c r="J90" s="4" t="str">
        <f>IF('Control Sample Data'!J89="","",IF(SUM('Control Sample Data'!J$2:J$97)&gt;10,IF(AND(ISNUMBER('Control Sample Data'!J89),'Control Sample Data'!J89&lt;$B90, 'Control Sample Data'!J89&gt;0),'Control Sample Data'!J89,$B90),""))</f>
        <v/>
      </c>
      <c r="K90" s="4" t="str">
        <f>IF('Control Sample Data'!K89="","",IF(SUM('Control Sample Data'!K$2:K$97)&gt;10,IF(AND(ISNUMBER('Control Sample Data'!K89),'Control Sample Data'!K89&lt;$B90, 'Control Sample Data'!K89&gt;0),'Control Sample Data'!K89,$B90),""))</f>
        <v/>
      </c>
      <c r="L90" s="4" t="str">
        <f>IF('Control Sample Data'!L89="","",IF(SUM('Control Sample Data'!L$2:L$97)&gt;10,IF(AND(ISNUMBER('Control Sample Data'!L89),'Control Sample Data'!L89&lt;$B90, 'Control Sample Data'!L89&gt;0),'Control Sample Data'!L89,$B90),""))</f>
        <v/>
      </c>
      <c r="M90" s="4" t="str">
        <f>IF('Control Sample Data'!M89="","",IF(SUM('Control Sample Data'!M$2:M$97)&gt;10,IF(AND(ISNUMBER('Control Sample Data'!M89),'Control Sample Data'!M89&lt;$B90, 'Control Sample Data'!M89&gt;0),'Control Sample Data'!M89,$B90),""))</f>
        <v/>
      </c>
      <c r="N90" s="4" t="str">
        <f>IF('Control Sample Data'!N89="","",IF(SUM('Control Sample Data'!N$2:N$97)&gt;10,IF(AND(ISNUMBER('Control Sample Data'!N89),'Control Sample Data'!N89&lt;$B90, 'Control Sample Data'!N89&gt;0),'Control Sample Data'!N89,$B90),""))</f>
        <v/>
      </c>
      <c r="O90" s="4" t="str">
        <f>IF('Control Sample Data'!O89="","",IF(SUM('Control Sample Data'!O$2:O$97)&gt;10,IF(AND(ISNUMBER('Control Sample Data'!O89),'Control Sample Data'!O89&lt;$B90, 'Control Sample Data'!O89&gt;0),'Control Sample Data'!O89,$B90),""))</f>
        <v/>
      </c>
      <c r="Q90" s="4" t="s">
        <v>299</v>
      </c>
      <c r="R90" s="4">
        <f>IF('Test Sample Data'!D89="","",IF(SUM('Test Sample Data'!D$2:D$97)&gt;10,IF(AND(ISNUMBER('Test Sample Data'!D89),'Test Sample Data'!D89&lt;$B90, 'Test Sample Data'!D89&gt;0),'Test Sample Data'!D89,$B90),""))</f>
        <v>26.91</v>
      </c>
      <c r="S90" s="4">
        <f>IF('Test Sample Data'!E89="","",IF(SUM('Test Sample Data'!E$2:E$97)&gt;10,IF(AND(ISNUMBER('Test Sample Data'!E89),'Test Sample Data'!E89&lt;$B90, 'Test Sample Data'!E89&gt;0),'Test Sample Data'!E89,$B90),""))</f>
        <v>26.97</v>
      </c>
      <c r="T90" s="4">
        <f>IF('Test Sample Data'!F89="","",IF(SUM('Test Sample Data'!F$2:F$97)&gt;10,IF(AND(ISNUMBER('Test Sample Data'!F89),'Test Sample Data'!F89&lt;$B90, 'Test Sample Data'!F89&gt;0),'Test Sample Data'!F89,$B90),""))</f>
        <v>26.89</v>
      </c>
      <c r="U90" s="4">
        <f>IF('Test Sample Data'!G89="","",IF(SUM('Test Sample Data'!G$2:G$97)&gt;10,IF(AND(ISNUMBER('Test Sample Data'!G89),'Test Sample Data'!G89&lt;$B90, 'Test Sample Data'!G89&gt;0),'Test Sample Data'!G89,$B90),""))</f>
        <v>26</v>
      </c>
      <c r="V90" s="4">
        <f>IF('Test Sample Data'!H89="","",IF(SUM('Test Sample Data'!H$2:H$97)&gt;10,IF(AND(ISNUMBER('Test Sample Data'!H89),'Test Sample Data'!H89&lt;$B90, 'Test Sample Data'!H89&gt;0),'Test Sample Data'!H89,$B90),""))</f>
        <v>26</v>
      </c>
      <c r="W90" s="4">
        <f>IF('Test Sample Data'!I89="","",IF(SUM('Test Sample Data'!I$2:I$97)&gt;10,IF(AND(ISNUMBER('Test Sample Data'!I89),'Test Sample Data'!I89&lt;$B90, 'Test Sample Data'!I89&gt;0),'Test Sample Data'!I89,$B90),""))</f>
        <v>26</v>
      </c>
      <c r="X90" s="4">
        <f>IF('Test Sample Data'!J89="","",IF(SUM('Test Sample Data'!J$2:J$97)&gt;10,IF(AND(ISNUMBER('Test Sample Data'!J89),'Test Sample Data'!J89&lt;$B90, 'Test Sample Data'!J89&gt;0),'Test Sample Data'!J89,$B90),""))</f>
        <v>26</v>
      </c>
      <c r="Y90" s="4">
        <f>IF('Test Sample Data'!K89="","",IF(SUM('Test Sample Data'!K$2:K$97)&gt;10,IF(AND(ISNUMBER('Test Sample Data'!K89),'Test Sample Data'!K89&lt;$B90, 'Test Sample Data'!K89&gt;0),'Test Sample Data'!K89,$B90),""))</f>
        <v>26</v>
      </c>
      <c r="Z90" s="4" t="str">
        <f>IF('Test Sample Data'!L89="","",IF(SUM('Test Sample Data'!L$2:L$97)&gt;10,IF(AND(ISNUMBER('Test Sample Data'!L89),'Test Sample Data'!L89&lt;$B90, 'Test Sample Data'!L89&gt;0),'Test Sample Data'!L89,$B90),""))</f>
        <v/>
      </c>
      <c r="AA90" s="4" t="str">
        <f>IF('Test Sample Data'!M89="","",IF(SUM('Test Sample Data'!M$2:M$97)&gt;10,IF(AND(ISNUMBER('Test Sample Data'!M89),'Test Sample Data'!M89&lt;$B90, 'Test Sample Data'!M89&gt;0),'Test Sample Data'!M89,$B90),""))</f>
        <v/>
      </c>
      <c r="AB90" s="4" t="str">
        <f>IF('Test Sample Data'!N89="","",IF(SUM('Test Sample Data'!N$2:N$97)&gt;10,IF(AND(ISNUMBER('Test Sample Data'!N89),'Test Sample Data'!N89&lt;$B90, 'Test Sample Data'!N89&gt;0),'Test Sample Data'!N89,$B90),""))</f>
        <v/>
      </c>
      <c r="AC90" s="4" t="str">
        <f>IF('Test Sample Data'!O89="","",IF(SUM('Test Sample Data'!O$2:O$97)&gt;10,IF(AND(ISNUMBER('Test Sample Data'!O89),'Test Sample Data'!O89&lt;$B90, 'Test Sample Data'!O89&gt;0),'Test Sample Data'!O89,$B90),""))</f>
        <v/>
      </c>
      <c r="AE90" s="4" t="s">
        <v>299</v>
      </c>
      <c r="AF90" s="4">
        <f>IF(ISNUMBER(D90),IF(MID('Gene Table'!$D$1,5,1)="8",D90-ED$100,D90-VLOOKUP(LEFT($A90,FIND(":",$A90,1))&amp;"copy number",$A$3:$AC$98,4,FALSE)),"")</f>
        <v>0</v>
      </c>
      <c r="AG90" s="4">
        <f>IF(ISNUMBER(E90),IF(MID('Gene Table'!$D$1,5,1)="8",E90-EE$100,E90-VLOOKUP(LEFT($A90,FIND(":",$A90,1))&amp;"copy number",$A$3:$AC$98,5,FALSE)),"")</f>
        <v>0</v>
      </c>
      <c r="AH90" s="4" t="str">
        <f>IF(ISNUMBER(F90),IF(MID('Gene Table'!$D$1,5,1)="8",F90-EF$100,F90-VLOOKUP(LEFT($A90,FIND(":",$A90,1))&amp;"copy number",$A$3:$AC$98,6,FALSE)),"")</f>
        <v/>
      </c>
      <c r="AI90" s="4" t="str">
        <f>IF(ISNUMBER(G90),IF(MID('Gene Table'!$D$1,5,1)="8",G90-EG$100,G90-VLOOKUP(LEFT($A90,FIND(":",$A90,1))&amp;"copy number",$A$3:$AC$98,7,FALSE)),"")</f>
        <v/>
      </c>
      <c r="AJ90" s="4" t="str">
        <f>IF(ISNUMBER(H90),IF(MID('Gene Table'!$D$1,5,1)="8",H90-EH$100,H90-VLOOKUP(LEFT($A90,FIND(":",$A90,1))&amp;"copy number",$A$3:$AC$98,8,FALSE)),"")</f>
        <v/>
      </c>
      <c r="AK90" s="4" t="str">
        <f>IF(ISNUMBER(I90),IF(MID('Gene Table'!$D$1,5,1)="8",I90-EI$100,I90-VLOOKUP(LEFT($A90,FIND(":",$A90,1))&amp;"copy number",$A$3:$AC$98,9,FALSE)),"")</f>
        <v/>
      </c>
      <c r="AL90" s="4" t="str">
        <f>IF(ISNUMBER(J90),IF(MID('Gene Table'!$D$1,5,1)="8",J90-EJ$100,J90-VLOOKUP(LEFT($A90,FIND(":",$A90,1))&amp;"copy number",$A$3:$AC$98,10,FALSE)),"")</f>
        <v/>
      </c>
      <c r="AM90" s="4" t="str">
        <f>IF(ISNUMBER(K90),IF(MID('Gene Table'!$D$1,5,1)="8",K90-EK$100,K90-VLOOKUP(LEFT($A90,FIND(":",$A90,1))&amp;"copy number",$A$3:$AC$98,11,FALSE)),"")</f>
        <v/>
      </c>
      <c r="AN90" s="4" t="str">
        <f>IF(ISNUMBER(L90),IF(MID('Gene Table'!$D$1,5,1)="8",L90-EL$100,L90-VLOOKUP(LEFT($A90,FIND(":",$A90,1))&amp;"copy number",$A$3:$AC$98,12,FALSE)),"")</f>
        <v/>
      </c>
      <c r="AO90" s="4" t="str">
        <f>IF(ISNUMBER(M90),IF(MID('Gene Table'!$D$1,5,1)="8",M90-EM$100,M90-VLOOKUP(LEFT($A90,FIND(":",$A90,1))&amp;"copy number",$A$3:$AC$98,13,FALSE)),"")</f>
        <v/>
      </c>
      <c r="AP90" s="4" t="str">
        <f>IF(ISNUMBER(N90),IF(MID('Gene Table'!$D$1,5,1)="8",N90-EN$100,N90-VLOOKUP(LEFT($A90,FIND(":",$A90,1))&amp;"copy number",$A$3:$AC$98,14,FALSE)),"")</f>
        <v/>
      </c>
      <c r="AQ90" s="4" t="str">
        <f>IF(ISNUMBER(O90),IF(MID('Gene Table'!$D$1,5,1)="8",O90-EO$100,O90-VLOOKUP(LEFT($A90,FIND(":",$A90,1))&amp;"copy number",$A$3:$AC$98,15,FALSE)),"")</f>
        <v/>
      </c>
      <c r="AR90" s="4">
        <f t="shared" si="43"/>
        <v>0</v>
      </c>
      <c r="AS90" s="4">
        <f t="shared" si="44"/>
        <v>0</v>
      </c>
      <c r="AU90" s="4" t="s">
        <v>299</v>
      </c>
      <c r="AV90" s="4">
        <f>IF(ISNUMBER(R90),IF(MID('Gene Table'!$D$1,5,1)="8",D90-ER$100,R90-VLOOKUP(LEFT($A90,FIND(":",$A90,1))&amp;"copy number",$A$3:$AC$98,18,FALSE)),"")</f>
        <v>0</v>
      </c>
      <c r="AW90" s="4">
        <f>IF(ISNUMBER(S90),IF(MID('Gene Table'!$D$1,5,1)="8",E90-ES$100,S90-VLOOKUP(LEFT($A90,FIND(":",$A90,1))&amp;"copy number",$A$3:$AC$98,19,FALSE)),"")</f>
        <v>0</v>
      </c>
      <c r="AX90" s="4">
        <f>IF(ISNUMBER(T90),IF(MID('Gene Table'!$D$1,5,1)="8",F90-ET$100,T90-VLOOKUP(LEFT($A90,FIND(":",$A90,1))&amp;"copy number",$A$3:$AC$98,20,FALSE)),"")</f>
        <v>0</v>
      </c>
      <c r="AY90" s="4">
        <f>IF(ISNUMBER(U90),IF(MID('Gene Table'!$D$1,5,1)="8",G90-EU$100,U90-VLOOKUP(LEFT($A90,FIND(":",$A90,1))&amp;"copy number",$A$3:$AC$98,21,FALSE)),"")</f>
        <v>0</v>
      </c>
      <c r="AZ90" s="4">
        <f>IF(ISNUMBER(V90),IF(MID('Gene Table'!$D$1,5,1)="8",H90-EV$100,V90-VLOOKUP(LEFT($A90,FIND(":",$A90,1))&amp;"copy number",$A$3:$AC$98,22,FALSE)),"")</f>
        <v>0</v>
      </c>
      <c r="BA90" s="4">
        <f>IF(ISNUMBER(W90),IF(MID('Gene Table'!$D$1,5,1)="8",I90-EW$100,W90-VLOOKUP(LEFT($A90,FIND(":",$A90,1))&amp;"copy number",$A$3:$AC$98,23,FALSE)),"")</f>
        <v>0</v>
      </c>
      <c r="BB90" s="4">
        <f>IF(ISNUMBER(X90),IF(MID('Gene Table'!$D$1,5,1)="8",J90-EX$100,X90-VLOOKUP(LEFT($A90,FIND(":",$A90,1))&amp;"copy number",$A$3:$AC$98,24,FALSE)),"")</f>
        <v>0</v>
      </c>
      <c r="BC90" s="4">
        <f>IF(ISNUMBER(Y90),IF(MID('Gene Table'!$D$1,5,1)="8",K90-EY$100,Y90-VLOOKUP(LEFT($A90,FIND(":",$A90,1))&amp;"copy number",$A$3:$AC$98,25,FALSE)),"")</f>
        <v>0</v>
      </c>
      <c r="BD90" s="4" t="str">
        <f>IF(ISNUMBER(Z90),IF(MID('Gene Table'!$D$1,5,1)="8",L90-EZ$100,Z90-VLOOKUP(LEFT($A90,FIND(":",$A90,1))&amp;"copy number",$A$3:$AC$98,26,FALSE)),"")</f>
        <v/>
      </c>
      <c r="BE90" s="4" t="str">
        <f>IF(ISNUMBER(AA90),IF(MID('Gene Table'!$D$1,5,1)="8",M90-FA$100,AA90-VLOOKUP(LEFT($A90,FIND(":",$A90,1))&amp;"copy number",$A$3:$AC$98,27,FALSE)),"")</f>
        <v/>
      </c>
      <c r="BF90" s="4" t="str">
        <f>IF(ISNUMBER(AB90),IF(MID('Gene Table'!$D$1,5,1)="8",N90-FB$100,AB90-VLOOKUP(LEFT($A90,FIND(":",$A90,1))&amp;"copy number",$A$3:$AC$98,28,FALSE)),"")</f>
        <v/>
      </c>
      <c r="BG90" s="4" t="str">
        <f>IF(ISNUMBER(AC90),IF(MID('Gene Table'!$D$1,5,1)="8",O90-FC$100,AC90-VLOOKUP(LEFT($A90,FIND(":",$A90,1))&amp;"copy number",$A$3:$AC$98,29,FALSE)),"")</f>
        <v/>
      </c>
      <c r="BI90" s="4" t="s">
        <v>299</v>
      </c>
      <c r="BJ90" s="4">
        <f t="shared" si="45"/>
        <v>0</v>
      </c>
      <c r="BK90" s="4">
        <f t="shared" si="46"/>
        <v>0</v>
      </c>
      <c r="BL90" s="4">
        <f t="shared" si="47"/>
        <v>0</v>
      </c>
      <c r="BM90" s="4">
        <f t="shared" si="48"/>
        <v>0</v>
      </c>
      <c r="BN90" s="4">
        <f t="shared" si="49"/>
        <v>0</v>
      </c>
      <c r="BO90" s="4">
        <f t="shared" si="50"/>
        <v>0</v>
      </c>
      <c r="BP90" s="4">
        <f t="shared" si="51"/>
        <v>0</v>
      </c>
      <c r="BQ90" s="4">
        <f t="shared" si="52"/>
        <v>0</v>
      </c>
      <c r="BR90" s="4" t="str">
        <f t="shared" si="53"/>
        <v/>
      </c>
      <c r="BS90" s="4" t="str">
        <f t="shared" si="54"/>
        <v/>
      </c>
      <c r="BT90" s="4" t="str">
        <f t="shared" si="55"/>
        <v/>
      </c>
      <c r="BU90" s="4" t="str">
        <f t="shared" si="56"/>
        <v/>
      </c>
      <c r="BV90" s="4">
        <f t="shared" si="57"/>
        <v>0</v>
      </c>
      <c r="BW90" s="4">
        <f t="shared" si="58"/>
        <v>0</v>
      </c>
      <c r="BY90" s="4" t="s">
        <v>299</v>
      </c>
      <c r="BZ90" s="4">
        <f t="shared" si="59"/>
        <v>0</v>
      </c>
      <c r="CA90" s="4">
        <f t="shared" si="60"/>
        <v>0</v>
      </c>
      <c r="CB90" s="4">
        <f t="shared" si="61"/>
        <v>0</v>
      </c>
      <c r="CC90" s="4">
        <f t="shared" si="62"/>
        <v>0</v>
      </c>
      <c r="CD90" s="4">
        <f t="shared" si="63"/>
        <v>0</v>
      </c>
      <c r="CE90" s="4">
        <f t="shared" si="64"/>
        <v>0</v>
      </c>
      <c r="CF90" s="4">
        <f t="shared" si="65"/>
        <v>0</v>
      </c>
      <c r="CG90" s="4">
        <f t="shared" si="66"/>
        <v>0</v>
      </c>
      <c r="CH90" s="4" t="str">
        <f t="shared" si="67"/>
        <v/>
      </c>
      <c r="CI90" s="4" t="str">
        <f t="shared" si="68"/>
        <v/>
      </c>
      <c r="CJ90" s="4" t="str">
        <f t="shared" si="69"/>
        <v/>
      </c>
      <c r="CK90" s="4" t="str">
        <f t="shared" si="70"/>
        <v/>
      </c>
      <c r="CM90" s="4" t="s">
        <v>299</v>
      </c>
      <c r="CN90" s="4" t="str">
        <f>IF(ISNUMBER(BZ90), IF($BV90&gt;VLOOKUP('Gene Table'!$G$2,'Array Content'!$A$2:$B$3,2,FALSE),IF(BZ90&lt;-$BV90,"mutant","WT"),IF(BZ90&lt;-VLOOKUP('Gene Table'!$G$2,'Array Content'!$A$2:$B$3,2,FALSE),"Mutant","WT")),"")</f>
        <v>WT</v>
      </c>
      <c r="CO90" s="4" t="str">
        <f>IF(ISNUMBER(CA90), IF($BV90&gt;VLOOKUP('Gene Table'!$G$2,'Array Content'!$A$2:$B$3,2,FALSE),IF(CA90&lt;-$BV90,"mutant","WT"),IF(CA90&lt;-VLOOKUP('Gene Table'!$G$2,'Array Content'!$A$2:$B$3,2,FALSE),"Mutant","WT")),"")</f>
        <v>WT</v>
      </c>
      <c r="CP90" s="4" t="str">
        <f>IF(ISNUMBER(CB90), IF($BV90&gt;VLOOKUP('Gene Table'!$G$2,'Array Content'!$A$2:$B$3,2,FALSE),IF(CB90&lt;-$BV90,"mutant","WT"),IF(CB90&lt;-VLOOKUP('Gene Table'!$G$2,'Array Content'!$A$2:$B$3,2,FALSE),"Mutant","WT")),"")</f>
        <v>WT</v>
      </c>
      <c r="CQ90" s="4" t="str">
        <f>IF(ISNUMBER(CC90), IF($BV90&gt;VLOOKUP('Gene Table'!$G$2,'Array Content'!$A$2:$B$3,2,FALSE),IF(CC90&lt;-$BV90,"mutant","WT"),IF(CC90&lt;-VLOOKUP('Gene Table'!$G$2,'Array Content'!$A$2:$B$3,2,FALSE),"Mutant","WT")),"")</f>
        <v>WT</v>
      </c>
      <c r="CR90" s="4" t="str">
        <f>IF(ISNUMBER(CD90), IF($BV90&gt;VLOOKUP('Gene Table'!$G$2,'Array Content'!$A$2:$B$3,2,FALSE),IF(CD90&lt;-$BV90,"mutant","WT"),IF(CD90&lt;-VLOOKUP('Gene Table'!$G$2,'Array Content'!$A$2:$B$3,2,FALSE),"Mutant","WT")),"")</f>
        <v>WT</v>
      </c>
      <c r="CS90" s="4" t="str">
        <f>IF(ISNUMBER(CE90), IF($BV90&gt;VLOOKUP('Gene Table'!$G$2,'Array Content'!$A$2:$B$3,2,FALSE),IF(CE90&lt;-$BV90,"mutant","WT"),IF(CE90&lt;-VLOOKUP('Gene Table'!$G$2,'Array Content'!$A$2:$B$3,2,FALSE),"Mutant","WT")),"")</f>
        <v>WT</v>
      </c>
      <c r="CT90" s="4" t="str">
        <f>IF(ISNUMBER(CF90), IF($BV90&gt;VLOOKUP('Gene Table'!$G$2,'Array Content'!$A$2:$B$3,2,FALSE),IF(CF90&lt;-$BV90,"mutant","WT"),IF(CF90&lt;-VLOOKUP('Gene Table'!$G$2,'Array Content'!$A$2:$B$3,2,FALSE),"Mutant","WT")),"")</f>
        <v>WT</v>
      </c>
      <c r="CU90" s="4" t="str">
        <f>IF(ISNUMBER(CG90), IF($BV90&gt;VLOOKUP('Gene Table'!$G$2,'Array Content'!$A$2:$B$3,2,FALSE),IF(CG90&lt;-$BV90,"mutant","WT"),IF(CG90&lt;-VLOOKUP('Gene Table'!$G$2,'Array Content'!$A$2:$B$3,2,FALSE),"Mutant","WT")),"")</f>
        <v>WT</v>
      </c>
      <c r="CV90" s="4" t="str">
        <f>IF(ISNUMBER(CH90), IF($BV90&gt;VLOOKUP('Gene Table'!$G$2,'Array Content'!$A$2:$B$3,2,FALSE),IF(CH90&lt;-$BV90,"mutant","WT"),IF(CH90&lt;-VLOOKUP('Gene Table'!$G$2,'Array Content'!$A$2:$B$3,2,FALSE),"Mutant","WT")),"")</f>
        <v/>
      </c>
      <c r="CW90" s="4" t="str">
        <f>IF(ISNUMBER(CI90), IF($BV90&gt;VLOOKUP('Gene Table'!$G$2,'Array Content'!$A$2:$B$3,2,FALSE),IF(CI90&lt;-$BV90,"mutant","WT"),IF(CI90&lt;-VLOOKUP('Gene Table'!$G$2,'Array Content'!$A$2:$B$3,2,FALSE),"Mutant","WT")),"")</f>
        <v/>
      </c>
      <c r="CX90" s="4" t="str">
        <f>IF(ISNUMBER(CJ90), IF($BV90&gt;VLOOKUP('Gene Table'!$G$2,'Array Content'!$A$2:$B$3,2,FALSE),IF(CJ90&lt;-$BV90,"mutant","WT"),IF(CJ90&lt;-VLOOKUP('Gene Table'!$G$2,'Array Content'!$A$2:$B$3,2,FALSE),"Mutant","WT")),"")</f>
        <v/>
      </c>
      <c r="CY90" s="4" t="str">
        <f>IF(ISNUMBER(CK90), IF($BV90&gt;VLOOKUP('Gene Table'!$G$2,'Array Content'!$A$2:$B$3,2,FALSE),IF(CK90&lt;-$BV90,"mutant","WT"),IF(CK90&lt;-VLOOKUP('Gene Table'!$G$2,'Array Content'!$A$2:$B$3,2,FALSE),"Mutant","WT")),"")</f>
        <v/>
      </c>
      <c r="DA90" s="4" t="s">
        <v>299</v>
      </c>
      <c r="DB90" s="4">
        <f t="shared" si="71"/>
        <v>0</v>
      </c>
      <c r="DC90" s="4">
        <f t="shared" si="72"/>
        <v>0</v>
      </c>
      <c r="DD90" s="4">
        <f t="shared" si="73"/>
        <v>0</v>
      </c>
      <c r="DE90" s="4">
        <f t="shared" si="74"/>
        <v>0</v>
      </c>
      <c r="DF90" s="4">
        <f t="shared" si="75"/>
        <v>0</v>
      </c>
      <c r="DG90" s="4">
        <f t="shared" si="76"/>
        <v>0</v>
      </c>
      <c r="DH90" s="4">
        <f t="shared" si="77"/>
        <v>0</v>
      </c>
      <c r="DI90" s="4">
        <f t="shared" si="78"/>
        <v>0</v>
      </c>
      <c r="DJ90" s="4" t="str">
        <f t="shared" si="79"/>
        <v/>
      </c>
      <c r="DK90" s="4" t="str">
        <f t="shared" si="80"/>
        <v/>
      </c>
      <c r="DL90" s="4" t="str">
        <f t="shared" si="81"/>
        <v/>
      </c>
      <c r="DM90" s="4" t="str">
        <f t="shared" si="82"/>
        <v/>
      </c>
      <c r="DO90" s="4" t="s">
        <v>299</v>
      </c>
      <c r="DP90" s="4" t="str">
        <f>IF(ISNUMBER(DB90), IF($AR90&gt;VLOOKUP('Gene Table'!$G$2,'Array Content'!$A$2:$B$3,2,FALSE),IF(DB90&lt;-$AR90,"mutant","WT"),IF(DB90&lt;-VLOOKUP('Gene Table'!$G$2,'Array Content'!$A$2:$B$3,2,FALSE),"Mutant","WT")),"")</f>
        <v>WT</v>
      </c>
      <c r="DQ90" s="4" t="str">
        <f>IF(ISNUMBER(DC90), IF($AR90&gt;VLOOKUP('Gene Table'!$G$2,'Array Content'!$A$2:$B$3,2,FALSE),IF(DC90&lt;-$AR90,"mutant","WT"),IF(DC90&lt;-VLOOKUP('Gene Table'!$G$2,'Array Content'!$A$2:$B$3,2,FALSE),"Mutant","WT")),"")</f>
        <v>WT</v>
      </c>
      <c r="DR90" s="4" t="str">
        <f>IF(ISNUMBER(DD90), IF($AR90&gt;VLOOKUP('Gene Table'!$G$2,'Array Content'!$A$2:$B$3,2,FALSE),IF(DD90&lt;-$AR90,"mutant","WT"),IF(DD90&lt;-VLOOKUP('Gene Table'!$G$2,'Array Content'!$A$2:$B$3,2,FALSE),"Mutant","WT")),"")</f>
        <v>WT</v>
      </c>
      <c r="DS90" s="4" t="str">
        <f>IF(ISNUMBER(DE90), IF($AR90&gt;VLOOKUP('Gene Table'!$G$2,'Array Content'!$A$2:$B$3,2,FALSE),IF(DE90&lt;-$AR90,"mutant","WT"),IF(DE90&lt;-VLOOKUP('Gene Table'!$G$2,'Array Content'!$A$2:$B$3,2,FALSE),"Mutant","WT")),"")</f>
        <v>WT</v>
      </c>
      <c r="DT90" s="4" t="str">
        <f>IF(ISNUMBER(DF90), IF($AR90&gt;VLOOKUP('Gene Table'!$G$2,'Array Content'!$A$2:$B$3,2,FALSE),IF(DF90&lt;-$AR90,"mutant","WT"),IF(DF90&lt;-VLOOKUP('Gene Table'!$G$2,'Array Content'!$A$2:$B$3,2,FALSE),"Mutant","WT")),"")</f>
        <v>WT</v>
      </c>
      <c r="DU90" s="4" t="str">
        <f>IF(ISNUMBER(DG90), IF($AR90&gt;VLOOKUP('Gene Table'!$G$2,'Array Content'!$A$2:$B$3,2,FALSE),IF(DG90&lt;-$AR90,"mutant","WT"),IF(DG90&lt;-VLOOKUP('Gene Table'!$G$2,'Array Content'!$A$2:$B$3,2,FALSE),"Mutant","WT")),"")</f>
        <v>WT</v>
      </c>
      <c r="DV90" s="4" t="str">
        <f>IF(ISNUMBER(DH90), IF($AR90&gt;VLOOKUP('Gene Table'!$G$2,'Array Content'!$A$2:$B$3,2,FALSE),IF(DH90&lt;-$AR90,"mutant","WT"),IF(DH90&lt;-VLOOKUP('Gene Table'!$G$2,'Array Content'!$A$2:$B$3,2,FALSE),"Mutant","WT")),"")</f>
        <v>WT</v>
      </c>
      <c r="DW90" s="4" t="str">
        <f>IF(ISNUMBER(DI90), IF($AR90&gt;VLOOKUP('Gene Table'!$G$2,'Array Content'!$A$2:$B$3,2,FALSE),IF(DI90&lt;-$AR90,"mutant","WT"),IF(DI90&lt;-VLOOKUP('Gene Table'!$G$2,'Array Content'!$A$2:$B$3,2,FALSE),"Mutant","WT")),"")</f>
        <v>WT</v>
      </c>
      <c r="DX90" s="4" t="str">
        <f>IF(ISNUMBER(DJ90), IF($AR90&gt;VLOOKUP('Gene Table'!$G$2,'Array Content'!$A$2:$B$3,2,FALSE),IF(DJ90&lt;-$AR90,"mutant","WT"),IF(DJ90&lt;-VLOOKUP('Gene Table'!$G$2,'Array Content'!$A$2:$B$3,2,FALSE),"Mutant","WT")),"")</f>
        <v/>
      </c>
      <c r="DY90" s="4" t="str">
        <f>IF(ISNUMBER(DK90), IF($AR90&gt;VLOOKUP('Gene Table'!$G$2,'Array Content'!$A$2:$B$3,2,FALSE),IF(DK90&lt;-$AR90,"mutant","WT"),IF(DK90&lt;-VLOOKUP('Gene Table'!$G$2,'Array Content'!$A$2:$B$3,2,FALSE),"Mutant","WT")),"")</f>
        <v/>
      </c>
      <c r="DZ90" s="4" t="str">
        <f>IF(ISNUMBER(DL90), IF($AR90&gt;VLOOKUP('Gene Table'!$G$2,'Array Content'!$A$2:$B$3,2,FALSE),IF(DL90&lt;-$AR90,"mutant","WT"),IF(DL90&lt;-VLOOKUP('Gene Table'!$G$2,'Array Content'!$A$2:$B$3,2,FALSE),"Mutant","WT")),"")</f>
        <v/>
      </c>
      <c r="EA90" s="4" t="str">
        <f>IF(ISNUMBER(DM90), IF($AR90&gt;VLOOKUP('Gene Table'!$G$2,'Array Content'!$A$2:$B$3,2,FALSE),IF(DM90&lt;-$AR90,"mutant","WT"),IF(DM90&lt;-VLOOKUP('Gene Table'!$G$2,'Array Content'!$A$2:$B$3,2,FALSE),"Mutant","WT")),"")</f>
        <v/>
      </c>
      <c r="EC90" s="4" t="s">
        <v>299</v>
      </c>
      <c r="ED90" s="4">
        <f>IF('Gene Table'!$D90="copy number",D90,"")</f>
        <v>26.79</v>
      </c>
      <c r="EE90" s="4">
        <f>IF('Gene Table'!$D90="copy number",E90,"")</f>
        <v>26.63</v>
      </c>
      <c r="EF90" s="4" t="str">
        <f>IF('Gene Table'!$D90="copy number",F90,"")</f>
        <v/>
      </c>
      <c r="EG90" s="4" t="str">
        <f>IF('Gene Table'!$D90="copy number",G90,"")</f>
        <v/>
      </c>
      <c r="EH90" s="4" t="str">
        <f>IF('Gene Table'!$D90="copy number",H90,"")</f>
        <v/>
      </c>
      <c r="EI90" s="4" t="str">
        <f>IF('Gene Table'!$D90="copy number",I90,"")</f>
        <v/>
      </c>
      <c r="EJ90" s="4" t="str">
        <f>IF('Gene Table'!$D90="copy number",J90,"")</f>
        <v/>
      </c>
      <c r="EK90" s="4" t="str">
        <f>IF('Gene Table'!$D90="copy number",K90,"")</f>
        <v/>
      </c>
      <c r="EL90" s="4" t="str">
        <f>IF('Gene Table'!$D90="copy number",L90,"")</f>
        <v/>
      </c>
      <c r="EM90" s="4" t="str">
        <f>IF('Gene Table'!$D90="copy number",M90,"")</f>
        <v/>
      </c>
      <c r="EN90" s="4" t="str">
        <f>IF('Gene Table'!$D90="copy number",N90,"")</f>
        <v/>
      </c>
      <c r="EO90" s="4" t="str">
        <f>IF('Gene Table'!$D90="copy number",O90,"")</f>
        <v/>
      </c>
      <c r="EQ90" s="4" t="s">
        <v>299</v>
      </c>
      <c r="ER90" s="4">
        <f>IF('Gene Table'!$D90="copy number",R90,"")</f>
        <v>26.91</v>
      </c>
      <c r="ES90" s="4">
        <f>IF('Gene Table'!$D90="copy number",S90,"")</f>
        <v>26.97</v>
      </c>
      <c r="ET90" s="4">
        <f>IF('Gene Table'!$D90="copy number",T90,"")</f>
        <v>26.89</v>
      </c>
      <c r="EU90" s="4">
        <f>IF('Gene Table'!$D90="copy number",U90,"")</f>
        <v>26</v>
      </c>
      <c r="EV90" s="4">
        <f>IF('Gene Table'!$D90="copy number",V90,"")</f>
        <v>26</v>
      </c>
      <c r="EW90" s="4">
        <f>IF('Gene Table'!$D90="copy number",W90,"")</f>
        <v>26</v>
      </c>
      <c r="EX90" s="4">
        <f>IF('Gene Table'!$D90="copy number",X90,"")</f>
        <v>26</v>
      </c>
      <c r="EY90" s="4">
        <f>IF('Gene Table'!$D90="copy number",Y90,"")</f>
        <v>26</v>
      </c>
      <c r="EZ90" s="4" t="str">
        <f>IF('Gene Table'!$D90="copy number",Z90,"")</f>
        <v/>
      </c>
      <c r="FA90" s="4" t="str">
        <f>IF('Gene Table'!$D90="copy number",AA90,"")</f>
        <v/>
      </c>
      <c r="FB90" s="4" t="str">
        <f>IF('Gene Table'!$D90="copy number",AB90,"")</f>
        <v/>
      </c>
      <c r="FC90" s="4" t="str">
        <f>IF('Gene Table'!$D90="copy number",AC90,"")</f>
        <v/>
      </c>
      <c r="FE90" s="4" t="s">
        <v>299</v>
      </c>
      <c r="FF90" s="4" t="str">
        <f>IF('Gene Table'!$C90="SMPC",D90,"")</f>
        <v/>
      </c>
      <c r="FG90" s="4" t="str">
        <f>IF('Gene Table'!$C90="SMPC",E90,"")</f>
        <v/>
      </c>
      <c r="FH90" s="4" t="str">
        <f>IF('Gene Table'!$C90="SMPC",F90,"")</f>
        <v/>
      </c>
      <c r="FI90" s="4" t="str">
        <f>IF('Gene Table'!$C90="SMPC",G90,"")</f>
        <v/>
      </c>
      <c r="FJ90" s="4" t="str">
        <f>IF('Gene Table'!$C90="SMPC",H90,"")</f>
        <v/>
      </c>
      <c r="FK90" s="4" t="str">
        <f>IF('Gene Table'!$C90="SMPC",I90,"")</f>
        <v/>
      </c>
      <c r="FL90" s="4" t="str">
        <f>IF('Gene Table'!$C90="SMPC",J90,"")</f>
        <v/>
      </c>
      <c r="FM90" s="4" t="str">
        <f>IF('Gene Table'!$C90="SMPC",K90,"")</f>
        <v/>
      </c>
      <c r="FN90" s="4" t="str">
        <f>IF('Gene Table'!$C90="SMPC",L90,"")</f>
        <v/>
      </c>
      <c r="FO90" s="4" t="str">
        <f>IF('Gene Table'!$C90="SMPC",M90,"")</f>
        <v/>
      </c>
      <c r="FP90" s="4" t="str">
        <f>IF('Gene Table'!$C90="SMPC",N90,"")</f>
        <v/>
      </c>
      <c r="FQ90" s="4" t="str">
        <f>IF('Gene Table'!$C90="SMPC",O90,"")</f>
        <v/>
      </c>
      <c r="FS90" s="4" t="s">
        <v>299</v>
      </c>
      <c r="FT90" s="4" t="str">
        <f>IF('Gene Table'!$C90="SMPC",R90,"")</f>
        <v/>
      </c>
      <c r="FU90" s="4" t="str">
        <f>IF('Gene Table'!$C90="SMPC",S90,"")</f>
        <v/>
      </c>
      <c r="FV90" s="4" t="str">
        <f>IF('Gene Table'!$C90="SMPC",T90,"")</f>
        <v/>
      </c>
      <c r="FW90" s="4" t="str">
        <f>IF('Gene Table'!$C90="SMPC",U90,"")</f>
        <v/>
      </c>
      <c r="FX90" s="4" t="str">
        <f>IF('Gene Table'!$C90="SMPC",V90,"")</f>
        <v/>
      </c>
      <c r="FY90" s="4" t="str">
        <f>IF('Gene Table'!$C90="SMPC",W90,"")</f>
        <v/>
      </c>
      <c r="FZ90" s="4" t="str">
        <f>IF('Gene Table'!$C90="SMPC",X90,"")</f>
        <v/>
      </c>
      <c r="GA90" s="4" t="str">
        <f>IF('Gene Table'!$C90="SMPC",Y90,"")</f>
        <v/>
      </c>
      <c r="GB90" s="4" t="str">
        <f>IF('Gene Table'!$C90="SMPC",Z90,"")</f>
        <v/>
      </c>
      <c r="GC90" s="4" t="str">
        <f>IF('Gene Table'!$C90="SMPC",AA90,"")</f>
        <v/>
      </c>
      <c r="GD90" s="4" t="str">
        <f>IF('Gene Table'!$C90="SMPC",AB90,"")</f>
        <v/>
      </c>
      <c r="GE90" s="4" t="str">
        <f>IF('Gene Table'!$C90="SMPC",AC90,"")</f>
        <v/>
      </c>
    </row>
    <row r="91" spans="1:187" ht="15" customHeight="1" x14ac:dyDescent="0.25">
      <c r="A91" s="4" t="str">
        <f>'Gene Table'!C91&amp;":"&amp;'Gene Table'!D91</f>
        <v>KRAS:copy number</v>
      </c>
      <c r="B91" s="4">
        <f>IF('Gene Table'!$G$5="NO",IF(ISNUMBER(MATCH('Gene Table'!E91,'Array Content'!$M$2:$M$941,0)),VLOOKUP('Gene Table'!E91,'Array Content'!$M$2:$O$941,2,FALSE),35),IF('Gene Table'!$G$5="YES",IF(ISNUMBER(MATCH('Gene Table'!E91,'Array Content'!$M$2:$M$941,0)),VLOOKUP('Gene Table'!E91,'Array Content'!$M$2:$O$941,3,FALSE),35),"OOPS"))</f>
        <v>35</v>
      </c>
      <c r="C91" s="4" t="s">
        <v>301</v>
      </c>
      <c r="D91" s="4">
        <f>IF('Control Sample Data'!D90="","",IF(SUM('Control Sample Data'!D$2:D$97)&gt;10,IF(AND(ISNUMBER('Control Sample Data'!D90),'Control Sample Data'!D90&lt;$B91, 'Control Sample Data'!D90&gt;0),'Control Sample Data'!D90,$B91),""))</f>
        <v>26.26</v>
      </c>
      <c r="E91" s="4">
        <f>IF('Control Sample Data'!E90="","",IF(SUM('Control Sample Data'!E$2:E$97)&gt;10,IF(AND(ISNUMBER('Control Sample Data'!E90),'Control Sample Data'!E90&lt;$B91, 'Control Sample Data'!E90&gt;0),'Control Sample Data'!E90,$B91),""))</f>
        <v>26.61</v>
      </c>
      <c r="F91" s="4" t="str">
        <f>IF('Control Sample Data'!F90="","",IF(SUM('Control Sample Data'!F$2:F$97)&gt;10,IF(AND(ISNUMBER('Control Sample Data'!F90),'Control Sample Data'!F90&lt;$B91, 'Control Sample Data'!F90&gt;0),'Control Sample Data'!F90,$B91),""))</f>
        <v/>
      </c>
      <c r="G91" s="4" t="str">
        <f>IF('Control Sample Data'!G90="","",IF(SUM('Control Sample Data'!G$2:G$97)&gt;10,IF(AND(ISNUMBER('Control Sample Data'!G90),'Control Sample Data'!G90&lt;$B91, 'Control Sample Data'!G90&gt;0),'Control Sample Data'!G90,$B91),""))</f>
        <v/>
      </c>
      <c r="H91" s="4" t="str">
        <f>IF('Control Sample Data'!H90="","",IF(SUM('Control Sample Data'!H$2:H$97)&gt;10,IF(AND(ISNUMBER('Control Sample Data'!H90),'Control Sample Data'!H90&lt;$B91, 'Control Sample Data'!H90&gt;0),'Control Sample Data'!H90,$B91),""))</f>
        <v/>
      </c>
      <c r="I91" s="4" t="str">
        <f>IF('Control Sample Data'!I90="","",IF(SUM('Control Sample Data'!I$2:I$97)&gt;10,IF(AND(ISNUMBER('Control Sample Data'!I90),'Control Sample Data'!I90&lt;$B91, 'Control Sample Data'!I90&gt;0),'Control Sample Data'!I90,$B91),""))</f>
        <v/>
      </c>
      <c r="J91" s="4" t="str">
        <f>IF('Control Sample Data'!J90="","",IF(SUM('Control Sample Data'!J$2:J$97)&gt;10,IF(AND(ISNUMBER('Control Sample Data'!J90),'Control Sample Data'!J90&lt;$B91, 'Control Sample Data'!J90&gt;0),'Control Sample Data'!J90,$B91),""))</f>
        <v/>
      </c>
      <c r="K91" s="4" t="str">
        <f>IF('Control Sample Data'!K90="","",IF(SUM('Control Sample Data'!K$2:K$97)&gt;10,IF(AND(ISNUMBER('Control Sample Data'!K90),'Control Sample Data'!K90&lt;$B91, 'Control Sample Data'!K90&gt;0),'Control Sample Data'!K90,$B91),""))</f>
        <v/>
      </c>
      <c r="L91" s="4" t="str">
        <f>IF('Control Sample Data'!L90="","",IF(SUM('Control Sample Data'!L$2:L$97)&gt;10,IF(AND(ISNUMBER('Control Sample Data'!L90),'Control Sample Data'!L90&lt;$B91, 'Control Sample Data'!L90&gt;0),'Control Sample Data'!L90,$B91),""))</f>
        <v/>
      </c>
      <c r="M91" s="4" t="str">
        <f>IF('Control Sample Data'!M90="","",IF(SUM('Control Sample Data'!M$2:M$97)&gt;10,IF(AND(ISNUMBER('Control Sample Data'!M90),'Control Sample Data'!M90&lt;$B91, 'Control Sample Data'!M90&gt;0),'Control Sample Data'!M90,$B91),""))</f>
        <v/>
      </c>
      <c r="N91" s="4" t="str">
        <f>IF('Control Sample Data'!N90="","",IF(SUM('Control Sample Data'!N$2:N$97)&gt;10,IF(AND(ISNUMBER('Control Sample Data'!N90),'Control Sample Data'!N90&lt;$B91, 'Control Sample Data'!N90&gt;0),'Control Sample Data'!N90,$B91),""))</f>
        <v/>
      </c>
      <c r="O91" s="4" t="str">
        <f>IF('Control Sample Data'!O90="","",IF(SUM('Control Sample Data'!O$2:O$97)&gt;10,IF(AND(ISNUMBER('Control Sample Data'!O90),'Control Sample Data'!O90&lt;$B91, 'Control Sample Data'!O90&gt;0),'Control Sample Data'!O90,$B91),""))</f>
        <v/>
      </c>
      <c r="Q91" s="4" t="s">
        <v>301</v>
      </c>
      <c r="R91" s="4">
        <f>IF('Test Sample Data'!D90="","",IF(SUM('Test Sample Data'!D$2:D$97)&gt;10,IF(AND(ISNUMBER('Test Sample Data'!D90),'Test Sample Data'!D90&lt;$B91, 'Test Sample Data'!D90&gt;0),'Test Sample Data'!D90,$B91),""))</f>
        <v>26.32</v>
      </c>
      <c r="S91" s="4">
        <f>IF('Test Sample Data'!E90="","",IF(SUM('Test Sample Data'!E$2:E$97)&gt;10,IF(AND(ISNUMBER('Test Sample Data'!E90),'Test Sample Data'!E90&lt;$B91, 'Test Sample Data'!E90&gt;0),'Test Sample Data'!E90,$B91),""))</f>
        <v>26.53</v>
      </c>
      <c r="T91" s="4">
        <f>IF('Test Sample Data'!F90="","",IF(SUM('Test Sample Data'!F$2:F$97)&gt;10,IF(AND(ISNUMBER('Test Sample Data'!F90),'Test Sample Data'!F90&lt;$B91, 'Test Sample Data'!F90&gt;0),'Test Sample Data'!F90,$B91),""))</f>
        <v>26.52</v>
      </c>
      <c r="U91" s="4">
        <f>IF('Test Sample Data'!G90="","",IF(SUM('Test Sample Data'!G$2:G$97)&gt;10,IF(AND(ISNUMBER('Test Sample Data'!G90),'Test Sample Data'!G90&lt;$B91, 'Test Sample Data'!G90&gt;0),'Test Sample Data'!G90,$B91),""))</f>
        <v>26</v>
      </c>
      <c r="V91" s="4">
        <f>IF('Test Sample Data'!H90="","",IF(SUM('Test Sample Data'!H$2:H$97)&gt;10,IF(AND(ISNUMBER('Test Sample Data'!H90),'Test Sample Data'!H90&lt;$B91, 'Test Sample Data'!H90&gt;0),'Test Sample Data'!H90,$B91),""))</f>
        <v>26</v>
      </c>
      <c r="W91" s="4">
        <f>IF('Test Sample Data'!I90="","",IF(SUM('Test Sample Data'!I$2:I$97)&gt;10,IF(AND(ISNUMBER('Test Sample Data'!I90),'Test Sample Data'!I90&lt;$B91, 'Test Sample Data'!I90&gt;0),'Test Sample Data'!I90,$B91),""))</f>
        <v>26</v>
      </c>
      <c r="X91" s="4">
        <f>IF('Test Sample Data'!J90="","",IF(SUM('Test Sample Data'!J$2:J$97)&gt;10,IF(AND(ISNUMBER('Test Sample Data'!J90),'Test Sample Data'!J90&lt;$B91, 'Test Sample Data'!J90&gt;0),'Test Sample Data'!J90,$B91),""))</f>
        <v>26</v>
      </c>
      <c r="Y91" s="4">
        <f>IF('Test Sample Data'!K90="","",IF(SUM('Test Sample Data'!K$2:K$97)&gt;10,IF(AND(ISNUMBER('Test Sample Data'!K90),'Test Sample Data'!K90&lt;$B91, 'Test Sample Data'!K90&gt;0),'Test Sample Data'!K90,$B91),""))</f>
        <v>26</v>
      </c>
      <c r="Z91" s="4" t="str">
        <f>IF('Test Sample Data'!L90="","",IF(SUM('Test Sample Data'!L$2:L$97)&gt;10,IF(AND(ISNUMBER('Test Sample Data'!L90),'Test Sample Data'!L90&lt;$B91, 'Test Sample Data'!L90&gt;0),'Test Sample Data'!L90,$B91),""))</f>
        <v/>
      </c>
      <c r="AA91" s="4" t="str">
        <f>IF('Test Sample Data'!M90="","",IF(SUM('Test Sample Data'!M$2:M$97)&gt;10,IF(AND(ISNUMBER('Test Sample Data'!M90),'Test Sample Data'!M90&lt;$B91, 'Test Sample Data'!M90&gt;0),'Test Sample Data'!M90,$B91),""))</f>
        <v/>
      </c>
      <c r="AB91" s="4" t="str">
        <f>IF('Test Sample Data'!N90="","",IF(SUM('Test Sample Data'!N$2:N$97)&gt;10,IF(AND(ISNUMBER('Test Sample Data'!N90),'Test Sample Data'!N90&lt;$B91, 'Test Sample Data'!N90&gt;0),'Test Sample Data'!N90,$B91),""))</f>
        <v/>
      </c>
      <c r="AC91" s="4" t="str">
        <f>IF('Test Sample Data'!O90="","",IF(SUM('Test Sample Data'!O$2:O$97)&gt;10,IF(AND(ISNUMBER('Test Sample Data'!O90),'Test Sample Data'!O90&lt;$B91, 'Test Sample Data'!O90&gt;0),'Test Sample Data'!O90,$B91),""))</f>
        <v/>
      </c>
      <c r="AE91" s="4" t="s">
        <v>301</v>
      </c>
      <c r="AF91" s="4">
        <f>IF(ISNUMBER(D91),IF(MID('Gene Table'!$D$1,5,1)="8",D91-ED$100,D91-VLOOKUP(LEFT($A91,FIND(":",$A91,1))&amp;"copy number",$A$3:$AC$98,4,FALSE)),"")</f>
        <v>0</v>
      </c>
      <c r="AG91" s="4">
        <f>IF(ISNUMBER(E91),IF(MID('Gene Table'!$D$1,5,1)="8",E91-EE$100,E91-VLOOKUP(LEFT($A91,FIND(":",$A91,1))&amp;"copy number",$A$3:$AC$98,5,FALSE)),"")</f>
        <v>0</v>
      </c>
      <c r="AH91" s="4" t="str">
        <f>IF(ISNUMBER(F91),IF(MID('Gene Table'!$D$1,5,1)="8",F91-EF$100,F91-VLOOKUP(LEFT($A91,FIND(":",$A91,1))&amp;"copy number",$A$3:$AC$98,6,FALSE)),"")</f>
        <v/>
      </c>
      <c r="AI91" s="4" t="str">
        <f>IF(ISNUMBER(G91),IF(MID('Gene Table'!$D$1,5,1)="8",G91-EG$100,G91-VLOOKUP(LEFT($A91,FIND(":",$A91,1))&amp;"copy number",$A$3:$AC$98,7,FALSE)),"")</f>
        <v/>
      </c>
      <c r="AJ91" s="4" t="str">
        <f>IF(ISNUMBER(H91),IF(MID('Gene Table'!$D$1,5,1)="8",H91-EH$100,H91-VLOOKUP(LEFT($A91,FIND(":",$A91,1))&amp;"copy number",$A$3:$AC$98,8,FALSE)),"")</f>
        <v/>
      </c>
      <c r="AK91" s="4" t="str">
        <f>IF(ISNUMBER(I91),IF(MID('Gene Table'!$D$1,5,1)="8",I91-EI$100,I91-VLOOKUP(LEFT($A91,FIND(":",$A91,1))&amp;"copy number",$A$3:$AC$98,9,FALSE)),"")</f>
        <v/>
      </c>
      <c r="AL91" s="4" t="str">
        <f>IF(ISNUMBER(J91),IF(MID('Gene Table'!$D$1,5,1)="8",J91-EJ$100,J91-VLOOKUP(LEFT($A91,FIND(":",$A91,1))&amp;"copy number",$A$3:$AC$98,10,FALSE)),"")</f>
        <v/>
      </c>
      <c r="AM91" s="4" t="str">
        <f>IF(ISNUMBER(K91),IF(MID('Gene Table'!$D$1,5,1)="8",K91-EK$100,K91-VLOOKUP(LEFT($A91,FIND(":",$A91,1))&amp;"copy number",$A$3:$AC$98,11,FALSE)),"")</f>
        <v/>
      </c>
      <c r="AN91" s="4" t="str">
        <f>IF(ISNUMBER(L91),IF(MID('Gene Table'!$D$1,5,1)="8",L91-EL$100,L91-VLOOKUP(LEFT($A91,FIND(":",$A91,1))&amp;"copy number",$A$3:$AC$98,12,FALSE)),"")</f>
        <v/>
      </c>
      <c r="AO91" s="4" t="str">
        <f>IF(ISNUMBER(M91),IF(MID('Gene Table'!$D$1,5,1)="8",M91-EM$100,M91-VLOOKUP(LEFT($A91,FIND(":",$A91,1))&amp;"copy number",$A$3:$AC$98,13,FALSE)),"")</f>
        <v/>
      </c>
      <c r="AP91" s="4" t="str">
        <f>IF(ISNUMBER(N91),IF(MID('Gene Table'!$D$1,5,1)="8",N91-EN$100,N91-VLOOKUP(LEFT($A91,FIND(":",$A91,1))&amp;"copy number",$A$3:$AC$98,14,FALSE)),"")</f>
        <v/>
      </c>
      <c r="AQ91" s="4" t="str">
        <f>IF(ISNUMBER(O91),IF(MID('Gene Table'!$D$1,5,1)="8",O91-EO$100,O91-VLOOKUP(LEFT($A91,FIND(":",$A91,1))&amp;"copy number",$A$3:$AC$98,15,FALSE)),"")</f>
        <v/>
      </c>
      <c r="AR91" s="4">
        <f t="shared" si="43"/>
        <v>0</v>
      </c>
      <c r="AS91" s="4">
        <f t="shared" si="44"/>
        <v>0</v>
      </c>
      <c r="AU91" s="4" t="s">
        <v>301</v>
      </c>
      <c r="AV91" s="4">
        <f>IF(ISNUMBER(R91),IF(MID('Gene Table'!$D$1,5,1)="8",D91-ER$100,R91-VLOOKUP(LEFT($A91,FIND(":",$A91,1))&amp;"copy number",$A$3:$AC$98,18,FALSE)),"")</f>
        <v>0</v>
      </c>
      <c r="AW91" s="4">
        <f>IF(ISNUMBER(S91),IF(MID('Gene Table'!$D$1,5,1)="8",E91-ES$100,S91-VLOOKUP(LEFT($A91,FIND(":",$A91,1))&amp;"copy number",$A$3:$AC$98,19,FALSE)),"")</f>
        <v>0</v>
      </c>
      <c r="AX91" s="4">
        <f>IF(ISNUMBER(T91),IF(MID('Gene Table'!$D$1,5,1)="8",F91-ET$100,T91-VLOOKUP(LEFT($A91,FIND(":",$A91,1))&amp;"copy number",$A$3:$AC$98,20,FALSE)),"")</f>
        <v>0</v>
      </c>
      <c r="AY91" s="4">
        <f>IF(ISNUMBER(U91),IF(MID('Gene Table'!$D$1,5,1)="8",G91-EU$100,U91-VLOOKUP(LEFT($A91,FIND(":",$A91,1))&amp;"copy number",$A$3:$AC$98,21,FALSE)),"")</f>
        <v>0</v>
      </c>
      <c r="AZ91" s="4">
        <f>IF(ISNUMBER(V91),IF(MID('Gene Table'!$D$1,5,1)="8",H91-EV$100,V91-VLOOKUP(LEFT($A91,FIND(":",$A91,1))&amp;"copy number",$A$3:$AC$98,22,FALSE)),"")</f>
        <v>0</v>
      </c>
      <c r="BA91" s="4">
        <f>IF(ISNUMBER(W91),IF(MID('Gene Table'!$D$1,5,1)="8",I91-EW$100,W91-VLOOKUP(LEFT($A91,FIND(":",$A91,1))&amp;"copy number",$A$3:$AC$98,23,FALSE)),"")</f>
        <v>0</v>
      </c>
      <c r="BB91" s="4">
        <f>IF(ISNUMBER(X91),IF(MID('Gene Table'!$D$1,5,1)="8",J91-EX$100,X91-VLOOKUP(LEFT($A91,FIND(":",$A91,1))&amp;"copy number",$A$3:$AC$98,24,FALSE)),"")</f>
        <v>0</v>
      </c>
      <c r="BC91" s="4">
        <f>IF(ISNUMBER(Y91),IF(MID('Gene Table'!$D$1,5,1)="8",K91-EY$100,Y91-VLOOKUP(LEFT($A91,FIND(":",$A91,1))&amp;"copy number",$A$3:$AC$98,25,FALSE)),"")</f>
        <v>0</v>
      </c>
      <c r="BD91" s="4" t="str">
        <f>IF(ISNUMBER(Z91),IF(MID('Gene Table'!$D$1,5,1)="8",L91-EZ$100,Z91-VLOOKUP(LEFT($A91,FIND(":",$A91,1))&amp;"copy number",$A$3:$AC$98,26,FALSE)),"")</f>
        <v/>
      </c>
      <c r="BE91" s="4" t="str">
        <f>IF(ISNUMBER(AA91),IF(MID('Gene Table'!$D$1,5,1)="8",M91-FA$100,AA91-VLOOKUP(LEFT($A91,FIND(":",$A91,1))&amp;"copy number",$A$3:$AC$98,27,FALSE)),"")</f>
        <v/>
      </c>
      <c r="BF91" s="4" t="str">
        <f>IF(ISNUMBER(AB91),IF(MID('Gene Table'!$D$1,5,1)="8",N91-FB$100,AB91-VLOOKUP(LEFT($A91,FIND(":",$A91,1))&amp;"copy number",$A$3:$AC$98,28,FALSE)),"")</f>
        <v/>
      </c>
      <c r="BG91" s="4" t="str">
        <f>IF(ISNUMBER(AC91),IF(MID('Gene Table'!$D$1,5,1)="8",O91-FC$100,AC91-VLOOKUP(LEFT($A91,FIND(":",$A91,1))&amp;"copy number",$A$3:$AC$98,29,FALSE)),"")</f>
        <v/>
      </c>
      <c r="BI91" s="4" t="s">
        <v>301</v>
      </c>
      <c r="BJ91" s="4">
        <f t="shared" si="45"/>
        <v>0</v>
      </c>
      <c r="BK91" s="4">
        <f t="shared" si="46"/>
        <v>0</v>
      </c>
      <c r="BL91" s="4">
        <f t="shared" si="47"/>
        <v>0</v>
      </c>
      <c r="BM91" s="4">
        <f t="shared" si="48"/>
        <v>0</v>
      </c>
      <c r="BN91" s="4">
        <f t="shared" si="49"/>
        <v>0</v>
      </c>
      <c r="BO91" s="4">
        <f t="shared" si="50"/>
        <v>0</v>
      </c>
      <c r="BP91" s="4">
        <f t="shared" si="51"/>
        <v>0</v>
      </c>
      <c r="BQ91" s="4">
        <f t="shared" si="52"/>
        <v>0</v>
      </c>
      <c r="BR91" s="4" t="str">
        <f t="shared" si="53"/>
        <v/>
      </c>
      <c r="BS91" s="4" t="str">
        <f t="shared" si="54"/>
        <v/>
      </c>
      <c r="BT91" s="4" t="str">
        <f t="shared" si="55"/>
        <v/>
      </c>
      <c r="BU91" s="4" t="str">
        <f t="shared" si="56"/>
        <v/>
      </c>
      <c r="BV91" s="4">
        <f t="shared" si="57"/>
        <v>0</v>
      </c>
      <c r="BW91" s="4">
        <f t="shared" si="58"/>
        <v>0</v>
      </c>
      <c r="BY91" s="4" t="s">
        <v>301</v>
      </c>
      <c r="BZ91" s="4">
        <f t="shared" si="59"/>
        <v>0</v>
      </c>
      <c r="CA91" s="4">
        <f t="shared" si="60"/>
        <v>0</v>
      </c>
      <c r="CB91" s="4">
        <f t="shared" si="61"/>
        <v>0</v>
      </c>
      <c r="CC91" s="4">
        <f t="shared" si="62"/>
        <v>0</v>
      </c>
      <c r="CD91" s="4">
        <f t="shared" si="63"/>
        <v>0</v>
      </c>
      <c r="CE91" s="4">
        <f t="shared" si="64"/>
        <v>0</v>
      </c>
      <c r="CF91" s="4">
        <f t="shared" si="65"/>
        <v>0</v>
      </c>
      <c r="CG91" s="4">
        <f t="shared" si="66"/>
        <v>0</v>
      </c>
      <c r="CH91" s="4" t="str">
        <f t="shared" si="67"/>
        <v/>
      </c>
      <c r="CI91" s="4" t="str">
        <f t="shared" si="68"/>
        <v/>
      </c>
      <c r="CJ91" s="4" t="str">
        <f t="shared" si="69"/>
        <v/>
      </c>
      <c r="CK91" s="4" t="str">
        <f t="shared" si="70"/>
        <v/>
      </c>
      <c r="CM91" s="4" t="s">
        <v>301</v>
      </c>
      <c r="CN91" s="4" t="str">
        <f>IF(ISNUMBER(BZ91), IF($BV91&gt;VLOOKUP('Gene Table'!$G$2,'Array Content'!$A$2:$B$3,2,FALSE),IF(BZ91&lt;-$BV91,"mutant","WT"),IF(BZ91&lt;-VLOOKUP('Gene Table'!$G$2,'Array Content'!$A$2:$B$3,2,FALSE),"Mutant","WT")),"")</f>
        <v>WT</v>
      </c>
      <c r="CO91" s="4" t="str">
        <f>IF(ISNUMBER(CA91), IF($BV91&gt;VLOOKUP('Gene Table'!$G$2,'Array Content'!$A$2:$B$3,2,FALSE),IF(CA91&lt;-$BV91,"mutant","WT"),IF(CA91&lt;-VLOOKUP('Gene Table'!$G$2,'Array Content'!$A$2:$B$3,2,FALSE),"Mutant","WT")),"")</f>
        <v>WT</v>
      </c>
      <c r="CP91" s="4" t="str">
        <f>IF(ISNUMBER(CB91), IF($BV91&gt;VLOOKUP('Gene Table'!$G$2,'Array Content'!$A$2:$B$3,2,FALSE),IF(CB91&lt;-$BV91,"mutant","WT"),IF(CB91&lt;-VLOOKUP('Gene Table'!$G$2,'Array Content'!$A$2:$B$3,2,FALSE),"Mutant","WT")),"")</f>
        <v>WT</v>
      </c>
      <c r="CQ91" s="4" t="str">
        <f>IF(ISNUMBER(CC91), IF($BV91&gt;VLOOKUP('Gene Table'!$G$2,'Array Content'!$A$2:$B$3,2,FALSE),IF(CC91&lt;-$BV91,"mutant","WT"),IF(CC91&lt;-VLOOKUP('Gene Table'!$G$2,'Array Content'!$A$2:$B$3,2,FALSE),"Mutant","WT")),"")</f>
        <v>WT</v>
      </c>
      <c r="CR91" s="4" t="str">
        <f>IF(ISNUMBER(CD91), IF($BV91&gt;VLOOKUP('Gene Table'!$G$2,'Array Content'!$A$2:$B$3,2,FALSE),IF(CD91&lt;-$BV91,"mutant","WT"),IF(CD91&lt;-VLOOKUP('Gene Table'!$G$2,'Array Content'!$A$2:$B$3,2,FALSE),"Mutant","WT")),"")</f>
        <v>WT</v>
      </c>
      <c r="CS91" s="4" t="str">
        <f>IF(ISNUMBER(CE91), IF($BV91&gt;VLOOKUP('Gene Table'!$G$2,'Array Content'!$A$2:$B$3,2,FALSE),IF(CE91&lt;-$BV91,"mutant","WT"),IF(CE91&lt;-VLOOKUP('Gene Table'!$G$2,'Array Content'!$A$2:$B$3,2,FALSE),"Mutant","WT")),"")</f>
        <v>WT</v>
      </c>
      <c r="CT91" s="4" t="str">
        <f>IF(ISNUMBER(CF91), IF($BV91&gt;VLOOKUP('Gene Table'!$G$2,'Array Content'!$A$2:$B$3,2,FALSE),IF(CF91&lt;-$BV91,"mutant","WT"),IF(CF91&lt;-VLOOKUP('Gene Table'!$G$2,'Array Content'!$A$2:$B$3,2,FALSE),"Mutant","WT")),"")</f>
        <v>WT</v>
      </c>
      <c r="CU91" s="4" t="str">
        <f>IF(ISNUMBER(CG91), IF($BV91&gt;VLOOKUP('Gene Table'!$G$2,'Array Content'!$A$2:$B$3,2,FALSE),IF(CG91&lt;-$BV91,"mutant","WT"),IF(CG91&lt;-VLOOKUP('Gene Table'!$G$2,'Array Content'!$A$2:$B$3,2,FALSE),"Mutant","WT")),"")</f>
        <v>WT</v>
      </c>
      <c r="CV91" s="4" t="str">
        <f>IF(ISNUMBER(CH91), IF($BV91&gt;VLOOKUP('Gene Table'!$G$2,'Array Content'!$A$2:$B$3,2,FALSE),IF(CH91&lt;-$BV91,"mutant","WT"),IF(CH91&lt;-VLOOKUP('Gene Table'!$G$2,'Array Content'!$A$2:$B$3,2,FALSE),"Mutant","WT")),"")</f>
        <v/>
      </c>
      <c r="CW91" s="4" t="str">
        <f>IF(ISNUMBER(CI91), IF($BV91&gt;VLOOKUP('Gene Table'!$G$2,'Array Content'!$A$2:$B$3,2,FALSE),IF(CI91&lt;-$BV91,"mutant","WT"),IF(CI91&lt;-VLOOKUP('Gene Table'!$G$2,'Array Content'!$A$2:$B$3,2,FALSE),"Mutant","WT")),"")</f>
        <v/>
      </c>
      <c r="CX91" s="4" t="str">
        <f>IF(ISNUMBER(CJ91), IF($BV91&gt;VLOOKUP('Gene Table'!$G$2,'Array Content'!$A$2:$B$3,2,FALSE),IF(CJ91&lt;-$BV91,"mutant","WT"),IF(CJ91&lt;-VLOOKUP('Gene Table'!$G$2,'Array Content'!$A$2:$B$3,2,FALSE),"Mutant","WT")),"")</f>
        <v/>
      </c>
      <c r="CY91" s="4" t="str">
        <f>IF(ISNUMBER(CK91), IF($BV91&gt;VLOOKUP('Gene Table'!$G$2,'Array Content'!$A$2:$B$3,2,FALSE),IF(CK91&lt;-$BV91,"mutant","WT"),IF(CK91&lt;-VLOOKUP('Gene Table'!$G$2,'Array Content'!$A$2:$B$3,2,FALSE),"Mutant","WT")),"")</f>
        <v/>
      </c>
      <c r="DA91" s="4" t="s">
        <v>301</v>
      </c>
      <c r="DB91" s="4">
        <f t="shared" si="71"/>
        <v>0</v>
      </c>
      <c r="DC91" s="4">
        <f t="shared" si="72"/>
        <v>0</v>
      </c>
      <c r="DD91" s="4">
        <f t="shared" si="73"/>
        <v>0</v>
      </c>
      <c r="DE91" s="4">
        <f t="shared" si="74"/>
        <v>0</v>
      </c>
      <c r="DF91" s="4">
        <f t="shared" si="75"/>
        <v>0</v>
      </c>
      <c r="DG91" s="4">
        <f t="shared" si="76"/>
        <v>0</v>
      </c>
      <c r="DH91" s="4">
        <f t="shared" si="77"/>
        <v>0</v>
      </c>
      <c r="DI91" s="4">
        <f t="shared" si="78"/>
        <v>0</v>
      </c>
      <c r="DJ91" s="4" t="str">
        <f t="shared" si="79"/>
        <v/>
      </c>
      <c r="DK91" s="4" t="str">
        <f t="shared" si="80"/>
        <v/>
      </c>
      <c r="DL91" s="4" t="str">
        <f t="shared" si="81"/>
        <v/>
      </c>
      <c r="DM91" s="4" t="str">
        <f t="shared" si="82"/>
        <v/>
      </c>
      <c r="DO91" s="4" t="s">
        <v>301</v>
      </c>
      <c r="DP91" s="4" t="str">
        <f>IF(ISNUMBER(DB91), IF($AR91&gt;VLOOKUP('Gene Table'!$G$2,'Array Content'!$A$2:$B$3,2,FALSE),IF(DB91&lt;-$AR91,"mutant","WT"),IF(DB91&lt;-VLOOKUP('Gene Table'!$G$2,'Array Content'!$A$2:$B$3,2,FALSE),"Mutant","WT")),"")</f>
        <v>WT</v>
      </c>
      <c r="DQ91" s="4" t="str">
        <f>IF(ISNUMBER(DC91), IF($AR91&gt;VLOOKUP('Gene Table'!$G$2,'Array Content'!$A$2:$B$3,2,FALSE),IF(DC91&lt;-$AR91,"mutant","WT"),IF(DC91&lt;-VLOOKUP('Gene Table'!$G$2,'Array Content'!$A$2:$B$3,2,FALSE),"Mutant","WT")),"")</f>
        <v>WT</v>
      </c>
      <c r="DR91" s="4" t="str">
        <f>IF(ISNUMBER(DD91), IF($AR91&gt;VLOOKUP('Gene Table'!$G$2,'Array Content'!$A$2:$B$3,2,FALSE),IF(DD91&lt;-$AR91,"mutant","WT"),IF(DD91&lt;-VLOOKUP('Gene Table'!$G$2,'Array Content'!$A$2:$B$3,2,FALSE),"Mutant","WT")),"")</f>
        <v>WT</v>
      </c>
      <c r="DS91" s="4" t="str">
        <f>IF(ISNUMBER(DE91), IF($AR91&gt;VLOOKUP('Gene Table'!$G$2,'Array Content'!$A$2:$B$3,2,FALSE),IF(DE91&lt;-$AR91,"mutant","WT"),IF(DE91&lt;-VLOOKUP('Gene Table'!$G$2,'Array Content'!$A$2:$B$3,2,FALSE),"Mutant","WT")),"")</f>
        <v>WT</v>
      </c>
      <c r="DT91" s="4" t="str">
        <f>IF(ISNUMBER(DF91), IF($AR91&gt;VLOOKUP('Gene Table'!$G$2,'Array Content'!$A$2:$B$3,2,FALSE),IF(DF91&lt;-$AR91,"mutant","WT"),IF(DF91&lt;-VLOOKUP('Gene Table'!$G$2,'Array Content'!$A$2:$B$3,2,FALSE),"Mutant","WT")),"")</f>
        <v>WT</v>
      </c>
      <c r="DU91" s="4" t="str">
        <f>IF(ISNUMBER(DG91), IF($AR91&gt;VLOOKUP('Gene Table'!$G$2,'Array Content'!$A$2:$B$3,2,FALSE),IF(DG91&lt;-$AR91,"mutant","WT"),IF(DG91&lt;-VLOOKUP('Gene Table'!$G$2,'Array Content'!$A$2:$B$3,2,FALSE),"Mutant","WT")),"")</f>
        <v>WT</v>
      </c>
      <c r="DV91" s="4" t="str">
        <f>IF(ISNUMBER(DH91), IF($AR91&gt;VLOOKUP('Gene Table'!$G$2,'Array Content'!$A$2:$B$3,2,FALSE),IF(DH91&lt;-$AR91,"mutant","WT"),IF(DH91&lt;-VLOOKUP('Gene Table'!$G$2,'Array Content'!$A$2:$B$3,2,FALSE),"Mutant","WT")),"")</f>
        <v>WT</v>
      </c>
      <c r="DW91" s="4" t="str">
        <f>IF(ISNUMBER(DI91), IF($AR91&gt;VLOOKUP('Gene Table'!$G$2,'Array Content'!$A$2:$B$3,2,FALSE),IF(DI91&lt;-$AR91,"mutant","WT"),IF(DI91&lt;-VLOOKUP('Gene Table'!$G$2,'Array Content'!$A$2:$B$3,2,FALSE),"Mutant","WT")),"")</f>
        <v>WT</v>
      </c>
      <c r="DX91" s="4" t="str">
        <f>IF(ISNUMBER(DJ91), IF($AR91&gt;VLOOKUP('Gene Table'!$G$2,'Array Content'!$A$2:$B$3,2,FALSE),IF(DJ91&lt;-$AR91,"mutant","WT"),IF(DJ91&lt;-VLOOKUP('Gene Table'!$G$2,'Array Content'!$A$2:$B$3,2,FALSE),"Mutant","WT")),"")</f>
        <v/>
      </c>
      <c r="DY91" s="4" t="str">
        <f>IF(ISNUMBER(DK91), IF($AR91&gt;VLOOKUP('Gene Table'!$G$2,'Array Content'!$A$2:$B$3,2,FALSE),IF(DK91&lt;-$AR91,"mutant","WT"),IF(DK91&lt;-VLOOKUP('Gene Table'!$G$2,'Array Content'!$A$2:$B$3,2,FALSE),"Mutant","WT")),"")</f>
        <v/>
      </c>
      <c r="DZ91" s="4" t="str">
        <f>IF(ISNUMBER(DL91), IF($AR91&gt;VLOOKUP('Gene Table'!$G$2,'Array Content'!$A$2:$B$3,2,FALSE),IF(DL91&lt;-$AR91,"mutant","WT"),IF(DL91&lt;-VLOOKUP('Gene Table'!$G$2,'Array Content'!$A$2:$B$3,2,FALSE),"Mutant","WT")),"")</f>
        <v/>
      </c>
      <c r="EA91" s="4" t="str">
        <f>IF(ISNUMBER(DM91), IF($AR91&gt;VLOOKUP('Gene Table'!$G$2,'Array Content'!$A$2:$B$3,2,FALSE),IF(DM91&lt;-$AR91,"mutant","WT"),IF(DM91&lt;-VLOOKUP('Gene Table'!$G$2,'Array Content'!$A$2:$B$3,2,FALSE),"Mutant","WT")),"")</f>
        <v/>
      </c>
      <c r="EC91" s="4" t="s">
        <v>301</v>
      </c>
      <c r="ED91" s="4">
        <f>IF('Gene Table'!$D91="copy number",D91,"")</f>
        <v>26.26</v>
      </c>
      <c r="EE91" s="4">
        <f>IF('Gene Table'!$D91="copy number",E91,"")</f>
        <v>26.61</v>
      </c>
      <c r="EF91" s="4" t="str">
        <f>IF('Gene Table'!$D91="copy number",F91,"")</f>
        <v/>
      </c>
      <c r="EG91" s="4" t="str">
        <f>IF('Gene Table'!$D91="copy number",G91,"")</f>
        <v/>
      </c>
      <c r="EH91" s="4" t="str">
        <f>IF('Gene Table'!$D91="copy number",H91,"")</f>
        <v/>
      </c>
      <c r="EI91" s="4" t="str">
        <f>IF('Gene Table'!$D91="copy number",I91,"")</f>
        <v/>
      </c>
      <c r="EJ91" s="4" t="str">
        <f>IF('Gene Table'!$D91="copy number",J91,"")</f>
        <v/>
      </c>
      <c r="EK91" s="4" t="str">
        <f>IF('Gene Table'!$D91="copy number",K91,"")</f>
        <v/>
      </c>
      <c r="EL91" s="4" t="str">
        <f>IF('Gene Table'!$D91="copy number",L91,"")</f>
        <v/>
      </c>
      <c r="EM91" s="4" t="str">
        <f>IF('Gene Table'!$D91="copy number",M91,"")</f>
        <v/>
      </c>
      <c r="EN91" s="4" t="str">
        <f>IF('Gene Table'!$D91="copy number",N91,"")</f>
        <v/>
      </c>
      <c r="EO91" s="4" t="str">
        <f>IF('Gene Table'!$D91="copy number",O91,"")</f>
        <v/>
      </c>
      <c r="EQ91" s="4" t="s">
        <v>301</v>
      </c>
      <c r="ER91" s="4">
        <f>IF('Gene Table'!$D91="copy number",R91,"")</f>
        <v>26.32</v>
      </c>
      <c r="ES91" s="4">
        <f>IF('Gene Table'!$D91="copy number",S91,"")</f>
        <v>26.53</v>
      </c>
      <c r="ET91" s="4">
        <f>IF('Gene Table'!$D91="copy number",T91,"")</f>
        <v>26.52</v>
      </c>
      <c r="EU91" s="4">
        <f>IF('Gene Table'!$D91="copy number",U91,"")</f>
        <v>26</v>
      </c>
      <c r="EV91" s="4">
        <f>IF('Gene Table'!$D91="copy number",V91,"")</f>
        <v>26</v>
      </c>
      <c r="EW91" s="4">
        <f>IF('Gene Table'!$D91="copy number",W91,"")</f>
        <v>26</v>
      </c>
      <c r="EX91" s="4">
        <f>IF('Gene Table'!$D91="copy number",X91,"")</f>
        <v>26</v>
      </c>
      <c r="EY91" s="4">
        <f>IF('Gene Table'!$D91="copy number",Y91,"")</f>
        <v>26</v>
      </c>
      <c r="EZ91" s="4" t="str">
        <f>IF('Gene Table'!$D91="copy number",Z91,"")</f>
        <v/>
      </c>
      <c r="FA91" s="4" t="str">
        <f>IF('Gene Table'!$D91="copy number",AA91,"")</f>
        <v/>
      </c>
      <c r="FB91" s="4" t="str">
        <f>IF('Gene Table'!$D91="copy number",AB91,"")</f>
        <v/>
      </c>
      <c r="FC91" s="4" t="str">
        <f>IF('Gene Table'!$D91="copy number",AC91,"")</f>
        <v/>
      </c>
      <c r="FE91" s="4" t="s">
        <v>301</v>
      </c>
      <c r="FF91" s="4" t="str">
        <f>IF('Gene Table'!$C91="SMPC",D91,"")</f>
        <v/>
      </c>
      <c r="FG91" s="4" t="str">
        <f>IF('Gene Table'!$C91="SMPC",E91,"")</f>
        <v/>
      </c>
      <c r="FH91" s="4" t="str">
        <f>IF('Gene Table'!$C91="SMPC",F91,"")</f>
        <v/>
      </c>
      <c r="FI91" s="4" t="str">
        <f>IF('Gene Table'!$C91="SMPC",G91,"")</f>
        <v/>
      </c>
      <c r="FJ91" s="4" t="str">
        <f>IF('Gene Table'!$C91="SMPC",H91,"")</f>
        <v/>
      </c>
      <c r="FK91" s="4" t="str">
        <f>IF('Gene Table'!$C91="SMPC",I91,"")</f>
        <v/>
      </c>
      <c r="FL91" s="4" t="str">
        <f>IF('Gene Table'!$C91="SMPC",J91,"")</f>
        <v/>
      </c>
      <c r="FM91" s="4" t="str">
        <f>IF('Gene Table'!$C91="SMPC",K91,"")</f>
        <v/>
      </c>
      <c r="FN91" s="4" t="str">
        <f>IF('Gene Table'!$C91="SMPC",L91,"")</f>
        <v/>
      </c>
      <c r="FO91" s="4" t="str">
        <f>IF('Gene Table'!$C91="SMPC",M91,"")</f>
        <v/>
      </c>
      <c r="FP91" s="4" t="str">
        <f>IF('Gene Table'!$C91="SMPC",N91,"")</f>
        <v/>
      </c>
      <c r="FQ91" s="4" t="str">
        <f>IF('Gene Table'!$C91="SMPC",O91,"")</f>
        <v/>
      </c>
      <c r="FS91" s="4" t="s">
        <v>301</v>
      </c>
      <c r="FT91" s="4" t="str">
        <f>IF('Gene Table'!$C91="SMPC",R91,"")</f>
        <v/>
      </c>
      <c r="FU91" s="4" t="str">
        <f>IF('Gene Table'!$C91="SMPC",S91,"")</f>
        <v/>
      </c>
      <c r="FV91" s="4" t="str">
        <f>IF('Gene Table'!$C91="SMPC",T91,"")</f>
        <v/>
      </c>
      <c r="FW91" s="4" t="str">
        <f>IF('Gene Table'!$C91="SMPC",U91,"")</f>
        <v/>
      </c>
      <c r="FX91" s="4" t="str">
        <f>IF('Gene Table'!$C91="SMPC",V91,"")</f>
        <v/>
      </c>
      <c r="FY91" s="4" t="str">
        <f>IF('Gene Table'!$C91="SMPC",W91,"")</f>
        <v/>
      </c>
      <c r="FZ91" s="4" t="str">
        <f>IF('Gene Table'!$C91="SMPC",X91,"")</f>
        <v/>
      </c>
      <c r="GA91" s="4" t="str">
        <f>IF('Gene Table'!$C91="SMPC",Y91,"")</f>
        <v/>
      </c>
      <c r="GB91" s="4" t="str">
        <f>IF('Gene Table'!$C91="SMPC",Z91,"")</f>
        <v/>
      </c>
      <c r="GC91" s="4" t="str">
        <f>IF('Gene Table'!$C91="SMPC",AA91,"")</f>
        <v/>
      </c>
      <c r="GD91" s="4" t="str">
        <f>IF('Gene Table'!$C91="SMPC",AB91,"")</f>
        <v/>
      </c>
      <c r="GE91" s="4" t="str">
        <f>IF('Gene Table'!$C91="SMPC",AC91,"")</f>
        <v/>
      </c>
    </row>
    <row r="92" spans="1:187" ht="15" customHeight="1" x14ac:dyDescent="0.25">
      <c r="A92" s="4" t="str">
        <f>'Gene Table'!C92&amp;":"&amp;'Gene Table'!D92</f>
        <v>HRAS:copy number</v>
      </c>
      <c r="B92" s="4">
        <f>IF('Gene Table'!$G$5="NO",IF(ISNUMBER(MATCH('Gene Table'!E92,'Array Content'!$M$2:$M$941,0)),VLOOKUP('Gene Table'!E92,'Array Content'!$M$2:$O$941,2,FALSE),35),IF('Gene Table'!$G$5="YES",IF(ISNUMBER(MATCH('Gene Table'!E92,'Array Content'!$M$2:$M$941,0)),VLOOKUP('Gene Table'!E92,'Array Content'!$M$2:$O$941,3,FALSE),35),"OOPS"))</f>
        <v>35</v>
      </c>
      <c r="C92" s="4" t="s">
        <v>303</v>
      </c>
      <c r="D92" s="4">
        <f>IF('Control Sample Data'!D91="","",IF(SUM('Control Sample Data'!D$2:D$97)&gt;10,IF(AND(ISNUMBER('Control Sample Data'!D91),'Control Sample Data'!D91&lt;$B92, 'Control Sample Data'!D91&gt;0),'Control Sample Data'!D91,$B92),""))</f>
        <v>26.24</v>
      </c>
      <c r="E92" s="4">
        <f>IF('Control Sample Data'!E91="","",IF(SUM('Control Sample Data'!E$2:E$97)&gt;10,IF(AND(ISNUMBER('Control Sample Data'!E91),'Control Sample Data'!E91&lt;$B92, 'Control Sample Data'!E91&gt;0),'Control Sample Data'!E91,$B92),""))</f>
        <v>26.42</v>
      </c>
      <c r="F92" s="4" t="str">
        <f>IF('Control Sample Data'!F91="","",IF(SUM('Control Sample Data'!F$2:F$97)&gt;10,IF(AND(ISNUMBER('Control Sample Data'!F91),'Control Sample Data'!F91&lt;$B92, 'Control Sample Data'!F91&gt;0),'Control Sample Data'!F91,$B92),""))</f>
        <v/>
      </c>
      <c r="G92" s="4" t="str">
        <f>IF('Control Sample Data'!G91="","",IF(SUM('Control Sample Data'!G$2:G$97)&gt;10,IF(AND(ISNUMBER('Control Sample Data'!G91),'Control Sample Data'!G91&lt;$B92, 'Control Sample Data'!G91&gt;0),'Control Sample Data'!G91,$B92),""))</f>
        <v/>
      </c>
      <c r="H92" s="4" t="str">
        <f>IF('Control Sample Data'!H91="","",IF(SUM('Control Sample Data'!H$2:H$97)&gt;10,IF(AND(ISNUMBER('Control Sample Data'!H91),'Control Sample Data'!H91&lt;$B92, 'Control Sample Data'!H91&gt;0),'Control Sample Data'!H91,$B92),""))</f>
        <v/>
      </c>
      <c r="I92" s="4" t="str">
        <f>IF('Control Sample Data'!I91="","",IF(SUM('Control Sample Data'!I$2:I$97)&gt;10,IF(AND(ISNUMBER('Control Sample Data'!I91),'Control Sample Data'!I91&lt;$B92, 'Control Sample Data'!I91&gt;0),'Control Sample Data'!I91,$B92),""))</f>
        <v/>
      </c>
      <c r="J92" s="4" t="str">
        <f>IF('Control Sample Data'!J91="","",IF(SUM('Control Sample Data'!J$2:J$97)&gt;10,IF(AND(ISNUMBER('Control Sample Data'!J91),'Control Sample Data'!J91&lt;$B92, 'Control Sample Data'!J91&gt;0),'Control Sample Data'!J91,$B92),""))</f>
        <v/>
      </c>
      <c r="K92" s="4" t="str">
        <f>IF('Control Sample Data'!K91="","",IF(SUM('Control Sample Data'!K$2:K$97)&gt;10,IF(AND(ISNUMBER('Control Sample Data'!K91),'Control Sample Data'!K91&lt;$B92, 'Control Sample Data'!K91&gt;0),'Control Sample Data'!K91,$B92),""))</f>
        <v/>
      </c>
      <c r="L92" s="4" t="str">
        <f>IF('Control Sample Data'!L91="","",IF(SUM('Control Sample Data'!L$2:L$97)&gt;10,IF(AND(ISNUMBER('Control Sample Data'!L91),'Control Sample Data'!L91&lt;$B92, 'Control Sample Data'!L91&gt;0),'Control Sample Data'!L91,$B92),""))</f>
        <v/>
      </c>
      <c r="M92" s="4" t="str">
        <f>IF('Control Sample Data'!M91="","",IF(SUM('Control Sample Data'!M$2:M$97)&gt;10,IF(AND(ISNUMBER('Control Sample Data'!M91),'Control Sample Data'!M91&lt;$B92, 'Control Sample Data'!M91&gt;0),'Control Sample Data'!M91,$B92),""))</f>
        <v/>
      </c>
      <c r="N92" s="4" t="str">
        <f>IF('Control Sample Data'!N91="","",IF(SUM('Control Sample Data'!N$2:N$97)&gt;10,IF(AND(ISNUMBER('Control Sample Data'!N91),'Control Sample Data'!N91&lt;$B92, 'Control Sample Data'!N91&gt;0),'Control Sample Data'!N91,$B92),""))</f>
        <v/>
      </c>
      <c r="O92" s="4" t="str">
        <f>IF('Control Sample Data'!O91="","",IF(SUM('Control Sample Data'!O$2:O$97)&gt;10,IF(AND(ISNUMBER('Control Sample Data'!O91),'Control Sample Data'!O91&lt;$B92, 'Control Sample Data'!O91&gt;0),'Control Sample Data'!O91,$B92),""))</f>
        <v/>
      </c>
      <c r="Q92" s="4" t="s">
        <v>303</v>
      </c>
      <c r="R92" s="4">
        <f>IF('Test Sample Data'!D91="","",IF(SUM('Test Sample Data'!D$2:D$97)&gt;10,IF(AND(ISNUMBER('Test Sample Data'!D91),'Test Sample Data'!D91&lt;$B92, 'Test Sample Data'!D91&gt;0),'Test Sample Data'!D91,$B92),""))</f>
        <v>28.58</v>
      </c>
      <c r="S92" s="4">
        <f>IF('Test Sample Data'!E91="","",IF(SUM('Test Sample Data'!E$2:E$97)&gt;10,IF(AND(ISNUMBER('Test Sample Data'!E91),'Test Sample Data'!E91&lt;$B92, 'Test Sample Data'!E91&gt;0),'Test Sample Data'!E91,$B92),""))</f>
        <v>28.24</v>
      </c>
      <c r="T92" s="4">
        <f>IF('Test Sample Data'!F91="","",IF(SUM('Test Sample Data'!F$2:F$97)&gt;10,IF(AND(ISNUMBER('Test Sample Data'!F91),'Test Sample Data'!F91&lt;$B92, 'Test Sample Data'!F91&gt;0),'Test Sample Data'!F91,$B92),""))</f>
        <v>28.32</v>
      </c>
      <c r="U92" s="4">
        <f>IF('Test Sample Data'!G91="","",IF(SUM('Test Sample Data'!G$2:G$97)&gt;10,IF(AND(ISNUMBER('Test Sample Data'!G91),'Test Sample Data'!G91&lt;$B92, 'Test Sample Data'!G91&gt;0),'Test Sample Data'!G91,$B92),""))</f>
        <v>26</v>
      </c>
      <c r="V92" s="4">
        <f>IF('Test Sample Data'!H91="","",IF(SUM('Test Sample Data'!H$2:H$97)&gt;10,IF(AND(ISNUMBER('Test Sample Data'!H91),'Test Sample Data'!H91&lt;$B92, 'Test Sample Data'!H91&gt;0),'Test Sample Data'!H91,$B92),""))</f>
        <v>26</v>
      </c>
      <c r="W92" s="4">
        <f>IF('Test Sample Data'!I91="","",IF(SUM('Test Sample Data'!I$2:I$97)&gt;10,IF(AND(ISNUMBER('Test Sample Data'!I91),'Test Sample Data'!I91&lt;$B92, 'Test Sample Data'!I91&gt;0),'Test Sample Data'!I91,$B92),""))</f>
        <v>26</v>
      </c>
      <c r="X92" s="4">
        <f>IF('Test Sample Data'!J91="","",IF(SUM('Test Sample Data'!J$2:J$97)&gt;10,IF(AND(ISNUMBER('Test Sample Data'!J91),'Test Sample Data'!J91&lt;$B92, 'Test Sample Data'!J91&gt;0),'Test Sample Data'!J91,$B92),""))</f>
        <v>26</v>
      </c>
      <c r="Y92" s="4">
        <f>IF('Test Sample Data'!K91="","",IF(SUM('Test Sample Data'!K$2:K$97)&gt;10,IF(AND(ISNUMBER('Test Sample Data'!K91),'Test Sample Data'!K91&lt;$B92, 'Test Sample Data'!K91&gt;0),'Test Sample Data'!K91,$B92),""))</f>
        <v>26</v>
      </c>
      <c r="Z92" s="4" t="str">
        <f>IF('Test Sample Data'!L91="","",IF(SUM('Test Sample Data'!L$2:L$97)&gt;10,IF(AND(ISNUMBER('Test Sample Data'!L91),'Test Sample Data'!L91&lt;$B92, 'Test Sample Data'!L91&gt;0),'Test Sample Data'!L91,$B92),""))</f>
        <v/>
      </c>
      <c r="AA92" s="4" t="str">
        <f>IF('Test Sample Data'!M91="","",IF(SUM('Test Sample Data'!M$2:M$97)&gt;10,IF(AND(ISNUMBER('Test Sample Data'!M91),'Test Sample Data'!M91&lt;$B92, 'Test Sample Data'!M91&gt;0),'Test Sample Data'!M91,$B92),""))</f>
        <v/>
      </c>
      <c r="AB92" s="4" t="str">
        <f>IF('Test Sample Data'!N91="","",IF(SUM('Test Sample Data'!N$2:N$97)&gt;10,IF(AND(ISNUMBER('Test Sample Data'!N91),'Test Sample Data'!N91&lt;$B92, 'Test Sample Data'!N91&gt;0),'Test Sample Data'!N91,$B92),""))</f>
        <v/>
      </c>
      <c r="AC92" s="4" t="str">
        <f>IF('Test Sample Data'!O91="","",IF(SUM('Test Sample Data'!O$2:O$97)&gt;10,IF(AND(ISNUMBER('Test Sample Data'!O91),'Test Sample Data'!O91&lt;$B92, 'Test Sample Data'!O91&gt;0),'Test Sample Data'!O91,$B92),""))</f>
        <v/>
      </c>
      <c r="AE92" s="4" t="s">
        <v>303</v>
      </c>
      <c r="AF92" s="4">
        <f>IF(ISNUMBER(D92),IF(MID('Gene Table'!$D$1,5,1)="8",D92-ED$100,D92-VLOOKUP(LEFT($A92,FIND(":",$A92,1))&amp;"copy number",$A$3:$AC$98,4,FALSE)),"")</f>
        <v>0</v>
      </c>
      <c r="AG92" s="4">
        <f>IF(ISNUMBER(E92),IF(MID('Gene Table'!$D$1,5,1)="8",E92-EE$100,E92-VLOOKUP(LEFT($A92,FIND(":",$A92,1))&amp;"copy number",$A$3:$AC$98,5,FALSE)),"")</f>
        <v>0</v>
      </c>
      <c r="AH92" s="4" t="str">
        <f>IF(ISNUMBER(F92),IF(MID('Gene Table'!$D$1,5,1)="8",F92-EF$100,F92-VLOOKUP(LEFT($A92,FIND(":",$A92,1))&amp;"copy number",$A$3:$AC$98,6,FALSE)),"")</f>
        <v/>
      </c>
      <c r="AI92" s="4" t="str">
        <f>IF(ISNUMBER(G92),IF(MID('Gene Table'!$D$1,5,1)="8",G92-EG$100,G92-VLOOKUP(LEFT($A92,FIND(":",$A92,1))&amp;"copy number",$A$3:$AC$98,7,FALSE)),"")</f>
        <v/>
      </c>
      <c r="AJ92" s="4" t="str">
        <f>IF(ISNUMBER(H92),IF(MID('Gene Table'!$D$1,5,1)="8",H92-EH$100,H92-VLOOKUP(LEFT($A92,FIND(":",$A92,1))&amp;"copy number",$A$3:$AC$98,8,FALSE)),"")</f>
        <v/>
      </c>
      <c r="AK92" s="4" t="str">
        <f>IF(ISNUMBER(I92),IF(MID('Gene Table'!$D$1,5,1)="8",I92-EI$100,I92-VLOOKUP(LEFT($A92,FIND(":",$A92,1))&amp;"copy number",$A$3:$AC$98,9,FALSE)),"")</f>
        <v/>
      </c>
      <c r="AL92" s="4" t="str">
        <f>IF(ISNUMBER(J92),IF(MID('Gene Table'!$D$1,5,1)="8",J92-EJ$100,J92-VLOOKUP(LEFT($A92,FIND(":",$A92,1))&amp;"copy number",$A$3:$AC$98,10,FALSE)),"")</f>
        <v/>
      </c>
      <c r="AM92" s="4" t="str">
        <f>IF(ISNUMBER(K92),IF(MID('Gene Table'!$D$1,5,1)="8",K92-EK$100,K92-VLOOKUP(LEFT($A92,FIND(":",$A92,1))&amp;"copy number",$A$3:$AC$98,11,FALSE)),"")</f>
        <v/>
      </c>
      <c r="AN92" s="4" t="str">
        <f>IF(ISNUMBER(L92),IF(MID('Gene Table'!$D$1,5,1)="8",L92-EL$100,L92-VLOOKUP(LEFT($A92,FIND(":",$A92,1))&amp;"copy number",$A$3:$AC$98,12,FALSE)),"")</f>
        <v/>
      </c>
      <c r="AO92" s="4" t="str">
        <f>IF(ISNUMBER(M92),IF(MID('Gene Table'!$D$1,5,1)="8",M92-EM$100,M92-VLOOKUP(LEFT($A92,FIND(":",$A92,1))&amp;"copy number",$A$3:$AC$98,13,FALSE)),"")</f>
        <v/>
      </c>
      <c r="AP92" s="4" t="str">
        <f>IF(ISNUMBER(N92),IF(MID('Gene Table'!$D$1,5,1)="8",N92-EN$100,N92-VLOOKUP(LEFT($A92,FIND(":",$A92,1))&amp;"copy number",$A$3:$AC$98,14,FALSE)),"")</f>
        <v/>
      </c>
      <c r="AQ92" s="4" t="str">
        <f>IF(ISNUMBER(O92),IF(MID('Gene Table'!$D$1,5,1)="8",O92-EO$100,O92-VLOOKUP(LEFT($A92,FIND(":",$A92,1))&amp;"copy number",$A$3:$AC$98,15,FALSE)),"")</f>
        <v/>
      </c>
      <c r="AR92" s="4">
        <f t="shared" si="43"/>
        <v>0</v>
      </c>
      <c r="AS92" s="4">
        <f t="shared" si="44"/>
        <v>0</v>
      </c>
      <c r="AU92" s="4" t="s">
        <v>303</v>
      </c>
      <c r="AV92" s="4">
        <f>IF(ISNUMBER(R92),IF(MID('Gene Table'!$D$1,5,1)="8",D92-ER$100,R92-VLOOKUP(LEFT($A92,FIND(":",$A92,1))&amp;"copy number",$A$3:$AC$98,18,FALSE)),"")</f>
        <v>0</v>
      </c>
      <c r="AW92" s="4">
        <f>IF(ISNUMBER(S92),IF(MID('Gene Table'!$D$1,5,1)="8",E92-ES$100,S92-VLOOKUP(LEFT($A92,FIND(":",$A92,1))&amp;"copy number",$A$3:$AC$98,19,FALSE)),"")</f>
        <v>0</v>
      </c>
      <c r="AX92" s="4">
        <f>IF(ISNUMBER(T92),IF(MID('Gene Table'!$D$1,5,1)="8",F92-ET$100,T92-VLOOKUP(LEFT($A92,FIND(":",$A92,1))&amp;"copy number",$A$3:$AC$98,20,FALSE)),"")</f>
        <v>0</v>
      </c>
      <c r="AY92" s="4">
        <f>IF(ISNUMBER(U92),IF(MID('Gene Table'!$D$1,5,1)="8",G92-EU$100,U92-VLOOKUP(LEFT($A92,FIND(":",$A92,1))&amp;"copy number",$A$3:$AC$98,21,FALSE)),"")</f>
        <v>0</v>
      </c>
      <c r="AZ92" s="4">
        <f>IF(ISNUMBER(V92),IF(MID('Gene Table'!$D$1,5,1)="8",H92-EV$100,V92-VLOOKUP(LEFT($A92,FIND(":",$A92,1))&amp;"copy number",$A$3:$AC$98,22,FALSE)),"")</f>
        <v>0</v>
      </c>
      <c r="BA92" s="4">
        <f>IF(ISNUMBER(W92),IF(MID('Gene Table'!$D$1,5,1)="8",I92-EW$100,W92-VLOOKUP(LEFT($A92,FIND(":",$A92,1))&amp;"copy number",$A$3:$AC$98,23,FALSE)),"")</f>
        <v>0</v>
      </c>
      <c r="BB92" s="4">
        <f>IF(ISNUMBER(X92),IF(MID('Gene Table'!$D$1,5,1)="8",J92-EX$100,X92-VLOOKUP(LEFT($A92,FIND(":",$A92,1))&amp;"copy number",$A$3:$AC$98,24,FALSE)),"")</f>
        <v>0</v>
      </c>
      <c r="BC92" s="4">
        <f>IF(ISNUMBER(Y92),IF(MID('Gene Table'!$D$1,5,1)="8",K92-EY$100,Y92-VLOOKUP(LEFT($A92,FIND(":",$A92,1))&amp;"copy number",$A$3:$AC$98,25,FALSE)),"")</f>
        <v>0</v>
      </c>
      <c r="BD92" s="4" t="str">
        <f>IF(ISNUMBER(Z92),IF(MID('Gene Table'!$D$1,5,1)="8",L92-EZ$100,Z92-VLOOKUP(LEFT($A92,FIND(":",$A92,1))&amp;"copy number",$A$3:$AC$98,26,FALSE)),"")</f>
        <v/>
      </c>
      <c r="BE92" s="4" t="str">
        <f>IF(ISNUMBER(AA92),IF(MID('Gene Table'!$D$1,5,1)="8",M92-FA$100,AA92-VLOOKUP(LEFT($A92,FIND(":",$A92,1))&amp;"copy number",$A$3:$AC$98,27,FALSE)),"")</f>
        <v/>
      </c>
      <c r="BF92" s="4" t="str">
        <f>IF(ISNUMBER(AB92),IF(MID('Gene Table'!$D$1,5,1)="8",N92-FB$100,AB92-VLOOKUP(LEFT($A92,FIND(":",$A92,1))&amp;"copy number",$A$3:$AC$98,28,FALSE)),"")</f>
        <v/>
      </c>
      <c r="BG92" s="4" t="str">
        <f>IF(ISNUMBER(AC92),IF(MID('Gene Table'!$D$1,5,1)="8",O92-FC$100,AC92-VLOOKUP(LEFT($A92,FIND(":",$A92,1))&amp;"copy number",$A$3:$AC$98,29,FALSE)),"")</f>
        <v/>
      </c>
      <c r="BI92" s="4" t="s">
        <v>303</v>
      </c>
      <c r="BJ92" s="4">
        <f t="shared" si="45"/>
        <v>0</v>
      </c>
      <c r="BK92" s="4">
        <f t="shared" si="46"/>
        <v>0</v>
      </c>
      <c r="BL92" s="4">
        <f t="shared" si="47"/>
        <v>0</v>
      </c>
      <c r="BM92" s="4">
        <f t="shared" si="48"/>
        <v>0</v>
      </c>
      <c r="BN92" s="4">
        <f t="shared" si="49"/>
        <v>0</v>
      </c>
      <c r="BO92" s="4">
        <f t="shared" si="50"/>
        <v>0</v>
      </c>
      <c r="BP92" s="4">
        <f t="shared" si="51"/>
        <v>0</v>
      </c>
      <c r="BQ92" s="4">
        <f t="shared" si="52"/>
        <v>0</v>
      </c>
      <c r="BR92" s="4" t="str">
        <f t="shared" si="53"/>
        <v/>
      </c>
      <c r="BS92" s="4" t="str">
        <f t="shared" si="54"/>
        <v/>
      </c>
      <c r="BT92" s="4" t="str">
        <f t="shared" si="55"/>
        <v/>
      </c>
      <c r="BU92" s="4" t="str">
        <f t="shared" si="56"/>
        <v/>
      </c>
      <c r="BV92" s="4">
        <f t="shared" si="57"/>
        <v>0</v>
      </c>
      <c r="BW92" s="4">
        <f t="shared" si="58"/>
        <v>0</v>
      </c>
      <c r="BY92" s="4" t="s">
        <v>303</v>
      </c>
      <c r="BZ92" s="4">
        <f t="shared" si="59"/>
        <v>0</v>
      </c>
      <c r="CA92" s="4">
        <f t="shared" si="60"/>
        <v>0</v>
      </c>
      <c r="CB92" s="4">
        <f t="shared" si="61"/>
        <v>0</v>
      </c>
      <c r="CC92" s="4">
        <f t="shared" si="62"/>
        <v>0</v>
      </c>
      <c r="CD92" s="4">
        <f t="shared" si="63"/>
        <v>0</v>
      </c>
      <c r="CE92" s="4">
        <f t="shared" si="64"/>
        <v>0</v>
      </c>
      <c r="CF92" s="4">
        <f t="shared" si="65"/>
        <v>0</v>
      </c>
      <c r="CG92" s="4">
        <f t="shared" si="66"/>
        <v>0</v>
      </c>
      <c r="CH92" s="4" t="str">
        <f t="shared" si="67"/>
        <v/>
      </c>
      <c r="CI92" s="4" t="str">
        <f t="shared" si="68"/>
        <v/>
      </c>
      <c r="CJ92" s="4" t="str">
        <f t="shared" si="69"/>
        <v/>
      </c>
      <c r="CK92" s="4" t="str">
        <f t="shared" si="70"/>
        <v/>
      </c>
      <c r="CM92" s="4" t="s">
        <v>303</v>
      </c>
      <c r="CN92" s="4" t="str">
        <f>IF(ISNUMBER(BZ92), IF($BV92&gt;VLOOKUP('Gene Table'!$G$2,'Array Content'!$A$2:$B$3,2,FALSE),IF(BZ92&lt;-$BV92,"mutant","WT"),IF(BZ92&lt;-VLOOKUP('Gene Table'!$G$2,'Array Content'!$A$2:$B$3,2,FALSE),"Mutant","WT")),"")</f>
        <v>WT</v>
      </c>
      <c r="CO92" s="4" t="str">
        <f>IF(ISNUMBER(CA92), IF($BV92&gt;VLOOKUP('Gene Table'!$G$2,'Array Content'!$A$2:$B$3,2,FALSE),IF(CA92&lt;-$BV92,"mutant","WT"),IF(CA92&lt;-VLOOKUP('Gene Table'!$G$2,'Array Content'!$A$2:$B$3,2,FALSE),"Mutant","WT")),"")</f>
        <v>WT</v>
      </c>
      <c r="CP92" s="4" t="str">
        <f>IF(ISNUMBER(CB92), IF($BV92&gt;VLOOKUP('Gene Table'!$G$2,'Array Content'!$A$2:$B$3,2,FALSE),IF(CB92&lt;-$BV92,"mutant","WT"),IF(CB92&lt;-VLOOKUP('Gene Table'!$G$2,'Array Content'!$A$2:$B$3,2,FALSE),"Mutant","WT")),"")</f>
        <v>WT</v>
      </c>
      <c r="CQ92" s="4" t="str">
        <f>IF(ISNUMBER(CC92), IF($BV92&gt;VLOOKUP('Gene Table'!$G$2,'Array Content'!$A$2:$B$3,2,FALSE),IF(CC92&lt;-$BV92,"mutant","WT"),IF(CC92&lt;-VLOOKUP('Gene Table'!$G$2,'Array Content'!$A$2:$B$3,2,FALSE),"Mutant","WT")),"")</f>
        <v>WT</v>
      </c>
      <c r="CR92" s="4" t="str">
        <f>IF(ISNUMBER(CD92), IF($BV92&gt;VLOOKUP('Gene Table'!$G$2,'Array Content'!$A$2:$B$3,2,FALSE),IF(CD92&lt;-$BV92,"mutant","WT"),IF(CD92&lt;-VLOOKUP('Gene Table'!$G$2,'Array Content'!$A$2:$B$3,2,FALSE),"Mutant","WT")),"")</f>
        <v>WT</v>
      </c>
      <c r="CS92" s="4" t="str">
        <f>IF(ISNUMBER(CE92), IF($BV92&gt;VLOOKUP('Gene Table'!$G$2,'Array Content'!$A$2:$B$3,2,FALSE),IF(CE92&lt;-$BV92,"mutant","WT"),IF(CE92&lt;-VLOOKUP('Gene Table'!$G$2,'Array Content'!$A$2:$B$3,2,FALSE),"Mutant","WT")),"")</f>
        <v>WT</v>
      </c>
      <c r="CT92" s="4" t="str">
        <f>IF(ISNUMBER(CF92), IF($BV92&gt;VLOOKUP('Gene Table'!$G$2,'Array Content'!$A$2:$B$3,2,FALSE),IF(CF92&lt;-$BV92,"mutant","WT"),IF(CF92&lt;-VLOOKUP('Gene Table'!$G$2,'Array Content'!$A$2:$B$3,2,FALSE),"Mutant","WT")),"")</f>
        <v>WT</v>
      </c>
      <c r="CU92" s="4" t="str">
        <f>IF(ISNUMBER(CG92), IF($BV92&gt;VLOOKUP('Gene Table'!$G$2,'Array Content'!$A$2:$B$3,2,FALSE),IF(CG92&lt;-$BV92,"mutant","WT"),IF(CG92&lt;-VLOOKUP('Gene Table'!$G$2,'Array Content'!$A$2:$B$3,2,FALSE),"Mutant","WT")),"")</f>
        <v>WT</v>
      </c>
      <c r="CV92" s="4" t="str">
        <f>IF(ISNUMBER(CH92), IF($BV92&gt;VLOOKUP('Gene Table'!$G$2,'Array Content'!$A$2:$B$3,2,FALSE),IF(CH92&lt;-$BV92,"mutant","WT"),IF(CH92&lt;-VLOOKUP('Gene Table'!$G$2,'Array Content'!$A$2:$B$3,2,FALSE),"Mutant","WT")),"")</f>
        <v/>
      </c>
      <c r="CW92" s="4" t="str">
        <f>IF(ISNUMBER(CI92), IF($BV92&gt;VLOOKUP('Gene Table'!$G$2,'Array Content'!$A$2:$B$3,2,FALSE),IF(CI92&lt;-$BV92,"mutant","WT"),IF(CI92&lt;-VLOOKUP('Gene Table'!$G$2,'Array Content'!$A$2:$B$3,2,FALSE),"Mutant","WT")),"")</f>
        <v/>
      </c>
      <c r="CX92" s="4" t="str">
        <f>IF(ISNUMBER(CJ92), IF($BV92&gt;VLOOKUP('Gene Table'!$G$2,'Array Content'!$A$2:$B$3,2,FALSE),IF(CJ92&lt;-$BV92,"mutant","WT"),IF(CJ92&lt;-VLOOKUP('Gene Table'!$G$2,'Array Content'!$A$2:$B$3,2,FALSE),"Mutant","WT")),"")</f>
        <v/>
      </c>
      <c r="CY92" s="4" t="str">
        <f>IF(ISNUMBER(CK92), IF($BV92&gt;VLOOKUP('Gene Table'!$G$2,'Array Content'!$A$2:$B$3,2,FALSE),IF(CK92&lt;-$BV92,"mutant","WT"),IF(CK92&lt;-VLOOKUP('Gene Table'!$G$2,'Array Content'!$A$2:$B$3,2,FALSE),"Mutant","WT")),"")</f>
        <v/>
      </c>
      <c r="DA92" s="4" t="s">
        <v>303</v>
      </c>
      <c r="DB92" s="4">
        <f t="shared" si="71"/>
        <v>0</v>
      </c>
      <c r="DC92" s="4">
        <f t="shared" si="72"/>
        <v>0</v>
      </c>
      <c r="DD92" s="4">
        <f t="shared" si="73"/>
        <v>0</v>
      </c>
      <c r="DE92" s="4">
        <f t="shared" si="74"/>
        <v>0</v>
      </c>
      <c r="DF92" s="4">
        <f t="shared" si="75"/>
        <v>0</v>
      </c>
      <c r="DG92" s="4">
        <f t="shared" si="76"/>
        <v>0</v>
      </c>
      <c r="DH92" s="4">
        <f t="shared" si="77"/>
        <v>0</v>
      </c>
      <c r="DI92" s="4">
        <f t="shared" si="78"/>
        <v>0</v>
      </c>
      <c r="DJ92" s="4" t="str">
        <f t="shared" si="79"/>
        <v/>
      </c>
      <c r="DK92" s="4" t="str">
        <f t="shared" si="80"/>
        <v/>
      </c>
      <c r="DL92" s="4" t="str">
        <f t="shared" si="81"/>
        <v/>
      </c>
      <c r="DM92" s="4" t="str">
        <f t="shared" si="82"/>
        <v/>
      </c>
      <c r="DO92" s="4" t="s">
        <v>303</v>
      </c>
      <c r="DP92" s="4" t="str">
        <f>IF(ISNUMBER(DB92), IF($AR92&gt;VLOOKUP('Gene Table'!$G$2,'Array Content'!$A$2:$B$3,2,FALSE),IF(DB92&lt;-$AR92,"mutant","WT"),IF(DB92&lt;-VLOOKUP('Gene Table'!$G$2,'Array Content'!$A$2:$B$3,2,FALSE),"Mutant","WT")),"")</f>
        <v>WT</v>
      </c>
      <c r="DQ92" s="4" t="str">
        <f>IF(ISNUMBER(DC92), IF($AR92&gt;VLOOKUP('Gene Table'!$G$2,'Array Content'!$A$2:$B$3,2,FALSE),IF(DC92&lt;-$AR92,"mutant","WT"),IF(DC92&lt;-VLOOKUP('Gene Table'!$G$2,'Array Content'!$A$2:$B$3,2,FALSE),"Mutant","WT")),"")</f>
        <v>WT</v>
      </c>
      <c r="DR92" s="4" t="str">
        <f>IF(ISNUMBER(DD92), IF($AR92&gt;VLOOKUP('Gene Table'!$G$2,'Array Content'!$A$2:$B$3,2,FALSE),IF(DD92&lt;-$AR92,"mutant","WT"),IF(DD92&lt;-VLOOKUP('Gene Table'!$G$2,'Array Content'!$A$2:$B$3,2,FALSE),"Mutant","WT")),"")</f>
        <v>WT</v>
      </c>
      <c r="DS92" s="4" t="str">
        <f>IF(ISNUMBER(DE92), IF($AR92&gt;VLOOKUP('Gene Table'!$G$2,'Array Content'!$A$2:$B$3,2,FALSE),IF(DE92&lt;-$AR92,"mutant","WT"),IF(DE92&lt;-VLOOKUP('Gene Table'!$G$2,'Array Content'!$A$2:$B$3,2,FALSE),"Mutant","WT")),"")</f>
        <v>WT</v>
      </c>
      <c r="DT92" s="4" t="str">
        <f>IF(ISNUMBER(DF92), IF($AR92&gt;VLOOKUP('Gene Table'!$G$2,'Array Content'!$A$2:$B$3,2,FALSE),IF(DF92&lt;-$AR92,"mutant","WT"),IF(DF92&lt;-VLOOKUP('Gene Table'!$G$2,'Array Content'!$A$2:$B$3,2,FALSE),"Mutant","WT")),"")</f>
        <v>WT</v>
      </c>
      <c r="DU92" s="4" t="str">
        <f>IF(ISNUMBER(DG92), IF($AR92&gt;VLOOKUP('Gene Table'!$G$2,'Array Content'!$A$2:$B$3,2,FALSE),IF(DG92&lt;-$AR92,"mutant","WT"),IF(DG92&lt;-VLOOKUP('Gene Table'!$G$2,'Array Content'!$A$2:$B$3,2,FALSE),"Mutant","WT")),"")</f>
        <v>WT</v>
      </c>
      <c r="DV92" s="4" t="str">
        <f>IF(ISNUMBER(DH92), IF($AR92&gt;VLOOKUP('Gene Table'!$G$2,'Array Content'!$A$2:$B$3,2,FALSE),IF(DH92&lt;-$AR92,"mutant","WT"),IF(DH92&lt;-VLOOKUP('Gene Table'!$G$2,'Array Content'!$A$2:$B$3,2,FALSE),"Mutant","WT")),"")</f>
        <v>WT</v>
      </c>
      <c r="DW92" s="4" t="str">
        <f>IF(ISNUMBER(DI92), IF($AR92&gt;VLOOKUP('Gene Table'!$G$2,'Array Content'!$A$2:$B$3,2,FALSE),IF(DI92&lt;-$AR92,"mutant","WT"),IF(DI92&lt;-VLOOKUP('Gene Table'!$G$2,'Array Content'!$A$2:$B$3,2,FALSE),"Mutant","WT")),"")</f>
        <v>WT</v>
      </c>
      <c r="DX92" s="4" t="str">
        <f>IF(ISNUMBER(DJ92), IF($AR92&gt;VLOOKUP('Gene Table'!$G$2,'Array Content'!$A$2:$B$3,2,FALSE),IF(DJ92&lt;-$AR92,"mutant","WT"),IF(DJ92&lt;-VLOOKUP('Gene Table'!$G$2,'Array Content'!$A$2:$B$3,2,FALSE),"Mutant","WT")),"")</f>
        <v/>
      </c>
      <c r="DY92" s="4" t="str">
        <f>IF(ISNUMBER(DK92), IF($AR92&gt;VLOOKUP('Gene Table'!$G$2,'Array Content'!$A$2:$B$3,2,FALSE),IF(DK92&lt;-$AR92,"mutant","WT"),IF(DK92&lt;-VLOOKUP('Gene Table'!$G$2,'Array Content'!$A$2:$B$3,2,FALSE),"Mutant","WT")),"")</f>
        <v/>
      </c>
      <c r="DZ92" s="4" t="str">
        <f>IF(ISNUMBER(DL92), IF($AR92&gt;VLOOKUP('Gene Table'!$G$2,'Array Content'!$A$2:$B$3,2,FALSE),IF(DL92&lt;-$AR92,"mutant","WT"),IF(DL92&lt;-VLOOKUP('Gene Table'!$G$2,'Array Content'!$A$2:$B$3,2,FALSE),"Mutant","WT")),"")</f>
        <v/>
      </c>
      <c r="EA92" s="4" t="str">
        <f>IF(ISNUMBER(DM92), IF($AR92&gt;VLOOKUP('Gene Table'!$G$2,'Array Content'!$A$2:$B$3,2,FALSE),IF(DM92&lt;-$AR92,"mutant","WT"),IF(DM92&lt;-VLOOKUP('Gene Table'!$G$2,'Array Content'!$A$2:$B$3,2,FALSE),"Mutant","WT")),"")</f>
        <v/>
      </c>
      <c r="EC92" s="4" t="s">
        <v>303</v>
      </c>
      <c r="ED92" s="4">
        <f>IF('Gene Table'!$D92="copy number",D92,"")</f>
        <v>26.24</v>
      </c>
      <c r="EE92" s="4">
        <f>IF('Gene Table'!$D92="copy number",E92,"")</f>
        <v>26.42</v>
      </c>
      <c r="EF92" s="4" t="str">
        <f>IF('Gene Table'!$D92="copy number",F92,"")</f>
        <v/>
      </c>
      <c r="EG92" s="4" t="str">
        <f>IF('Gene Table'!$D92="copy number",G92,"")</f>
        <v/>
      </c>
      <c r="EH92" s="4" t="str">
        <f>IF('Gene Table'!$D92="copy number",H92,"")</f>
        <v/>
      </c>
      <c r="EI92" s="4" t="str">
        <f>IF('Gene Table'!$D92="copy number",I92,"")</f>
        <v/>
      </c>
      <c r="EJ92" s="4" t="str">
        <f>IF('Gene Table'!$D92="copy number",J92,"")</f>
        <v/>
      </c>
      <c r="EK92" s="4" t="str">
        <f>IF('Gene Table'!$D92="copy number",K92,"")</f>
        <v/>
      </c>
      <c r="EL92" s="4" t="str">
        <f>IF('Gene Table'!$D92="copy number",L92,"")</f>
        <v/>
      </c>
      <c r="EM92" s="4" t="str">
        <f>IF('Gene Table'!$D92="copy number",M92,"")</f>
        <v/>
      </c>
      <c r="EN92" s="4" t="str">
        <f>IF('Gene Table'!$D92="copy number",N92,"")</f>
        <v/>
      </c>
      <c r="EO92" s="4" t="str">
        <f>IF('Gene Table'!$D92="copy number",O92,"")</f>
        <v/>
      </c>
      <c r="EQ92" s="4" t="s">
        <v>303</v>
      </c>
      <c r="ER92" s="4">
        <f>IF('Gene Table'!$D92="copy number",R92,"")</f>
        <v>28.58</v>
      </c>
      <c r="ES92" s="4">
        <f>IF('Gene Table'!$D92="copy number",S92,"")</f>
        <v>28.24</v>
      </c>
      <c r="ET92" s="4">
        <f>IF('Gene Table'!$D92="copy number",T92,"")</f>
        <v>28.32</v>
      </c>
      <c r="EU92" s="4">
        <f>IF('Gene Table'!$D92="copy number",U92,"")</f>
        <v>26</v>
      </c>
      <c r="EV92" s="4">
        <f>IF('Gene Table'!$D92="copy number",V92,"")</f>
        <v>26</v>
      </c>
      <c r="EW92" s="4">
        <f>IF('Gene Table'!$D92="copy number",W92,"")</f>
        <v>26</v>
      </c>
      <c r="EX92" s="4">
        <f>IF('Gene Table'!$D92="copy number",X92,"")</f>
        <v>26</v>
      </c>
      <c r="EY92" s="4">
        <f>IF('Gene Table'!$D92="copy number",Y92,"")</f>
        <v>26</v>
      </c>
      <c r="EZ92" s="4" t="str">
        <f>IF('Gene Table'!$D92="copy number",Z92,"")</f>
        <v/>
      </c>
      <c r="FA92" s="4" t="str">
        <f>IF('Gene Table'!$D92="copy number",AA92,"")</f>
        <v/>
      </c>
      <c r="FB92" s="4" t="str">
        <f>IF('Gene Table'!$D92="copy number",AB92,"")</f>
        <v/>
      </c>
      <c r="FC92" s="4" t="str">
        <f>IF('Gene Table'!$D92="copy number",AC92,"")</f>
        <v/>
      </c>
      <c r="FE92" s="4" t="s">
        <v>303</v>
      </c>
      <c r="FF92" s="4" t="str">
        <f>IF('Gene Table'!$C92="SMPC",D92,"")</f>
        <v/>
      </c>
      <c r="FG92" s="4" t="str">
        <f>IF('Gene Table'!$C92="SMPC",E92,"")</f>
        <v/>
      </c>
      <c r="FH92" s="4" t="str">
        <f>IF('Gene Table'!$C92="SMPC",F92,"")</f>
        <v/>
      </c>
      <c r="FI92" s="4" t="str">
        <f>IF('Gene Table'!$C92="SMPC",G92,"")</f>
        <v/>
      </c>
      <c r="FJ92" s="4" t="str">
        <f>IF('Gene Table'!$C92="SMPC",H92,"")</f>
        <v/>
      </c>
      <c r="FK92" s="4" t="str">
        <f>IF('Gene Table'!$C92="SMPC",I92,"")</f>
        <v/>
      </c>
      <c r="FL92" s="4" t="str">
        <f>IF('Gene Table'!$C92="SMPC",J92,"")</f>
        <v/>
      </c>
      <c r="FM92" s="4" t="str">
        <f>IF('Gene Table'!$C92="SMPC",K92,"")</f>
        <v/>
      </c>
      <c r="FN92" s="4" t="str">
        <f>IF('Gene Table'!$C92="SMPC",L92,"")</f>
        <v/>
      </c>
      <c r="FO92" s="4" t="str">
        <f>IF('Gene Table'!$C92="SMPC",M92,"")</f>
        <v/>
      </c>
      <c r="FP92" s="4" t="str">
        <f>IF('Gene Table'!$C92="SMPC",N92,"")</f>
        <v/>
      </c>
      <c r="FQ92" s="4" t="str">
        <f>IF('Gene Table'!$C92="SMPC",O92,"")</f>
        <v/>
      </c>
      <c r="FS92" s="4" t="s">
        <v>303</v>
      </c>
      <c r="FT92" s="4" t="str">
        <f>IF('Gene Table'!$C92="SMPC",R92,"")</f>
        <v/>
      </c>
      <c r="FU92" s="4" t="str">
        <f>IF('Gene Table'!$C92="SMPC",S92,"")</f>
        <v/>
      </c>
      <c r="FV92" s="4" t="str">
        <f>IF('Gene Table'!$C92="SMPC",T92,"")</f>
        <v/>
      </c>
      <c r="FW92" s="4" t="str">
        <f>IF('Gene Table'!$C92="SMPC",U92,"")</f>
        <v/>
      </c>
      <c r="FX92" s="4" t="str">
        <f>IF('Gene Table'!$C92="SMPC",V92,"")</f>
        <v/>
      </c>
      <c r="FY92" s="4" t="str">
        <f>IF('Gene Table'!$C92="SMPC",W92,"")</f>
        <v/>
      </c>
      <c r="FZ92" s="4" t="str">
        <f>IF('Gene Table'!$C92="SMPC",X92,"")</f>
        <v/>
      </c>
      <c r="GA92" s="4" t="str">
        <f>IF('Gene Table'!$C92="SMPC",Y92,"")</f>
        <v/>
      </c>
      <c r="GB92" s="4" t="str">
        <f>IF('Gene Table'!$C92="SMPC",Z92,"")</f>
        <v/>
      </c>
      <c r="GC92" s="4" t="str">
        <f>IF('Gene Table'!$C92="SMPC",AA92,"")</f>
        <v/>
      </c>
      <c r="GD92" s="4" t="str">
        <f>IF('Gene Table'!$C92="SMPC",AB92,"")</f>
        <v/>
      </c>
      <c r="GE92" s="4" t="str">
        <f>IF('Gene Table'!$C92="SMPC",AC92,"")</f>
        <v/>
      </c>
    </row>
    <row r="93" spans="1:187" ht="15" customHeight="1" x14ac:dyDescent="0.25">
      <c r="A93" s="4" t="str">
        <f>'Gene Table'!C93&amp;":"&amp;'Gene Table'!D93</f>
        <v>NRAS:copy number</v>
      </c>
      <c r="B93" s="4">
        <f>IF('Gene Table'!$G$5="NO",IF(ISNUMBER(MATCH('Gene Table'!E93,'Array Content'!$M$2:$M$941,0)),VLOOKUP('Gene Table'!E93,'Array Content'!$M$2:$O$941,2,FALSE),35),IF('Gene Table'!$G$5="YES",IF(ISNUMBER(MATCH('Gene Table'!E93,'Array Content'!$M$2:$M$941,0)),VLOOKUP('Gene Table'!E93,'Array Content'!$M$2:$O$941,3,FALSE),35),"OOPS"))</f>
        <v>35</v>
      </c>
      <c r="C93" s="4" t="s">
        <v>305</v>
      </c>
      <c r="D93" s="4">
        <f>IF('Control Sample Data'!D92="","",IF(SUM('Control Sample Data'!D$2:D$97)&gt;10,IF(AND(ISNUMBER('Control Sample Data'!D92),'Control Sample Data'!D92&lt;$B93, 'Control Sample Data'!D92&gt;0),'Control Sample Data'!D92,$B93),""))</f>
        <v>26.37</v>
      </c>
      <c r="E93" s="4">
        <f>IF('Control Sample Data'!E92="","",IF(SUM('Control Sample Data'!E$2:E$97)&gt;10,IF(AND(ISNUMBER('Control Sample Data'!E92),'Control Sample Data'!E92&lt;$B93, 'Control Sample Data'!E92&gt;0),'Control Sample Data'!E92,$B93),""))</f>
        <v>26.43</v>
      </c>
      <c r="F93" s="4" t="str">
        <f>IF('Control Sample Data'!F92="","",IF(SUM('Control Sample Data'!F$2:F$97)&gt;10,IF(AND(ISNUMBER('Control Sample Data'!F92),'Control Sample Data'!F92&lt;$B93, 'Control Sample Data'!F92&gt;0),'Control Sample Data'!F92,$B93),""))</f>
        <v/>
      </c>
      <c r="G93" s="4" t="str">
        <f>IF('Control Sample Data'!G92="","",IF(SUM('Control Sample Data'!G$2:G$97)&gt;10,IF(AND(ISNUMBER('Control Sample Data'!G92),'Control Sample Data'!G92&lt;$B93, 'Control Sample Data'!G92&gt;0),'Control Sample Data'!G92,$B93),""))</f>
        <v/>
      </c>
      <c r="H93" s="4" t="str">
        <f>IF('Control Sample Data'!H92="","",IF(SUM('Control Sample Data'!H$2:H$97)&gt;10,IF(AND(ISNUMBER('Control Sample Data'!H92),'Control Sample Data'!H92&lt;$B93, 'Control Sample Data'!H92&gt;0),'Control Sample Data'!H92,$B93),""))</f>
        <v/>
      </c>
      <c r="I93" s="4" t="str">
        <f>IF('Control Sample Data'!I92="","",IF(SUM('Control Sample Data'!I$2:I$97)&gt;10,IF(AND(ISNUMBER('Control Sample Data'!I92),'Control Sample Data'!I92&lt;$B93, 'Control Sample Data'!I92&gt;0),'Control Sample Data'!I92,$B93),""))</f>
        <v/>
      </c>
      <c r="J93" s="4" t="str">
        <f>IF('Control Sample Data'!J92="","",IF(SUM('Control Sample Data'!J$2:J$97)&gt;10,IF(AND(ISNUMBER('Control Sample Data'!J92),'Control Sample Data'!J92&lt;$B93, 'Control Sample Data'!J92&gt;0),'Control Sample Data'!J92,$B93),""))</f>
        <v/>
      </c>
      <c r="K93" s="4" t="str">
        <f>IF('Control Sample Data'!K92="","",IF(SUM('Control Sample Data'!K$2:K$97)&gt;10,IF(AND(ISNUMBER('Control Sample Data'!K92),'Control Sample Data'!K92&lt;$B93, 'Control Sample Data'!K92&gt;0),'Control Sample Data'!K92,$B93),""))</f>
        <v/>
      </c>
      <c r="L93" s="4" t="str">
        <f>IF('Control Sample Data'!L92="","",IF(SUM('Control Sample Data'!L$2:L$97)&gt;10,IF(AND(ISNUMBER('Control Sample Data'!L92),'Control Sample Data'!L92&lt;$B93, 'Control Sample Data'!L92&gt;0),'Control Sample Data'!L92,$B93),""))</f>
        <v/>
      </c>
      <c r="M93" s="4" t="str">
        <f>IF('Control Sample Data'!M92="","",IF(SUM('Control Sample Data'!M$2:M$97)&gt;10,IF(AND(ISNUMBER('Control Sample Data'!M92),'Control Sample Data'!M92&lt;$B93, 'Control Sample Data'!M92&gt;0),'Control Sample Data'!M92,$B93),""))</f>
        <v/>
      </c>
      <c r="N93" s="4" t="str">
        <f>IF('Control Sample Data'!N92="","",IF(SUM('Control Sample Data'!N$2:N$97)&gt;10,IF(AND(ISNUMBER('Control Sample Data'!N92),'Control Sample Data'!N92&lt;$B93, 'Control Sample Data'!N92&gt;0),'Control Sample Data'!N92,$B93),""))</f>
        <v/>
      </c>
      <c r="O93" s="4" t="str">
        <f>IF('Control Sample Data'!O92="","",IF(SUM('Control Sample Data'!O$2:O$97)&gt;10,IF(AND(ISNUMBER('Control Sample Data'!O92),'Control Sample Data'!O92&lt;$B93, 'Control Sample Data'!O92&gt;0),'Control Sample Data'!O92,$B93),""))</f>
        <v/>
      </c>
      <c r="Q93" s="4" t="s">
        <v>305</v>
      </c>
      <c r="R93" s="4">
        <f>IF('Test Sample Data'!D92="","",IF(SUM('Test Sample Data'!D$2:D$97)&gt;10,IF(AND(ISNUMBER('Test Sample Data'!D92),'Test Sample Data'!D92&lt;$B93, 'Test Sample Data'!D92&gt;0),'Test Sample Data'!D92,$B93),""))</f>
        <v>26.32</v>
      </c>
      <c r="S93" s="4">
        <f>IF('Test Sample Data'!E92="","",IF(SUM('Test Sample Data'!E$2:E$97)&gt;10,IF(AND(ISNUMBER('Test Sample Data'!E92),'Test Sample Data'!E92&lt;$B93, 'Test Sample Data'!E92&gt;0),'Test Sample Data'!E92,$B93),""))</f>
        <v>26.64</v>
      </c>
      <c r="T93" s="4">
        <f>IF('Test Sample Data'!F92="","",IF(SUM('Test Sample Data'!F$2:F$97)&gt;10,IF(AND(ISNUMBER('Test Sample Data'!F92),'Test Sample Data'!F92&lt;$B93, 'Test Sample Data'!F92&gt;0),'Test Sample Data'!F92,$B93),""))</f>
        <v>26.34</v>
      </c>
      <c r="U93" s="4">
        <f>IF('Test Sample Data'!G92="","",IF(SUM('Test Sample Data'!G$2:G$97)&gt;10,IF(AND(ISNUMBER('Test Sample Data'!G92),'Test Sample Data'!G92&lt;$B93, 'Test Sample Data'!G92&gt;0),'Test Sample Data'!G92,$B93),""))</f>
        <v>26</v>
      </c>
      <c r="V93" s="4">
        <f>IF('Test Sample Data'!H92="","",IF(SUM('Test Sample Data'!H$2:H$97)&gt;10,IF(AND(ISNUMBER('Test Sample Data'!H92),'Test Sample Data'!H92&lt;$B93, 'Test Sample Data'!H92&gt;0),'Test Sample Data'!H92,$B93),""))</f>
        <v>26</v>
      </c>
      <c r="W93" s="4">
        <f>IF('Test Sample Data'!I92="","",IF(SUM('Test Sample Data'!I$2:I$97)&gt;10,IF(AND(ISNUMBER('Test Sample Data'!I92),'Test Sample Data'!I92&lt;$B93, 'Test Sample Data'!I92&gt;0),'Test Sample Data'!I92,$B93),""))</f>
        <v>26</v>
      </c>
      <c r="X93" s="4">
        <f>IF('Test Sample Data'!J92="","",IF(SUM('Test Sample Data'!J$2:J$97)&gt;10,IF(AND(ISNUMBER('Test Sample Data'!J92),'Test Sample Data'!J92&lt;$B93, 'Test Sample Data'!J92&gt;0),'Test Sample Data'!J92,$B93),""))</f>
        <v>26</v>
      </c>
      <c r="Y93" s="4">
        <f>IF('Test Sample Data'!K92="","",IF(SUM('Test Sample Data'!K$2:K$97)&gt;10,IF(AND(ISNUMBER('Test Sample Data'!K92),'Test Sample Data'!K92&lt;$B93, 'Test Sample Data'!K92&gt;0),'Test Sample Data'!K92,$B93),""))</f>
        <v>26</v>
      </c>
      <c r="Z93" s="4" t="str">
        <f>IF('Test Sample Data'!L92="","",IF(SUM('Test Sample Data'!L$2:L$97)&gt;10,IF(AND(ISNUMBER('Test Sample Data'!L92),'Test Sample Data'!L92&lt;$B93, 'Test Sample Data'!L92&gt;0),'Test Sample Data'!L92,$B93),""))</f>
        <v/>
      </c>
      <c r="AA93" s="4" t="str">
        <f>IF('Test Sample Data'!M92="","",IF(SUM('Test Sample Data'!M$2:M$97)&gt;10,IF(AND(ISNUMBER('Test Sample Data'!M92),'Test Sample Data'!M92&lt;$B93, 'Test Sample Data'!M92&gt;0),'Test Sample Data'!M92,$B93),""))</f>
        <v/>
      </c>
      <c r="AB93" s="4" t="str">
        <f>IF('Test Sample Data'!N92="","",IF(SUM('Test Sample Data'!N$2:N$97)&gt;10,IF(AND(ISNUMBER('Test Sample Data'!N92),'Test Sample Data'!N92&lt;$B93, 'Test Sample Data'!N92&gt;0),'Test Sample Data'!N92,$B93),""))</f>
        <v/>
      </c>
      <c r="AC93" s="4" t="str">
        <f>IF('Test Sample Data'!O92="","",IF(SUM('Test Sample Data'!O$2:O$97)&gt;10,IF(AND(ISNUMBER('Test Sample Data'!O92),'Test Sample Data'!O92&lt;$B93, 'Test Sample Data'!O92&gt;0),'Test Sample Data'!O92,$B93),""))</f>
        <v/>
      </c>
      <c r="AE93" s="4" t="s">
        <v>305</v>
      </c>
      <c r="AF93" s="4">
        <f>IF(ISNUMBER(D93),IF(MID('Gene Table'!$D$1,5,1)="8",D93-ED$100,D93-VLOOKUP(LEFT($A93,FIND(":",$A93,1))&amp;"copy number",$A$3:$AC$98,4,FALSE)),"")</f>
        <v>0</v>
      </c>
      <c r="AG93" s="4">
        <f>IF(ISNUMBER(E93),IF(MID('Gene Table'!$D$1,5,1)="8",E93-EE$100,E93-VLOOKUP(LEFT($A93,FIND(":",$A93,1))&amp;"copy number",$A$3:$AC$98,5,FALSE)),"")</f>
        <v>0</v>
      </c>
      <c r="AH93" s="4" t="str">
        <f>IF(ISNUMBER(F93),IF(MID('Gene Table'!$D$1,5,1)="8",F93-EF$100,F93-VLOOKUP(LEFT($A93,FIND(":",$A93,1))&amp;"copy number",$A$3:$AC$98,6,FALSE)),"")</f>
        <v/>
      </c>
      <c r="AI93" s="4" t="str">
        <f>IF(ISNUMBER(G93),IF(MID('Gene Table'!$D$1,5,1)="8",G93-EG$100,G93-VLOOKUP(LEFT($A93,FIND(":",$A93,1))&amp;"copy number",$A$3:$AC$98,7,FALSE)),"")</f>
        <v/>
      </c>
      <c r="AJ93" s="4" t="str">
        <f>IF(ISNUMBER(H93),IF(MID('Gene Table'!$D$1,5,1)="8",H93-EH$100,H93-VLOOKUP(LEFT($A93,FIND(":",$A93,1))&amp;"copy number",$A$3:$AC$98,8,FALSE)),"")</f>
        <v/>
      </c>
      <c r="AK93" s="4" t="str">
        <f>IF(ISNUMBER(I93),IF(MID('Gene Table'!$D$1,5,1)="8",I93-EI$100,I93-VLOOKUP(LEFT($A93,FIND(":",$A93,1))&amp;"copy number",$A$3:$AC$98,9,FALSE)),"")</f>
        <v/>
      </c>
      <c r="AL93" s="4" t="str">
        <f>IF(ISNUMBER(J93),IF(MID('Gene Table'!$D$1,5,1)="8",J93-EJ$100,J93-VLOOKUP(LEFT($A93,FIND(":",$A93,1))&amp;"copy number",$A$3:$AC$98,10,FALSE)),"")</f>
        <v/>
      </c>
      <c r="AM93" s="4" t="str">
        <f>IF(ISNUMBER(K93),IF(MID('Gene Table'!$D$1,5,1)="8",K93-EK$100,K93-VLOOKUP(LEFT($A93,FIND(":",$A93,1))&amp;"copy number",$A$3:$AC$98,11,FALSE)),"")</f>
        <v/>
      </c>
      <c r="AN93" s="4" t="str">
        <f>IF(ISNUMBER(L93),IF(MID('Gene Table'!$D$1,5,1)="8",L93-EL$100,L93-VLOOKUP(LEFT($A93,FIND(":",$A93,1))&amp;"copy number",$A$3:$AC$98,12,FALSE)),"")</f>
        <v/>
      </c>
      <c r="AO93" s="4" t="str">
        <f>IF(ISNUMBER(M93),IF(MID('Gene Table'!$D$1,5,1)="8",M93-EM$100,M93-VLOOKUP(LEFT($A93,FIND(":",$A93,1))&amp;"copy number",$A$3:$AC$98,13,FALSE)),"")</f>
        <v/>
      </c>
      <c r="AP93" s="4" t="str">
        <f>IF(ISNUMBER(N93),IF(MID('Gene Table'!$D$1,5,1)="8",N93-EN$100,N93-VLOOKUP(LEFT($A93,FIND(":",$A93,1))&amp;"copy number",$A$3:$AC$98,14,FALSE)),"")</f>
        <v/>
      </c>
      <c r="AQ93" s="4" t="str">
        <f>IF(ISNUMBER(O93),IF(MID('Gene Table'!$D$1,5,1)="8",O93-EO$100,O93-VLOOKUP(LEFT($A93,FIND(":",$A93,1))&amp;"copy number",$A$3:$AC$98,15,FALSE)),"")</f>
        <v/>
      </c>
      <c r="AR93" s="4">
        <f t="shared" si="43"/>
        <v>0</v>
      </c>
      <c r="AS93" s="4">
        <f t="shared" si="44"/>
        <v>0</v>
      </c>
      <c r="AU93" s="4" t="s">
        <v>305</v>
      </c>
      <c r="AV93" s="4">
        <f>IF(ISNUMBER(R93),IF(MID('Gene Table'!$D$1,5,1)="8",D93-ER$100,R93-VLOOKUP(LEFT($A93,FIND(":",$A93,1))&amp;"copy number",$A$3:$AC$98,18,FALSE)),"")</f>
        <v>0</v>
      </c>
      <c r="AW93" s="4">
        <f>IF(ISNUMBER(S93),IF(MID('Gene Table'!$D$1,5,1)="8",E93-ES$100,S93-VLOOKUP(LEFT($A93,FIND(":",$A93,1))&amp;"copy number",$A$3:$AC$98,19,FALSE)),"")</f>
        <v>0</v>
      </c>
      <c r="AX93" s="4">
        <f>IF(ISNUMBER(T93),IF(MID('Gene Table'!$D$1,5,1)="8",F93-ET$100,T93-VLOOKUP(LEFT($A93,FIND(":",$A93,1))&amp;"copy number",$A$3:$AC$98,20,FALSE)),"")</f>
        <v>0</v>
      </c>
      <c r="AY93" s="4">
        <f>IF(ISNUMBER(U93),IF(MID('Gene Table'!$D$1,5,1)="8",G93-EU$100,U93-VLOOKUP(LEFT($A93,FIND(":",$A93,1))&amp;"copy number",$A$3:$AC$98,21,FALSE)),"")</f>
        <v>0</v>
      </c>
      <c r="AZ93" s="4">
        <f>IF(ISNUMBER(V93),IF(MID('Gene Table'!$D$1,5,1)="8",H93-EV$100,V93-VLOOKUP(LEFT($A93,FIND(":",$A93,1))&amp;"copy number",$A$3:$AC$98,22,FALSE)),"")</f>
        <v>0</v>
      </c>
      <c r="BA93" s="4">
        <f>IF(ISNUMBER(W93),IF(MID('Gene Table'!$D$1,5,1)="8",I93-EW$100,W93-VLOOKUP(LEFT($A93,FIND(":",$A93,1))&amp;"copy number",$A$3:$AC$98,23,FALSE)),"")</f>
        <v>0</v>
      </c>
      <c r="BB93" s="4">
        <f>IF(ISNUMBER(X93),IF(MID('Gene Table'!$D$1,5,1)="8",J93-EX$100,X93-VLOOKUP(LEFT($A93,FIND(":",$A93,1))&amp;"copy number",$A$3:$AC$98,24,FALSE)),"")</f>
        <v>0</v>
      </c>
      <c r="BC93" s="4">
        <f>IF(ISNUMBER(Y93),IF(MID('Gene Table'!$D$1,5,1)="8",K93-EY$100,Y93-VLOOKUP(LEFT($A93,FIND(":",$A93,1))&amp;"copy number",$A$3:$AC$98,25,FALSE)),"")</f>
        <v>0</v>
      </c>
      <c r="BD93" s="4" t="str">
        <f>IF(ISNUMBER(Z93),IF(MID('Gene Table'!$D$1,5,1)="8",L93-EZ$100,Z93-VLOOKUP(LEFT($A93,FIND(":",$A93,1))&amp;"copy number",$A$3:$AC$98,26,FALSE)),"")</f>
        <v/>
      </c>
      <c r="BE93" s="4" t="str">
        <f>IF(ISNUMBER(AA93),IF(MID('Gene Table'!$D$1,5,1)="8",M93-FA$100,AA93-VLOOKUP(LEFT($A93,FIND(":",$A93,1))&amp;"copy number",$A$3:$AC$98,27,FALSE)),"")</f>
        <v/>
      </c>
      <c r="BF93" s="4" t="str">
        <f>IF(ISNUMBER(AB93),IF(MID('Gene Table'!$D$1,5,1)="8",N93-FB$100,AB93-VLOOKUP(LEFT($A93,FIND(":",$A93,1))&amp;"copy number",$A$3:$AC$98,28,FALSE)),"")</f>
        <v/>
      </c>
      <c r="BG93" s="4" t="str">
        <f>IF(ISNUMBER(AC93),IF(MID('Gene Table'!$D$1,5,1)="8",O93-FC$100,AC93-VLOOKUP(LEFT($A93,FIND(":",$A93,1))&amp;"copy number",$A$3:$AC$98,29,FALSE)),"")</f>
        <v/>
      </c>
      <c r="BI93" s="4" t="s">
        <v>305</v>
      </c>
      <c r="BJ93" s="4">
        <f t="shared" si="45"/>
        <v>0</v>
      </c>
      <c r="BK93" s="4">
        <f t="shared" si="46"/>
        <v>0</v>
      </c>
      <c r="BL93" s="4">
        <f t="shared" si="47"/>
        <v>0</v>
      </c>
      <c r="BM93" s="4">
        <f t="shared" si="48"/>
        <v>0</v>
      </c>
      <c r="BN93" s="4">
        <f t="shared" si="49"/>
        <v>0</v>
      </c>
      <c r="BO93" s="4">
        <f t="shared" si="50"/>
        <v>0</v>
      </c>
      <c r="BP93" s="4">
        <f t="shared" si="51"/>
        <v>0</v>
      </c>
      <c r="BQ93" s="4">
        <f t="shared" si="52"/>
        <v>0</v>
      </c>
      <c r="BR93" s="4" t="str">
        <f t="shared" si="53"/>
        <v/>
      </c>
      <c r="BS93" s="4" t="str">
        <f t="shared" si="54"/>
        <v/>
      </c>
      <c r="BT93" s="4" t="str">
        <f t="shared" si="55"/>
        <v/>
      </c>
      <c r="BU93" s="4" t="str">
        <f t="shared" si="56"/>
        <v/>
      </c>
      <c r="BV93" s="4">
        <f t="shared" si="57"/>
        <v>0</v>
      </c>
      <c r="BW93" s="4">
        <f t="shared" si="58"/>
        <v>0</v>
      </c>
      <c r="BY93" s="4" t="s">
        <v>305</v>
      </c>
      <c r="BZ93" s="4">
        <f t="shared" si="59"/>
        <v>0</v>
      </c>
      <c r="CA93" s="4">
        <f t="shared" si="60"/>
        <v>0</v>
      </c>
      <c r="CB93" s="4">
        <f t="shared" si="61"/>
        <v>0</v>
      </c>
      <c r="CC93" s="4">
        <f t="shared" si="62"/>
        <v>0</v>
      </c>
      <c r="CD93" s="4">
        <f t="shared" si="63"/>
        <v>0</v>
      </c>
      <c r="CE93" s="4">
        <f t="shared" si="64"/>
        <v>0</v>
      </c>
      <c r="CF93" s="4">
        <f t="shared" si="65"/>
        <v>0</v>
      </c>
      <c r="CG93" s="4">
        <f t="shared" si="66"/>
        <v>0</v>
      </c>
      <c r="CH93" s="4" t="str">
        <f t="shared" si="67"/>
        <v/>
      </c>
      <c r="CI93" s="4" t="str">
        <f t="shared" si="68"/>
        <v/>
      </c>
      <c r="CJ93" s="4" t="str">
        <f t="shared" si="69"/>
        <v/>
      </c>
      <c r="CK93" s="4" t="str">
        <f t="shared" si="70"/>
        <v/>
      </c>
      <c r="CM93" s="4" t="s">
        <v>305</v>
      </c>
      <c r="CN93" s="4" t="str">
        <f>IF(ISNUMBER(BZ93), IF($BV93&gt;VLOOKUP('Gene Table'!$G$2,'Array Content'!$A$2:$B$3,2,FALSE),IF(BZ93&lt;-$BV93,"mutant","WT"),IF(BZ93&lt;-VLOOKUP('Gene Table'!$G$2,'Array Content'!$A$2:$B$3,2,FALSE),"Mutant","WT")),"")</f>
        <v>WT</v>
      </c>
      <c r="CO93" s="4" t="str">
        <f>IF(ISNUMBER(CA93), IF($BV93&gt;VLOOKUP('Gene Table'!$G$2,'Array Content'!$A$2:$B$3,2,FALSE),IF(CA93&lt;-$BV93,"mutant","WT"),IF(CA93&lt;-VLOOKUP('Gene Table'!$G$2,'Array Content'!$A$2:$B$3,2,FALSE),"Mutant","WT")),"")</f>
        <v>WT</v>
      </c>
      <c r="CP93" s="4" t="str">
        <f>IF(ISNUMBER(CB93), IF($BV93&gt;VLOOKUP('Gene Table'!$G$2,'Array Content'!$A$2:$B$3,2,FALSE),IF(CB93&lt;-$BV93,"mutant","WT"),IF(CB93&lt;-VLOOKUP('Gene Table'!$G$2,'Array Content'!$A$2:$B$3,2,FALSE),"Mutant","WT")),"")</f>
        <v>WT</v>
      </c>
      <c r="CQ93" s="4" t="str">
        <f>IF(ISNUMBER(CC93), IF($BV93&gt;VLOOKUP('Gene Table'!$G$2,'Array Content'!$A$2:$B$3,2,FALSE),IF(CC93&lt;-$BV93,"mutant","WT"),IF(CC93&lt;-VLOOKUP('Gene Table'!$G$2,'Array Content'!$A$2:$B$3,2,FALSE),"Mutant","WT")),"")</f>
        <v>WT</v>
      </c>
      <c r="CR93" s="4" t="str">
        <f>IF(ISNUMBER(CD93), IF($BV93&gt;VLOOKUP('Gene Table'!$G$2,'Array Content'!$A$2:$B$3,2,FALSE),IF(CD93&lt;-$BV93,"mutant","WT"),IF(CD93&lt;-VLOOKUP('Gene Table'!$G$2,'Array Content'!$A$2:$B$3,2,FALSE),"Mutant","WT")),"")</f>
        <v>WT</v>
      </c>
      <c r="CS93" s="4" t="str">
        <f>IF(ISNUMBER(CE93), IF($BV93&gt;VLOOKUP('Gene Table'!$G$2,'Array Content'!$A$2:$B$3,2,FALSE),IF(CE93&lt;-$BV93,"mutant","WT"),IF(CE93&lt;-VLOOKUP('Gene Table'!$G$2,'Array Content'!$A$2:$B$3,2,FALSE),"Mutant","WT")),"")</f>
        <v>WT</v>
      </c>
      <c r="CT93" s="4" t="str">
        <f>IF(ISNUMBER(CF93), IF($BV93&gt;VLOOKUP('Gene Table'!$G$2,'Array Content'!$A$2:$B$3,2,FALSE),IF(CF93&lt;-$BV93,"mutant","WT"),IF(CF93&lt;-VLOOKUP('Gene Table'!$G$2,'Array Content'!$A$2:$B$3,2,FALSE),"Mutant","WT")),"")</f>
        <v>WT</v>
      </c>
      <c r="CU93" s="4" t="str">
        <f>IF(ISNUMBER(CG93), IF($BV93&gt;VLOOKUP('Gene Table'!$G$2,'Array Content'!$A$2:$B$3,2,FALSE),IF(CG93&lt;-$BV93,"mutant","WT"),IF(CG93&lt;-VLOOKUP('Gene Table'!$G$2,'Array Content'!$A$2:$B$3,2,FALSE),"Mutant","WT")),"")</f>
        <v>WT</v>
      </c>
      <c r="CV93" s="4" t="str">
        <f>IF(ISNUMBER(CH93), IF($BV93&gt;VLOOKUP('Gene Table'!$G$2,'Array Content'!$A$2:$B$3,2,FALSE),IF(CH93&lt;-$BV93,"mutant","WT"),IF(CH93&lt;-VLOOKUP('Gene Table'!$G$2,'Array Content'!$A$2:$B$3,2,FALSE),"Mutant","WT")),"")</f>
        <v/>
      </c>
      <c r="CW93" s="4" t="str">
        <f>IF(ISNUMBER(CI93), IF($BV93&gt;VLOOKUP('Gene Table'!$G$2,'Array Content'!$A$2:$B$3,2,FALSE),IF(CI93&lt;-$BV93,"mutant","WT"),IF(CI93&lt;-VLOOKUP('Gene Table'!$G$2,'Array Content'!$A$2:$B$3,2,FALSE),"Mutant","WT")),"")</f>
        <v/>
      </c>
      <c r="CX93" s="4" t="str">
        <f>IF(ISNUMBER(CJ93), IF($BV93&gt;VLOOKUP('Gene Table'!$G$2,'Array Content'!$A$2:$B$3,2,FALSE),IF(CJ93&lt;-$BV93,"mutant","WT"),IF(CJ93&lt;-VLOOKUP('Gene Table'!$G$2,'Array Content'!$A$2:$B$3,2,FALSE),"Mutant","WT")),"")</f>
        <v/>
      </c>
      <c r="CY93" s="4" t="str">
        <f>IF(ISNUMBER(CK93), IF($BV93&gt;VLOOKUP('Gene Table'!$G$2,'Array Content'!$A$2:$B$3,2,FALSE),IF(CK93&lt;-$BV93,"mutant","WT"),IF(CK93&lt;-VLOOKUP('Gene Table'!$G$2,'Array Content'!$A$2:$B$3,2,FALSE),"Mutant","WT")),"")</f>
        <v/>
      </c>
      <c r="DA93" s="4" t="s">
        <v>305</v>
      </c>
      <c r="DB93" s="4">
        <f t="shared" si="71"/>
        <v>0</v>
      </c>
      <c r="DC93" s="4">
        <f t="shared" si="72"/>
        <v>0</v>
      </c>
      <c r="DD93" s="4">
        <f t="shared" si="73"/>
        <v>0</v>
      </c>
      <c r="DE93" s="4">
        <f t="shared" si="74"/>
        <v>0</v>
      </c>
      <c r="DF93" s="4">
        <f t="shared" si="75"/>
        <v>0</v>
      </c>
      <c r="DG93" s="4">
        <f t="shared" si="76"/>
        <v>0</v>
      </c>
      <c r="DH93" s="4">
        <f t="shared" si="77"/>
        <v>0</v>
      </c>
      <c r="DI93" s="4">
        <f t="shared" si="78"/>
        <v>0</v>
      </c>
      <c r="DJ93" s="4" t="str">
        <f t="shared" si="79"/>
        <v/>
      </c>
      <c r="DK93" s="4" t="str">
        <f t="shared" si="80"/>
        <v/>
      </c>
      <c r="DL93" s="4" t="str">
        <f t="shared" si="81"/>
        <v/>
      </c>
      <c r="DM93" s="4" t="str">
        <f t="shared" si="82"/>
        <v/>
      </c>
      <c r="DO93" s="4" t="s">
        <v>305</v>
      </c>
      <c r="DP93" s="4" t="str">
        <f>IF(ISNUMBER(DB93), IF($AR93&gt;VLOOKUP('Gene Table'!$G$2,'Array Content'!$A$2:$B$3,2,FALSE),IF(DB93&lt;-$AR93,"mutant","WT"),IF(DB93&lt;-VLOOKUP('Gene Table'!$G$2,'Array Content'!$A$2:$B$3,2,FALSE),"Mutant","WT")),"")</f>
        <v>WT</v>
      </c>
      <c r="DQ93" s="4" t="str">
        <f>IF(ISNUMBER(DC93), IF($AR93&gt;VLOOKUP('Gene Table'!$G$2,'Array Content'!$A$2:$B$3,2,FALSE),IF(DC93&lt;-$AR93,"mutant","WT"),IF(DC93&lt;-VLOOKUP('Gene Table'!$G$2,'Array Content'!$A$2:$B$3,2,FALSE),"Mutant","WT")),"")</f>
        <v>WT</v>
      </c>
      <c r="DR93" s="4" t="str">
        <f>IF(ISNUMBER(DD93), IF($AR93&gt;VLOOKUP('Gene Table'!$G$2,'Array Content'!$A$2:$B$3,2,FALSE),IF(DD93&lt;-$AR93,"mutant","WT"),IF(DD93&lt;-VLOOKUP('Gene Table'!$G$2,'Array Content'!$A$2:$B$3,2,FALSE),"Mutant","WT")),"")</f>
        <v>WT</v>
      </c>
      <c r="DS93" s="4" t="str">
        <f>IF(ISNUMBER(DE93), IF($AR93&gt;VLOOKUP('Gene Table'!$G$2,'Array Content'!$A$2:$B$3,2,FALSE),IF(DE93&lt;-$AR93,"mutant","WT"),IF(DE93&lt;-VLOOKUP('Gene Table'!$G$2,'Array Content'!$A$2:$B$3,2,FALSE),"Mutant","WT")),"")</f>
        <v>WT</v>
      </c>
      <c r="DT93" s="4" t="str">
        <f>IF(ISNUMBER(DF93), IF($AR93&gt;VLOOKUP('Gene Table'!$G$2,'Array Content'!$A$2:$B$3,2,FALSE),IF(DF93&lt;-$AR93,"mutant","WT"),IF(DF93&lt;-VLOOKUP('Gene Table'!$G$2,'Array Content'!$A$2:$B$3,2,FALSE),"Mutant","WT")),"")</f>
        <v>WT</v>
      </c>
      <c r="DU93" s="4" t="str">
        <f>IF(ISNUMBER(DG93), IF($AR93&gt;VLOOKUP('Gene Table'!$G$2,'Array Content'!$A$2:$B$3,2,FALSE),IF(DG93&lt;-$AR93,"mutant","WT"),IF(DG93&lt;-VLOOKUP('Gene Table'!$G$2,'Array Content'!$A$2:$B$3,2,FALSE),"Mutant","WT")),"")</f>
        <v>WT</v>
      </c>
      <c r="DV93" s="4" t="str">
        <f>IF(ISNUMBER(DH93), IF($AR93&gt;VLOOKUP('Gene Table'!$G$2,'Array Content'!$A$2:$B$3,2,FALSE),IF(DH93&lt;-$AR93,"mutant","WT"),IF(DH93&lt;-VLOOKUP('Gene Table'!$G$2,'Array Content'!$A$2:$B$3,2,FALSE),"Mutant","WT")),"")</f>
        <v>WT</v>
      </c>
      <c r="DW93" s="4" t="str">
        <f>IF(ISNUMBER(DI93), IF($AR93&gt;VLOOKUP('Gene Table'!$G$2,'Array Content'!$A$2:$B$3,2,FALSE),IF(DI93&lt;-$AR93,"mutant","WT"),IF(DI93&lt;-VLOOKUP('Gene Table'!$G$2,'Array Content'!$A$2:$B$3,2,FALSE),"Mutant","WT")),"")</f>
        <v>WT</v>
      </c>
      <c r="DX93" s="4" t="str">
        <f>IF(ISNUMBER(DJ93), IF($AR93&gt;VLOOKUP('Gene Table'!$G$2,'Array Content'!$A$2:$B$3,2,FALSE),IF(DJ93&lt;-$AR93,"mutant","WT"),IF(DJ93&lt;-VLOOKUP('Gene Table'!$G$2,'Array Content'!$A$2:$B$3,2,FALSE),"Mutant","WT")),"")</f>
        <v/>
      </c>
      <c r="DY93" s="4" t="str">
        <f>IF(ISNUMBER(DK93), IF($AR93&gt;VLOOKUP('Gene Table'!$G$2,'Array Content'!$A$2:$B$3,2,FALSE),IF(DK93&lt;-$AR93,"mutant","WT"),IF(DK93&lt;-VLOOKUP('Gene Table'!$G$2,'Array Content'!$A$2:$B$3,2,FALSE),"Mutant","WT")),"")</f>
        <v/>
      </c>
      <c r="DZ93" s="4" t="str">
        <f>IF(ISNUMBER(DL93), IF($AR93&gt;VLOOKUP('Gene Table'!$G$2,'Array Content'!$A$2:$B$3,2,FALSE),IF(DL93&lt;-$AR93,"mutant","WT"),IF(DL93&lt;-VLOOKUP('Gene Table'!$G$2,'Array Content'!$A$2:$B$3,2,FALSE),"Mutant","WT")),"")</f>
        <v/>
      </c>
      <c r="EA93" s="4" t="str">
        <f>IF(ISNUMBER(DM93), IF($AR93&gt;VLOOKUP('Gene Table'!$G$2,'Array Content'!$A$2:$B$3,2,FALSE),IF(DM93&lt;-$AR93,"mutant","WT"),IF(DM93&lt;-VLOOKUP('Gene Table'!$G$2,'Array Content'!$A$2:$B$3,2,FALSE),"Mutant","WT")),"")</f>
        <v/>
      </c>
      <c r="EC93" s="4" t="s">
        <v>305</v>
      </c>
      <c r="ED93" s="4">
        <f>IF('Gene Table'!$D93="copy number",D93,"")</f>
        <v>26.37</v>
      </c>
      <c r="EE93" s="4">
        <f>IF('Gene Table'!$D93="copy number",E93,"")</f>
        <v>26.43</v>
      </c>
      <c r="EF93" s="4" t="str">
        <f>IF('Gene Table'!$D93="copy number",F93,"")</f>
        <v/>
      </c>
      <c r="EG93" s="4" t="str">
        <f>IF('Gene Table'!$D93="copy number",G93,"")</f>
        <v/>
      </c>
      <c r="EH93" s="4" t="str">
        <f>IF('Gene Table'!$D93="copy number",H93,"")</f>
        <v/>
      </c>
      <c r="EI93" s="4" t="str">
        <f>IF('Gene Table'!$D93="copy number",I93,"")</f>
        <v/>
      </c>
      <c r="EJ93" s="4" t="str">
        <f>IF('Gene Table'!$D93="copy number",J93,"")</f>
        <v/>
      </c>
      <c r="EK93" s="4" t="str">
        <f>IF('Gene Table'!$D93="copy number",K93,"")</f>
        <v/>
      </c>
      <c r="EL93" s="4" t="str">
        <f>IF('Gene Table'!$D93="copy number",L93,"")</f>
        <v/>
      </c>
      <c r="EM93" s="4" t="str">
        <f>IF('Gene Table'!$D93="copy number",M93,"")</f>
        <v/>
      </c>
      <c r="EN93" s="4" t="str">
        <f>IF('Gene Table'!$D93="copy number",N93,"")</f>
        <v/>
      </c>
      <c r="EO93" s="4" t="str">
        <f>IF('Gene Table'!$D93="copy number",O93,"")</f>
        <v/>
      </c>
      <c r="EQ93" s="4" t="s">
        <v>305</v>
      </c>
      <c r="ER93" s="4">
        <f>IF('Gene Table'!$D93="copy number",R93,"")</f>
        <v>26.32</v>
      </c>
      <c r="ES93" s="4">
        <f>IF('Gene Table'!$D93="copy number",S93,"")</f>
        <v>26.64</v>
      </c>
      <c r="ET93" s="4">
        <f>IF('Gene Table'!$D93="copy number",T93,"")</f>
        <v>26.34</v>
      </c>
      <c r="EU93" s="4">
        <f>IF('Gene Table'!$D93="copy number",U93,"")</f>
        <v>26</v>
      </c>
      <c r="EV93" s="4">
        <f>IF('Gene Table'!$D93="copy number",V93,"")</f>
        <v>26</v>
      </c>
      <c r="EW93" s="4">
        <f>IF('Gene Table'!$D93="copy number",W93,"")</f>
        <v>26</v>
      </c>
      <c r="EX93" s="4">
        <f>IF('Gene Table'!$D93="copy number",X93,"")</f>
        <v>26</v>
      </c>
      <c r="EY93" s="4">
        <f>IF('Gene Table'!$D93="copy number",Y93,"")</f>
        <v>26</v>
      </c>
      <c r="EZ93" s="4" t="str">
        <f>IF('Gene Table'!$D93="copy number",Z93,"")</f>
        <v/>
      </c>
      <c r="FA93" s="4" t="str">
        <f>IF('Gene Table'!$D93="copy number",AA93,"")</f>
        <v/>
      </c>
      <c r="FB93" s="4" t="str">
        <f>IF('Gene Table'!$D93="copy number",AB93,"")</f>
        <v/>
      </c>
      <c r="FC93" s="4" t="str">
        <f>IF('Gene Table'!$D93="copy number",AC93,"")</f>
        <v/>
      </c>
      <c r="FE93" s="4" t="s">
        <v>305</v>
      </c>
      <c r="FF93" s="4" t="str">
        <f>IF('Gene Table'!$C93="SMPC",D93,"")</f>
        <v/>
      </c>
      <c r="FG93" s="4" t="str">
        <f>IF('Gene Table'!$C93="SMPC",E93,"")</f>
        <v/>
      </c>
      <c r="FH93" s="4" t="str">
        <f>IF('Gene Table'!$C93="SMPC",F93,"")</f>
        <v/>
      </c>
      <c r="FI93" s="4" t="str">
        <f>IF('Gene Table'!$C93="SMPC",G93,"")</f>
        <v/>
      </c>
      <c r="FJ93" s="4" t="str">
        <f>IF('Gene Table'!$C93="SMPC",H93,"")</f>
        <v/>
      </c>
      <c r="FK93" s="4" t="str">
        <f>IF('Gene Table'!$C93="SMPC",I93,"")</f>
        <v/>
      </c>
      <c r="FL93" s="4" t="str">
        <f>IF('Gene Table'!$C93="SMPC",J93,"")</f>
        <v/>
      </c>
      <c r="FM93" s="4" t="str">
        <f>IF('Gene Table'!$C93="SMPC",K93,"")</f>
        <v/>
      </c>
      <c r="FN93" s="4" t="str">
        <f>IF('Gene Table'!$C93="SMPC",L93,"")</f>
        <v/>
      </c>
      <c r="FO93" s="4" t="str">
        <f>IF('Gene Table'!$C93="SMPC",M93,"")</f>
        <v/>
      </c>
      <c r="FP93" s="4" t="str">
        <f>IF('Gene Table'!$C93="SMPC",N93,"")</f>
        <v/>
      </c>
      <c r="FQ93" s="4" t="str">
        <f>IF('Gene Table'!$C93="SMPC",O93,"")</f>
        <v/>
      </c>
      <c r="FS93" s="4" t="s">
        <v>305</v>
      </c>
      <c r="FT93" s="4" t="str">
        <f>IF('Gene Table'!$C93="SMPC",R93,"")</f>
        <v/>
      </c>
      <c r="FU93" s="4" t="str">
        <f>IF('Gene Table'!$C93="SMPC",S93,"")</f>
        <v/>
      </c>
      <c r="FV93" s="4" t="str">
        <f>IF('Gene Table'!$C93="SMPC",T93,"")</f>
        <v/>
      </c>
      <c r="FW93" s="4" t="str">
        <f>IF('Gene Table'!$C93="SMPC",U93,"")</f>
        <v/>
      </c>
      <c r="FX93" s="4" t="str">
        <f>IF('Gene Table'!$C93="SMPC",V93,"")</f>
        <v/>
      </c>
      <c r="FY93" s="4" t="str">
        <f>IF('Gene Table'!$C93="SMPC",W93,"")</f>
        <v/>
      </c>
      <c r="FZ93" s="4" t="str">
        <f>IF('Gene Table'!$C93="SMPC",X93,"")</f>
        <v/>
      </c>
      <c r="GA93" s="4" t="str">
        <f>IF('Gene Table'!$C93="SMPC",Y93,"")</f>
        <v/>
      </c>
      <c r="GB93" s="4" t="str">
        <f>IF('Gene Table'!$C93="SMPC",Z93,"")</f>
        <v/>
      </c>
      <c r="GC93" s="4" t="str">
        <f>IF('Gene Table'!$C93="SMPC",AA93,"")</f>
        <v/>
      </c>
      <c r="GD93" s="4" t="str">
        <f>IF('Gene Table'!$C93="SMPC",AB93,"")</f>
        <v/>
      </c>
      <c r="GE93" s="4" t="str">
        <f>IF('Gene Table'!$C93="SMPC",AC93,"")</f>
        <v/>
      </c>
    </row>
    <row r="94" spans="1:187" ht="15" customHeight="1" x14ac:dyDescent="0.25">
      <c r="A94" s="4" t="str">
        <f>'Gene Table'!C94&amp;":"&amp;'Gene Table'!D94</f>
        <v>MEK1:copy number</v>
      </c>
      <c r="B94" s="4">
        <f>IF('Gene Table'!$G$5="NO",IF(ISNUMBER(MATCH('Gene Table'!E94,'Array Content'!$M$2:$M$941,0)),VLOOKUP('Gene Table'!E94,'Array Content'!$M$2:$O$941,2,FALSE),35),IF('Gene Table'!$G$5="YES",IF(ISNUMBER(MATCH('Gene Table'!E94,'Array Content'!$M$2:$M$941,0)),VLOOKUP('Gene Table'!E94,'Array Content'!$M$2:$O$941,3,FALSE),35),"OOPS"))</f>
        <v>35</v>
      </c>
      <c r="C94" s="4" t="s">
        <v>307</v>
      </c>
      <c r="D94" s="4">
        <f>IF('Control Sample Data'!D93="","",IF(SUM('Control Sample Data'!D$2:D$97)&gt;10,IF(AND(ISNUMBER('Control Sample Data'!D93),'Control Sample Data'!D93&lt;$B94, 'Control Sample Data'!D93&gt;0),'Control Sample Data'!D93,$B94),""))</f>
        <v>26.7</v>
      </c>
      <c r="E94" s="4">
        <f>IF('Control Sample Data'!E93="","",IF(SUM('Control Sample Data'!E$2:E$97)&gt;10,IF(AND(ISNUMBER('Control Sample Data'!E93),'Control Sample Data'!E93&lt;$B94, 'Control Sample Data'!E93&gt;0),'Control Sample Data'!E93,$B94),""))</f>
        <v>26.81</v>
      </c>
      <c r="F94" s="4" t="str">
        <f>IF('Control Sample Data'!F93="","",IF(SUM('Control Sample Data'!F$2:F$97)&gt;10,IF(AND(ISNUMBER('Control Sample Data'!F93),'Control Sample Data'!F93&lt;$B94, 'Control Sample Data'!F93&gt;0),'Control Sample Data'!F93,$B94),""))</f>
        <v/>
      </c>
      <c r="G94" s="4" t="str">
        <f>IF('Control Sample Data'!G93="","",IF(SUM('Control Sample Data'!G$2:G$97)&gt;10,IF(AND(ISNUMBER('Control Sample Data'!G93),'Control Sample Data'!G93&lt;$B94, 'Control Sample Data'!G93&gt;0),'Control Sample Data'!G93,$B94),""))</f>
        <v/>
      </c>
      <c r="H94" s="4" t="str">
        <f>IF('Control Sample Data'!H93="","",IF(SUM('Control Sample Data'!H$2:H$97)&gt;10,IF(AND(ISNUMBER('Control Sample Data'!H93),'Control Sample Data'!H93&lt;$B94, 'Control Sample Data'!H93&gt;0),'Control Sample Data'!H93,$B94),""))</f>
        <v/>
      </c>
      <c r="I94" s="4" t="str">
        <f>IF('Control Sample Data'!I93="","",IF(SUM('Control Sample Data'!I$2:I$97)&gt;10,IF(AND(ISNUMBER('Control Sample Data'!I93),'Control Sample Data'!I93&lt;$B94, 'Control Sample Data'!I93&gt;0),'Control Sample Data'!I93,$B94),""))</f>
        <v/>
      </c>
      <c r="J94" s="4" t="str">
        <f>IF('Control Sample Data'!J93="","",IF(SUM('Control Sample Data'!J$2:J$97)&gt;10,IF(AND(ISNUMBER('Control Sample Data'!J93),'Control Sample Data'!J93&lt;$B94, 'Control Sample Data'!J93&gt;0),'Control Sample Data'!J93,$B94),""))</f>
        <v/>
      </c>
      <c r="K94" s="4" t="str">
        <f>IF('Control Sample Data'!K93="","",IF(SUM('Control Sample Data'!K$2:K$97)&gt;10,IF(AND(ISNUMBER('Control Sample Data'!K93),'Control Sample Data'!K93&lt;$B94, 'Control Sample Data'!K93&gt;0),'Control Sample Data'!K93,$B94),""))</f>
        <v/>
      </c>
      <c r="L94" s="4" t="str">
        <f>IF('Control Sample Data'!L93="","",IF(SUM('Control Sample Data'!L$2:L$97)&gt;10,IF(AND(ISNUMBER('Control Sample Data'!L93),'Control Sample Data'!L93&lt;$B94, 'Control Sample Data'!L93&gt;0),'Control Sample Data'!L93,$B94),""))</f>
        <v/>
      </c>
      <c r="M94" s="4" t="str">
        <f>IF('Control Sample Data'!M93="","",IF(SUM('Control Sample Data'!M$2:M$97)&gt;10,IF(AND(ISNUMBER('Control Sample Data'!M93),'Control Sample Data'!M93&lt;$B94, 'Control Sample Data'!M93&gt;0),'Control Sample Data'!M93,$B94),""))</f>
        <v/>
      </c>
      <c r="N94" s="4" t="str">
        <f>IF('Control Sample Data'!N93="","",IF(SUM('Control Sample Data'!N$2:N$97)&gt;10,IF(AND(ISNUMBER('Control Sample Data'!N93),'Control Sample Data'!N93&lt;$B94, 'Control Sample Data'!N93&gt;0),'Control Sample Data'!N93,$B94),""))</f>
        <v/>
      </c>
      <c r="O94" s="4" t="str">
        <f>IF('Control Sample Data'!O93="","",IF(SUM('Control Sample Data'!O$2:O$97)&gt;10,IF(AND(ISNUMBER('Control Sample Data'!O93),'Control Sample Data'!O93&lt;$B94, 'Control Sample Data'!O93&gt;0),'Control Sample Data'!O93,$B94),""))</f>
        <v/>
      </c>
      <c r="Q94" s="4" t="s">
        <v>307</v>
      </c>
      <c r="R94" s="4">
        <f>IF('Test Sample Data'!D93="","",IF(SUM('Test Sample Data'!D$2:D$97)&gt;10,IF(AND(ISNUMBER('Test Sample Data'!D93),'Test Sample Data'!D93&lt;$B94, 'Test Sample Data'!D93&gt;0),'Test Sample Data'!D93,$B94),""))</f>
        <v>25.95</v>
      </c>
      <c r="S94" s="4">
        <f>IF('Test Sample Data'!E93="","",IF(SUM('Test Sample Data'!E$2:E$97)&gt;10,IF(AND(ISNUMBER('Test Sample Data'!E93),'Test Sample Data'!E93&lt;$B94, 'Test Sample Data'!E93&gt;0),'Test Sample Data'!E93,$B94),""))</f>
        <v>25.72</v>
      </c>
      <c r="T94" s="4">
        <f>IF('Test Sample Data'!F93="","",IF(SUM('Test Sample Data'!F$2:F$97)&gt;10,IF(AND(ISNUMBER('Test Sample Data'!F93),'Test Sample Data'!F93&lt;$B94, 'Test Sample Data'!F93&gt;0),'Test Sample Data'!F93,$B94),""))</f>
        <v>25.81</v>
      </c>
      <c r="U94" s="4">
        <f>IF('Test Sample Data'!G93="","",IF(SUM('Test Sample Data'!G$2:G$97)&gt;10,IF(AND(ISNUMBER('Test Sample Data'!G93),'Test Sample Data'!G93&lt;$B94, 'Test Sample Data'!G93&gt;0),'Test Sample Data'!G93,$B94),""))</f>
        <v>26</v>
      </c>
      <c r="V94" s="4">
        <f>IF('Test Sample Data'!H93="","",IF(SUM('Test Sample Data'!H$2:H$97)&gt;10,IF(AND(ISNUMBER('Test Sample Data'!H93),'Test Sample Data'!H93&lt;$B94, 'Test Sample Data'!H93&gt;0),'Test Sample Data'!H93,$B94),""))</f>
        <v>26</v>
      </c>
      <c r="W94" s="4">
        <f>IF('Test Sample Data'!I93="","",IF(SUM('Test Sample Data'!I$2:I$97)&gt;10,IF(AND(ISNUMBER('Test Sample Data'!I93),'Test Sample Data'!I93&lt;$B94, 'Test Sample Data'!I93&gt;0),'Test Sample Data'!I93,$B94),""))</f>
        <v>26</v>
      </c>
      <c r="X94" s="4">
        <f>IF('Test Sample Data'!J93="","",IF(SUM('Test Sample Data'!J$2:J$97)&gt;10,IF(AND(ISNUMBER('Test Sample Data'!J93),'Test Sample Data'!J93&lt;$B94, 'Test Sample Data'!J93&gt;0),'Test Sample Data'!J93,$B94),""))</f>
        <v>26</v>
      </c>
      <c r="Y94" s="4">
        <f>IF('Test Sample Data'!K93="","",IF(SUM('Test Sample Data'!K$2:K$97)&gt;10,IF(AND(ISNUMBER('Test Sample Data'!K93),'Test Sample Data'!K93&lt;$B94, 'Test Sample Data'!K93&gt;0),'Test Sample Data'!K93,$B94),""))</f>
        <v>26</v>
      </c>
      <c r="Z94" s="4" t="str">
        <f>IF('Test Sample Data'!L93="","",IF(SUM('Test Sample Data'!L$2:L$97)&gt;10,IF(AND(ISNUMBER('Test Sample Data'!L93),'Test Sample Data'!L93&lt;$B94, 'Test Sample Data'!L93&gt;0),'Test Sample Data'!L93,$B94),""))</f>
        <v/>
      </c>
      <c r="AA94" s="4" t="str">
        <f>IF('Test Sample Data'!M93="","",IF(SUM('Test Sample Data'!M$2:M$97)&gt;10,IF(AND(ISNUMBER('Test Sample Data'!M93),'Test Sample Data'!M93&lt;$B94, 'Test Sample Data'!M93&gt;0),'Test Sample Data'!M93,$B94),""))</f>
        <v/>
      </c>
      <c r="AB94" s="4" t="str">
        <f>IF('Test Sample Data'!N93="","",IF(SUM('Test Sample Data'!N$2:N$97)&gt;10,IF(AND(ISNUMBER('Test Sample Data'!N93),'Test Sample Data'!N93&lt;$B94, 'Test Sample Data'!N93&gt;0),'Test Sample Data'!N93,$B94),""))</f>
        <v/>
      </c>
      <c r="AC94" s="4" t="str">
        <f>IF('Test Sample Data'!O93="","",IF(SUM('Test Sample Data'!O$2:O$97)&gt;10,IF(AND(ISNUMBER('Test Sample Data'!O93),'Test Sample Data'!O93&lt;$B94, 'Test Sample Data'!O93&gt;0),'Test Sample Data'!O93,$B94),""))</f>
        <v/>
      </c>
      <c r="AE94" s="4" t="s">
        <v>307</v>
      </c>
      <c r="AF94" s="4">
        <f>IF(ISNUMBER(D94),IF(MID('Gene Table'!$D$1,5,1)="8",D94-ED$100,D94-VLOOKUP(LEFT($A94,FIND(":",$A94,1))&amp;"copy number",$A$3:$AC$98,4,FALSE)),"")</f>
        <v>0</v>
      </c>
      <c r="AG94" s="4">
        <f>IF(ISNUMBER(E94),IF(MID('Gene Table'!$D$1,5,1)="8",E94-EE$100,E94-VLOOKUP(LEFT($A94,FIND(":",$A94,1))&amp;"copy number",$A$3:$AC$98,5,FALSE)),"")</f>
        <v>0</v>
      </c>
      <c r="AH94" s="4" t="str">
        <f>IF(ISNUMBER(F94),IF(MID('Gene Table'!$D$1,5,1)="8",F94-EF$100,F94-VLOOKUP(LEFT($A94,FIND(":",$A94,1))&amp;"copy number",$A$3:$AC$98,6,FALSE)),"")</f>
        <v/>
      </c>
      <c r="AI94" s="4" t="str">
        <f>IF(ISNUMBER(G94),IF(MID('Gene Table'!$D$1,5,1)="8",G94-EG$100,G94-VLOOKUP(LEFT($A94,FIND(":",$A94,1))&amp;"copy number",$A$3:$AC$98,7,FALSE)),"")</f>
        <v/>
      </c>
      <c r="AJ94" s="4" t="str">
        <f>IF(ISNUMBER(H94),IF(MID('Gene Table'!$D$1,5,1)="8",H94-EH$100,H94-VLOOKUP(LEFT($A94,FIND(":",$A94,1))&amp;"copy number",$A$3:$AC$98,8,FALSE)),"")</f>
        <v/>
      </c>
      <c r="AK94" s="4" t="str">
        <f>IF(ISNUMBER(I94),IF(MID('Gene Table'!$D$1,5,1)="8",I94-EI$100,I94-VLOOKUP(LEFT($A94,FIND(":",$A94,1))&amp;"copy number",$A$3:$AC$98,9,FALSE)),"")</f>
        <v/>
      </c>
      <c r="AL94" s="4" t="str">
        <f>IF(ISNUMBER(J94),IF(MID('Gene Table'!$D$1,5,1)="8",J94-EJ$100,J94-VLOOKUP(LEFT($A94,FIND(":",$A94,1))&amp;"copy number",$A$3:$AC$98,10,FALSE)),"")</f>
        <v/>
      </c>
      <c r="AM94" s="4" t="str">
        <f>IF(ISNUMBER(K94),IF(MID('Gene Table'!$D$1,5,1)="8",K94-EK$100,K94-VLOOKUP(LEFT($A94,FIND(":",$A94,1))&amp;"copy number",$A$3:$AC$98,11,FALSE)),"")</f>
        <v/>
      </c>
      <c r="AN94" s="4" t="str">
        <f>IF(ISNUMBER(L94),IF(MID('Gene Table'!$D$1,5,1)="8",L94-EL$100,L94-VLOOKUP(LEFT($A94,FIND(":",$A94,1))&amp;"copy number",$A$3:$AC$98,12,FALSE)),"")</f>
        <v/>
      </c>
      <c r="AO94" s="4" t="str">
        <f>IF(ISNUMBER(M94),IF(MID('Gene Table'!$D$1,5,1)="8",M94-EM$100,M94-VLOOKUP(LEFT($A94,FIND(":",$A94,1))&amp;"copy number",$A$3:$AC$98,13,FALSE)),"")</f>
        <v/>
      </c>
      <c r="AP94" s="4" t="str">
        <f>IF(ISNUMBER(N94),IF(MID('Gene Table'!$D$1,5,1)="8",N94-EN$100,N94-VLOOKUP(LEFT($A94,FIND(":",$A94,1))&amp;"copy number",$A$3:$AC$98,14,FALSE)),"")</f>
        <v/>
      </c>
      <c r="AQ94" s="4" t="str">
        <f>IF(ISNUMBER(O94),IF(MID('Gene Table'!$D$1,5,1)="8",O94-EO$100,O94-VLOOKUP(LEFT($A94,FIND(":",$A94,1))&amp;"copy number",$A$3:$AC$98,15,FALSE)),"")</f>
        <v/>
      </c>
      <c r="AR94" s="4">
        <f t="shared" si="43"/>
        <v>0</v>
      </c>
      <c r="AS94" s="4">
        <f t="shared" si="44"/>
        <v>0</v>
      </c>
      <c r="AU94" s="4" t="s">
        <v>307</v>
      </c>
      <c r="AV94" s="4">
        <f>IF(ISNUMBER(R94),IF(MID('Gene Table'!$D$1,5,1)="8",D94-ER$100,R94-VLOOKUP(LEFT($A94,FIND(":",$A94,1))&amp;"copy number",$A$3:$AC$98,18,FALSE)),"")</f>
        <v>0</v>
      </c>
      <c r="AW94" s="4">
        <f>IF(ISNUMBER(S94),IF(MID('Gene Table'!$D$1,5,1)="8",E94-ES$100,S94-VLOOKUP(LEFT($A94,FIND(":",$A94,1))&amp;"copy number",$A$3:$AC$98,19,FALSE)),"")</f>
        <v>0</v>
      </c>
      <c r="AX94" s="4">
        <f>IF(ISNUMBER(T94),IF(MID('Gene Table'!$D$1,5,1)="8",F94-ET$100,T94-VLOOKUP(LEFT($A94,FIND(":",$A94,1))&amp;"copy number",$A$3:$AC$98,20,FALSE)),"")</f>
        <v>0</v>
      </c>
      <c r="AY94" s="4">
        <f>IF(ISNUMBER(U94),IF(MID('Gene Table'!$D$1,5,1)="8",G94-EU$100,U94-VLOOKUP(LEFT($A94,FIND(":",$A94,1))&amp;"copy number",$A$3:$AC$98,21,FALSE)),"")</f>
        <v>0</v>
      </c>
      <c r="AZ94" s="4">
        <f>IF(ISNUMBER(V94),IF(MID('Gene Table'!$D$1,5,1)="8",H94-EV$100,V94-VLOOKUP(LEFT($A94,FIND(":",$A94,1))&amp;"copy number",$A$3:$AC$98,22,FALSE)),"")</f>
        <v>0</v>
      </c>
      <c r="BA94" s="4">
        <f>IF(ISNUMBER(W94),IF(MID('Gene Table'!$D$1,5,1)="8",I94-EW$100,W94-VLOOKUP(LEFT($A94,FIND(":",$A94,1))&amp;"copy number",$A$3:$AC$98,23,FALSE)),"")</f>
        <v>0</v>
      </c>
      <c r="BB94" s="4">
        <f>IF(ISNUMBER(X94),IF(MID('Gene Table'!$D$1,5,1)="8",J94-EX$100,X94-VLOOKUP(LEFT($A94,FIND(":",$A94,1))&amp;"copy number",$A$3:$AC$98,24,FALSE)),"")</f>
        <v>0</v>
      </c>
      <c r="BC94" s="4">
        <f>IF(ISNUMBER(Y94),IF(MID('Gene Table'!$D$1,5,1)="8",K94-EY$100,Y94-VLOOKUP(LEFT($A94,FIND(":",$A94,1))&amp;"copy number",$A$3:$AC$98,25,FALSE)),"")</f>
        <v>0</v>
      </c>
      <c r="BD94" s="4" t="str">
        <f>IF(ISNUMBER(Z94),IF(MID('Gene Table'!$D$1,5,1)="8",L94-EZ$100,Z94-VLOOKUP(LEFT($A94,FIND(":",$A94,1))&amp;"copy number",$A$3:$AC$98,26,FALSE)),"")</f>
        <v/>
      </c>
      <c r="BE94" s="4" t="str">
        <f>IF(ISNUMBER(AA94),IF(MID('Gene Table'!$D$1,5,1)="8",M94-FA$100,AA94-VLOOKUP(LEFT($A94,FIND(":",$A94,1))&amp;"copy number",$A$3:$AC$98,27,FALSE)),"")</f>
        <v/>
      </c>
      <c r="BF94" s="4" t="str">
        <f>IF(ISNUMBER(AB94),IF(MID('Gene Table'!$D$1,5,1)="8",N94-FB$100,AB94-VLOOKUP(LEFT($A94,FIND(":",$A94,1))&amp;"copy number",$A$3:$AC$98,28,FALSE)),"")</f>
        <v/>
      </c>
      <c r="BG94" s="4" t="str">
        <f>IF(ISNUMBER(AC94),IF(MID('Gene Table'!$D$1,5,1)="8",O94-FC$100,AC94-VLOOKUP(LEFT($A94,FIND(":",$A94,1))&amp;"copy number",$A$3:$AC$98,29,FALSE)),"")</f>
        <v/>
      </c>
      <c r="BI94" s="4" t="s">
        <v>307</v>
      </c>
      <c r="BJ94" s="4" t="str">
        <f t="shared" si="45"/>
        <v/>
      </c>
      <c r="BK94" s="4" t="str">
        <f t="shared" si="46"/>
        <v/>
      </c>
      <c r="BL94" s="4" t="str">
        <f t="shared" si="47"/>
        <v/>
      </c>
      <c r="BM94" s="4">
        <f t="shared" si="48"/>
        <v>0</v>
      </c>
      <c r="BN94" s="4">
        <f t="shared" si="49"/>
        <v>0</v>
      </c>
      <c r="BO94" s="4">
        <f t="shared" si="50"/>
        <v>0</v>
      </c>
      <c r="BP94" s="4">
        <f t="shared" si="51"/>
        <v>0</v>
      </c>
      <c r="BQ94" s="4">
        <f t="shared" si="52"/>
        <v>0</v>
      </c>
      <c r="BR94" s="4" t="str">
        <f t="shared" si="53"/>
        <v/>
      </c>
      <c r="BS94" s="4" t="str">
        <f t="shared" si="54"/>
        <v/>
      </c>
      <c r="BT94" s="4" t="str">
        <f t="shared" si="55"/>
        <v/>
      </c>
      <c r="BU94" s="4" t="str">
        <f t="shared" si="56"/>
        <v/>
      </c>
      <c r="BV94" s="4">
        <f t="shared" si="57"/>
        <v>0</v>
      </c>
      <c r="BW94" s="4">
        <f t="shared" si="58"/>
        <v>0</v>
      </c>
      <c r="BY94" s="4" t="s">
        <v>307</v>
      </c>
      <c r="BZ94" s="4">
        <f t="shared" si="59"/>
        <v>0</v>
      </c>
      <c r="CA94" s="4">
        <f t="shared" si="60"/>
        <v>0</v>
      </c>
      <c r="CB94" s="4">
        <f t="shared" si="61"/>
        <v>0</v>
      </c>
      <c r="CC94" s="4">
        <f t="shared" si="62"/>
        <v>0</v>
      </c>
      <c r="CD94" s="4">
        <f t="shared" si="63"/>
        <v>0</v>
      </c>
      <c r="CE94" s="4">
        <f t="shared" si="64"/>
        <v>0</v>
      </c>
      <c r="CF94" s="4">
        <f t="shared" si="65"/>
        <v>0</v>
      </c>
      <c r="CG94" s="4">
        <f t="shared" si="66"/>
        <v>0</v>
      </c>
      <c r="CH94" s="4" t="str">
        <f t="shared" si="67"/>
        <v/>
      </c>
      <c r="CI94" s="4" t="str">
        <f t="shared" si="68"/>
        <v/>
      </c>
      <c r="CJ94" s="4" t="str">
        <f t="shared" si="69"/>
        <v/>
      </c>
      <c r="CK94" s="4" t="str">
        <f t="shared" si="70"/>
        <v/>
      </c>
      <c r="CM94" s="4" t="s">
        <v>307</v>
      </c>
      <c r="CN94" s="4" t="str">
        <f>IF(ISNUMBER(BZ94), IF($BV94&gt;VLOOKUP('Gene Table'!$G$2,'Array Content'!$A$2:$B$3,2,FALSE),IF(BZ94&lt;-$BV94,"mutant","WT"),IF(BZ94&lt;-VLOOKUP('Gene Table'!$G$2,'Array Content'!$A$2:$B$3,2,FALSE),"Mutant","WT")),"")</f>
        <v>WT</v>
      </c>
      <c r="CO94" s="4" t="str">
        <f>IF(ISNUMBER(CA94), IF($BV94&gt;VLOOKUP('Gene Table'!$G$2,'Array Content'!$A$2:$B$3,2,FALSE),IF(CA94&lt;-$BV94,"mutant","WT"),IF(CA94&lt;-VLOOKUP('Gene Table'!$G$2,'Array Content'!$A$2:$B$3,2,FALSE),"Mutant","WT")),"")</f>
        <v>WT</v>
      </c>
      <c r="CP94" s="4" t="str">
        <f>IF(ISNUMBER(CB94), IF($BV94&gt;VLOOKUP('Gene Table'!$G$2,'Array Content'!$A$2:$B$3,2,FALSE),IF(CB94&lt;-$BV94,"mutant","WT"),IF(CB94&lt;-VLOOKUP('Gene Table'!$G$2,'Array Content'!$A$2:$B$3,2,FALSE),"Mutant","WT")),"")</f>
        <v>WT</v>
      </c>
      <c r="CQ94" s="4" t="str">
        <f>IF(ISNUMBER(CC94), IF($BV94&gt;VLOOKUP('Gene Table'!$G$2,'Array Content'!$A$2:$B$3,2,FALSE),IF(CC94&lt;-$BV94,"mutant","WT"),IF(CC94&lt;-VLOOKUP('Gene Table'!$G$2,'Array Content'!$A$2:$B$3,2,FALSE),"Mutant","WT")),"")</f>
        <v>WT</v>
      </c>
      <c r="CR94" s="4" t="str">
        <f>IF(ISNUMBER(CD94), IF($BV94&gt;VLOOKUP('Gene Table'!$G$2,'Array Content'!$A$2:$B$3,2,FALSE),IF(CD94&lt;-$BV94,"mutant","WT"),IF(CD94&lt;-VLOOKUP('Gene Table'!$G$2,'Array Content'!$A$2:$B$3,2,FALSE),"Mutant","WT")),"")</f>
        <v>WT</v>
      </c>
      <c r="CS94" s="4" t="str">
        <f>IF(ISNUMBER(CE94), IF($BV94&gt;VLOOKUP('Gene Table'!$G$2,'Array Content'!$A$2:$B$3,2,FALSE),IF(CE94&lt;-$BV94,"mutant","WT"),IF(CE94&lt;-VLOOKUP('Gene Table'!$G$2,'Array Content'!$A$2:$B$3,2,FALSE),"Mutant","WT")),"")</f>
        <v>WT</v>
      </c>
      <c r="CT94" s="4" t="str">
        <f>IF(ISNUMBER(CF94), IF($BV94&gt;VLOOKUP('Gene Table'!$G$2,'Array Content'!$A$2:$B$3,2,FALSE),IF(CF94&lt;-$BV94,"mutant","WT"),IF(CF94&lt;-VLOOKUP('Gene Table'!$G$2,'Array Content'!$A$2:$B$3,2,FALSE),"Mutant","WT")),"")</f>
        <v>WT</v>
      </c>
      <c r="CU94" s="4" t="str">
        <f>IF(ISNUMBER(CG94), IF($BV94&gt;VLOOKUP('Gene Table'!$G$2,'Array Content'!$A$2:$B$3,2,FALSE),IF(CG94&lt;-$BV94,"mutant","WT"),IF(CG94&lt;-VLOOKUP('Gene Table'!$G$2,'Array Content'!$A$2:$B$3,2,FALSE),"Mutant","WT")),"")</f>
        <v>WT</v>
      </c>
      <c r="CV94" s="4" t="str">
        <f>IF(ISNUMBER(CH94), IF($BV94&gt;VLOOKUP('Gene Table'!$G$2,'Array Content'!$A$2:$B$3,2,FALSE),IF(CH94&lt;-$BV94,"mutant","WT"),IF(CH94&lt;-VLOOKUP('Gene Table'!$G$2,'Array Content'!$A$2:$B$3,2,FALSE),"Mutant","WT")),"")</f>
        <v/>
      </c>
      <c r="CW94" s="4" t="str">
        <f>IF(ISNUMBER(CI94), IF($BV94&gt;VLOOKUP('Gene Table'!$G$2,'Array Content'!$A$2:$B$3,2,FALSE),IF(CI94&lt;-$BV94,"mutant","WT"),IF(CI94&lt;-VLOOKUP('Gene Table'!$G$2,'Array Content'!$A$2:$B$3,2,FALSE),"Mutant","WT")),"")</f>
        <v/>
      </c>
      <c r="CX94" s="4" t="str">
        <f>IF(ISNUMBER(CJ94), IF($BV94&gt;VLOOKUP('Gene Table'!$G$2,'Array Content'!$A$2:$B$3,2,FALSE),IF(CJ94&lt;-$BV94,"mutant","WT"),IF(CJ94&lt;-VLOOKUP('Gene Table'!$G$2,'Array Content'!$A$2:$B$3,2,FALSE),"Mutant","WT")),"")</f>
        <v/>
      </c>
      <c r="CY94" s="4" t="str">
        <f>IF(ISNUMBER(CK94), IF($BV94&gt;VLOOKUP('Gene Table'!$G$2,'Array Content'!$A$2:$B$3,2,FALSE),IF(CK94&lt;-$BV94,"mutant","WT"),IF(CK94&lt;-VLOOKUP('Gene Table'!$G$2,'Array Content'!$A$2:$B$3,2,FALSE),"Mutant","WT")),"")</f>
        <v/>
      </c>
      <c r="DA94" s="4" t="s">
        <v>307</v>
      </c>
      <c r="DB94" s="4">
        <f t="shared" si="71"/>
        <v>0</v>
      </c>
      <c r="DC94" s="4">
        <f t="shared" si="72"/>
        <v>0</v>
      </c>
      <c r="DD94" s="4">
        <f t="shared" si="73"/>
        <v>0</v>
      </c>
      <c r="DE94" s="4">
        <f t="shared" si="74"/>
        <v>0</v>
      </c>
      <c r="DF94" s="4">
        <f t="shared" si="75"/>
        <v>0</v>
      </c>
      <c r="DG94" s="4">
        <f t="shared" si="76"/>
        <v>0</v>
      </c>
      <c r="DH94" s="4">
        <f t="shared" si="77"/>
        <v>0</v>
      </c>
      <c r="DI94" s="4">
        <f t="shared" si="78"/>
        <v>0</v>
      </c>
      <c r="DJ94" s="4" t="str">
        <f t="shared" si="79"/>
        <v/>
      </c>
      <c r="DK94" s="4" t="str">
        <f t="shared" si="80"/>
        <v/>
      </c>
      <c r="DL94" s="4" t="str">
        <f t="shared" si="81"/>
        <v/>
      </c>
      <c r="DM94" s="4" t="str">
        <f t="shared" si="82"/>
        <v/>
      </c>
      <c r="DO94" s="4" t="s">
        <v>307</v>
      </c>
      <c r="DP94" s="4" t="str">
        <f>IF(ISNUMBER(DB94), IF($AR94&gt;VLOOKUP('Gene Table'!$G$2,'Array Content'!$A$2:$B$3,2,FALSE),IF(DB94&lt;-$AR94,"mutant","WT"),IF(DB94&lt;-VLOOKUP('Gene Table'!$G$2,'Array Content'!$A$2:$B$3,2,FALSE),"Mutant","WT")),"")</f>
        <v>WT</v>
      </c>
      <c r="DQ94" s="4" t="str">
        <f>IF(ISNUMBER(DC94), IF($AR94&gt;VLOOKUP('Gene Table'!$G$2,'Array Content'!$A$2:$B$3,2,FALSE),IF(DC94&lt;-$AR94,"mutant","WT"),IF(DC94&lt;-VLOOKUP('Gene Table'!$G$2,'Array Content'!$A$2:$B$3,2,FALSE),"Mutant","WT")),"")</f>
        <v>WT</v>
      </c>
      <c r="DR94" s="4" t="str">
        <f>IF(ISNUMBER(DD94), IF($AR94&gt;VLOOKUP('Gene Table'!$G$2,'Array Content'!$A$2:$B$3,2,FALSE),IF(DD94&lt;-$AR94,"mutant","WT"),IF(DD94&lt;-VLOOKUP('Gene Table'!$G$2,'Array Content'!$A$2:$B$3,2,FALSE),"Mutant","WT")),"")</f>
        <v>WT</v>
      </c>
      <c r="DS94" s="4" t="str">
        <f>IF(ISNUMBER(DE94), IF($AR94&gt;VLOOKUP('Gene Table'!$G$2,'Array Content'!$A$2:$B$3,2,FALSE),IF(DE94&lt;-$AR94,"mutant","WT"),IF(DE94&lt;-VLOOKUP('Gene Table'!$G$2,'Array Content'!$A$2:$B$3,2,FALSE),"Mutant","WT")),"")</f>
        <v>WT</v>
      </c>
      <c r="DT94" s="4" t="str">
        <f>IF(ISNUMBER(DF94), IF($AR94&gt;VLOOKUP('Gene Table'!$G$2,'Array Content'!$A$2:$B$3,2,FALSE),IF(DF94&lt;-$AR94,"mutant","WT"),IF(DF94&lt;-VLOOKUP('Gene Table'!$G$2,'Array Content'!$A$2:$B$3,2,FALSE),"Mutant","WT")),"")</f>
        <v>WT</v>
      </c>
      <c r="DU94" s="4" t="str">
        <f>IF(ISNUMBER(DG94), IF($AR94&gt;VLOOKUP('Gene Table'!$G$2,'Array Content'!$A$2:$B$3,2,FALSE),IF(DG94&lt;-$AR94,"mutant","WT"),IF(DG94&lt;-VLOOKUP('Gene Table'!$G$2,'Array Content'!$A$2:$B$3,2,FALSE),"Mutant","WT")),"")</f>
        <v>WT</v>
      </c>
      <c r="DV94" s="4" t="str">
        <f>IF(ISNUMBER(DH94), IF($AR94&gt;VLOOKUP('Gene Table'!$G$2,'Array Content'!$A$2:$B$3,2,FALSE),IF(DH94&lt;-$AR94,"mutant","WT"),IF(DH94&lt;-VLOOKUP('Gene Table'!$G$2,'Array Content'!$A$2:$B$3,2,FALSE),"Mutant","WT")),"")</f>
        <v>WT</v>
      </c>
      <c r="DW94" s="4" t="str">
        <f>IF(ISNUMBER(DI94), IF($AR94&gt;VLOOKUP('Gene Table'!$G$2,'Array Content'!$A$2:$B$3,2,FALSE),IF(DI94&lt;-$AR94,"mutant","WT"),IF(DI94&lt;-VLOOKUP('Gene Table'!$G$2,'Array Content'!$A$2:$B$3,2,FALSE),"Mutant","WT")),"")</f>
        <v>WT</v>
      </c>
      <c r="DX94" s="4" t="str">
        <f>IF(ISNUMBER(DJ94), IF($AR94&gt;VLOOKUP('Gene Table'!$G$2,'Array Content'!$A$2:$B$3,2,FALSE),IF(DJ94&lt;-$AR94,"mutant","WT"),IF(DJ94&lt;-VLOOKUP('Gene Table'!$G$2,'Array Content'!$A$2:$B$3,2,FALSE),"Mutant","WT")),"")</f>
        <v/>
      </c>
      <c r="DY94" s="4" t="str">
        <f>IF(ISNUMBER(DK94), IF($AR94&gt;VLOOKUP('Gene Table'!$G$2,'Array Content'!$A$2:$B$3,2,FALSE),IF(DK94&lt;-$AR94,"mutant","WT"),IF(DK94&lt;-VLOOKUP('Gene Table'!$G$2,'Array Content'!$A$2:$B$3,2,FALSE),"Mutant","WT")),"")</f>
        <v/>
      </c>
      <c r="DZ94" s="4" t="str">
        <f>IF(ISNUMBER(DL94), IF($AR94&gt;VLOOKUP('Gene Table'!$G$2,'Array Content'!$A$2:$B$3,2,FALSE),IF(DL94&lt;-$AR94,"mutant","WT"),IF(DL94&lt;-VLOOKUP('Gene Table'!$G$2,'Array Content'!$A$2:$B$3,2,FALSE),"Mutant","WT")),"")</f>
        <v/>
      </c>
      <c r="EA94" s="4" t="str">
        <f>IF(ISNUMBER(DM94), IF($AR94&gt;VLOOKUP('Gene Table'!$G$2,'Array Content'!$A$2:$B$3,2,FALSE),IF(DM94&lt;-$AR94,"mutant","WT"),IF(DM94&lt;-VLOOKUP('Gene Table'!$G$2,'Array Content'!$A$2:$B$3,2,FALSE),"Mutant","WT")),"")</f>
        <v/>
      </c>
      <c r="EC94" s="4" t="s">
        <v>307</v>
      </c>
      <c r="ED94" s="4">
        <f>IF('Gene Table'!$D94="copy number",D94,"")</f>
        <v>26.7</v>
      </c>
      <c r="EE94" s="4">
        <f>IF('Gene Table'!$D94="copy number",E94,"")</f>
        <v>26.81</v>
      </c>
      <c r="EF94" s="4" t="str">
        <f>IF('Gene Table'!$D94="copy number",F94,"")</f>
        <v/>
      </c>
      <c r="EG94" s="4" t="str">
        <f>IF('Gene Table'!$D94="copy number",G94,"")</f>
        <v/>
      </c>
      <c r="EH94" s="4" t="str">
        <f>IF('Gene Table'!$D94="copy number",H94,"")</f>
        <v/>
      </c>
      <c r="EI94" s="4" t="str">
        <f>IF('Gene Table'!$D94="copy number",I94,"")</f>
        <v/>
      </c>
      <c r="EJ94" s="4" t="str">
        <f>IF('Gene Table'!$D94="copy number",J94,"")</f>
        <v/>
      </c>
      <c r="EK94" s="4" t="str">
        <f>IF('Gene Table'!$D94="copy number",K94,"")</f>
        <v/>
      </c>
      <c r="EL94" s="4" t="str">
        <f>IF('Gene Table'!$D94="copy number",L94,"")</f>
        <v/>
      </c>
      <c r="EM94" s="4" t="str">
        <f>IF('Gene Table'!$D94="copy number",M94,"")</f>
        <v/>
      </c>
      <c r="EN94" s="4" t="str">
        <f>IF('Gene Table'!$D94="copy number",N94,"")</f>
        <v/>
      </c>
      <c r="EO94" s="4" t="str">
        <f>IF('Gene Table'!$D94="copy number",O94,"")</f>
        <v/>
      </c>
      <c r="EQ94" s="4" t="s">
        <v>307</v>
      </c>
      <c r="ER94" s="4">
        <f>IF('Gene Table'!$D94="copy number",R94,"")</f>
        <v>25.95</v>
      </c>
      <c r="ES94" s="4">
        <f>IF('Gene Table'!$D94="copy number",S94,"")</f>
        <v>25.72</v>
      </c>
      <c r="ET94" s="4">
        <f>IF('Gene Table'!$D94="copy number",T94,"")</f>
        <v>25.81</v>
      </c>
      <c r="EU94" s="4">
        <f>IF('Gene Table'!$D94="copy number",U94,"")</f>
        <v>26</v>
      </c>
      <c r="EV94" s="4">
        <f>IF('Gene Table'!$D94="copy number",V94,"")</f>
        <v>26</v>
      </c>
      <c r="EW94" s="4">
        <f>IF('Gene Table'!$D94="copy number",W94,"")</f>
        <v>26</v>
      </c>
      <c r="EX94" s="4">
        <f>IF('Gene Table'!$D94="copy number",X94,"")</f>
        <v>26</v>
      </c>
      <c r="EY94" s="4">
        <f>IF('Gene Table'!$D94="copy number",Y94,"")</f>
        <v>26</v>
      </c>
      <c r="EZ94" s="4" t="str">
        <f>IF('Gene Table'!$D94="copy number",Z94,"")</f>
        <v/>
      </c>
      <c r="FA94" s="4" t="str">
        <f>IF('Gene Table'!$D94="copy number",AA94,"")</f>
        <v/>
      </c>
      <c r="FB94" s="4" t="str">
        <f>IF('Gene Table'!$D94="copy number",AB94,"")</f>
        <v/>
      </c>
      <c r="FC94" s="4" t="str">
        <f>IF('Gene Table'!$D94="copy number",AC94,"")</f>
        <v/>
      </c>
      <c r="FE94" s="4" t="s">
        <v>307</v>
      </c>
      <c r="FF94" s="4" t="str">
        <f>IF('Gene Table'!$C94="SMPC",D94,"")</f>
        <v/>
      </c>
      <c r="FG94" s="4" t="str">
        <f>IF('Gene Table'!$C94="SMPC",E94,"")</f>
        <v/>
      </c>
      <c r="FH94" s="4" t="str">
        <f>IF('Gene Table'!$C94="SMPC",F94,"")</f>
        <v/>
      </c>
      <c r="FI94" s="4" t="str">
        <f>IF('Gene Table'!$C94="SMPC",G94,"")</f>
        <v/>
      </c>
      <c r="FJ94" s="4" t="str">
        <f>IF('Gene Table'!$C94="SMPC",H94,"")</f>
        <v/>
      </c>
      <c r="FK94" s="4" t="str">
        <f>IF('Gene Table'!$C94="SMPC",I94,"")</f>
        <v/>
      </c>
      <c r="FL94" s="4" t="str">
        <f>IF('Gene Table'!$C94="SMPC",J94,"")</f>
        <v/>
      </c>
      <c r="FM94" s="4" t="str">
        <f>IF('Gene Table'!$C94="SMPC",K94,"")</f>
        <v/>
      </c>
      <c r="FN94" s="4" t="str">
        <f>IF('Gene Table'!$C94="SMPC",L94,"")</f>
        <v/>
      </c>
      <c r="FO94" s="4" t="str">
        <f>IF('Gene Table'!$C94="SMPC",M94,"")</f>
        <v/>
      </c>
      <c r="FP94" s="4" t="str">
        <f>IF('Gene Table'!$C94="SMPC",N94,"")</f>
        <v/>
      </c>
      <c r="FQ94" s="4" t="str">
        <f>IF('Gene Table'!$C94="SMPC",O94,"")</f>
        <v/>
      </c>
      <c r="FS94" s="4" t="s">
        <v>307</v>
      </c>
      <c r="FT94" s="4" t="str">
        <f>IF('Gene Table'!$C94="SMPC",R94,"")</f>
        <v/>
      </c>
      <c r="FU94" s="4" t="str">
        <f>IF('Gene Table'!$C94="SMPC",S94,"")</f>
        <v/>
      </c>
      <c r="FV94" s="4" t="str">
        <f>IF('Gene Table'!$C94="SMPC",T94,"")</f>
        <v/>
      </c>
      <c r="FW94" s="4" t="str">
        <f>IF('Gene Table'!$C94="SMPC",U94,"")</f>
        <v/>
      </c>
      <c r="FX94" s="4" t="str">
        <f>IF('Gene Table'!$C94="SMPC",V94,"")</f>
        <v/>
      </c>
      <c r="FY94" s="4" t="str">
        <f>IF('Gene Table'!$C94="SMPC",W94,"")</f>
        <v/>
      </c>
      <c r="FZ94" s="4" t="str">
        <f>IF('Gene Table'!$C94="SMPC",X94,"")</f>
        <v/>
      </c>
      <c r="GA94" s="4" t="str">
        <f>IF('Gene Table'!$C94="SMPC",Y94,"")</f>
        <v/>
      </c>
      <c r="GB94" s="4" t="str">
        <f>IF('Gene Table'!$C94="SMPC",Z94,"")</f>
        <v/>
      </c>
      <c r="GC94" s="4" t="str">
        <f>IF('Gene Table'!$C94="SMPC",AA94,"")</f>
        <v/>
      </c>
      <c r="GD94" s="4" t="str">
        <f>IF('Gene Table'!$C94="SMPC",AB94,"")</f>
        <v/>
      </c>
      <c r="GE94" s="4" t="str">
        <f>IF('Gene Table'!$C94="SMPC",AC94,"")</f>
        <v/>
      </c>
    </row>
    <row r="95" spans="1:187" ht="15" customHeight="1" x14ac:dyDescent="0.25">
      <c r="A95" s="4" t="str">
        <f>'Gene Table'!C95&amp;":"&amp;'Gene Table'!D95</f>
        <v>PIK3CA:copy number</v>
      </c>
      <c r="B95" s="4">
        <f>IF('Gene Table'!$G$5="NO",IF(ISNUMBER(MATCH('Gene Table'!E95,'Array Content'!$M$2:$M$941,0)),VLOOKUP('Gene Table'!E95,'Array Content'!$M$2:$O$941,2,FALSE),35),IF('Gene Table'!$G$5="YES",IF(ISNUMBER(MATCH('Gene Table'!E95,'Array Content'!$M$2:$M$941,0)),VLOOKUP('Gene Table'!E95,'Array Content'!$M$2:$O$941,3,FALSE),35),"OOPS"))</f>
        <v>35</v>
      </c>
      <c r="C95" s="4" t="s">
        <v>309</v>
      </c>
      <c r="D95" s="4">
        <f>IF('Control Sample Data'!D94="","",IF(SUM('Control Sample Data'!D$2:D$97)&gt;10,IF(AND(ISNUMBER('Control Sample Data'!D94),'Control Sample Data'!D94&lt;$B95, 'Control Sample Data'!D94&gt;0),'Control Sample Data'!D94,$B95),""))</f>
        <v>26.31</v>
      </c>
      <c r="E95" s="4">
        <f>IF('Control Sample Data'!E94="","",IF(SUM('Control Sample Data'!E$2:E$97)&gt;10,IF(AND(ISNUMBER('Control Sample Data'!E94),'Control Sample Data'!E94&lt;$B95, 'Control Sample Data'!E94&gt;0),'Control Sample Data'!E94,$B95),""))</f>
        <v>26.47</v>
      </c>
      <c r="F95" s="4" t="str">
        <f>IF('Control Sample Data'!F94="","",IF(SUM('Control Sample Data'!F$2:F$97)&gt;10,IF(AND(ISNUMBER('Control Sample Data'!F94),'Control Sample Data'!F94&lt;$B95, 'Control Sample Data'!F94&gt;0),'Control Sample Data'!F94,$B95),""))</f>
        <v/>
      </c>
      <c r="G95" s="4" t="str">
        <f>IF('Control Sample Data'!G94="","",IF(SUM('Control Sample Data'!G$2:G$97)&gt;10,IF(AND(ISNUMBER('Control Sample Data'!G94),'Control Sample Data'!G94&lt;$B95, 'Control Sample Data'!G94&gt;0),'Control Sample Data'!G94,$B95),""))</f>
        <v/>
      </c>
      <c r="H95" s="4" t="str">
        <f>IF('Control Sample Data'!H94="","",IF(SUM('Control Sample Data'!H$2:H$97)&gt;10,IF(AND(ISNUMBER('Control Sample Data'!H94),'Control Sample Data'!H94&lt;$B95, 'Control Sample Data'!H94&gt;0),'Control Sample Data'!H94,$B95),""))</f>
        <v/>
      </c>
      <c r="I95" s="4" t="str">
        <f>IF('Control Sample Data'!I94="","",IF(SUM('Control Sample Data'!I$2:I$97)&gt;10,IF(AND(ISNUMBER('Control Sample Data'!I94),'Control Sample Data'!I94&lt;$B95, 'Control Sample Data'!I94&gt;0),'Control Sample Data'!I94,$B95),""))</f>
        <v/>
      </c>
      <c r="J95" s="4" t="str">
        <f>IF('Control Sample Data'!J94="","",IF(SUM('Control Sample Data'!J$2:J$97)&gt;10,IF(AND(ISNUMBER('Control Sample Data'!J94),'Control Sample Data'!J94&lt;$B95, 'Control Sample Data'!J94&gt;0),'Control Sample Data'!J94,$B95),""))</f>
        <v/>
      </c>
      <c r="K95" s="4" t="str">
        <f>IF('Control Sample Data'!K94="","",IF(SUM('Control Sample Data'!K$2:K$97)&gt;10,IF(AND(ISNUMBER('Control Sample Data'!K94),'Control Sample Data'!K94&lt;$B95, 'Control Sample Data'!K94&gt;0),'Control Sample Data'!K94,$B95),""))</f>
        <v/>
      </c>
      <c r="L95" s="4" t="str">
        <f>IF('Control Sample Data'!L94="","",IF(SUM('Control Sample Data'!L$2:L$97)&gt;10,IF(AND(ISNUMBER('Control Sample Data'!L94),'Control Sample Data'!L94&lt;$B95, 'Control Sample Data'!L94&gt;0),'Control Sample Data'!L94,$B95),""))</f>
        <v/>
      </c>
      <c r="M95" s="4" t="str">
        <f>IF('Control Sample Data'!M94="","",IF(SUM('Control Sample Data'!M$2:M$97)&gt;10,IF(AND(ISNUMBER('Control Sample Data'!M94),'Control Sample Data'!M94&lt;$B95, 'Control Sample Data'!M94&gt;0),'Control Sample Data'!M94,$B95),""))</f>
        <v/>
      </c>
      <c r="N95" s="4" t="str">
        <f>IF('Control Sample Data'!N94="","",IF(SUM('Control Sample Data'!N$2:N$97)&gt;10,IF(AND(ISNUMBER('Control Sample Data'!N94),'Control Sample Data'!N94&lt;$B95, 'Control Sample Data'!N94&gt;0),'Control Sample Data'!N94,$B95),""))</f>
        <v/>
      </c>
      <c r="O95" s="4" t="str">
        <f>IF('Control Sample Data'!O94="","",IF(SUM('Control Sample Data'!O$2:O$97)&gt;10,IF(AND(ISNUMBER('Control Sample Data'!O94),'Control Sample Data'!O94&lt;$B95, 'Control Sample Data'!O94&gt;0),'Control Sample Data'!O94,$B95),""))</f>
        <v/>
      </c>
      <c r="Q95" s="4" t="s">
        <v>309</v>
      </c>
      <c r="R95" s="4">
        <f>IF('Test Sample Data'!D94="","",IF(SUM('Test Sample Data'!D$2:D$97)&gt;10,IF(AND(ISNUMBER('Test Sample Data'!D94),'Test Sample Data'!D94&lt;$B95, 'Test Sample Data'!D94&gt;0),'Test Sample Data'!D94,$B95),""))</f>
        <v>26.74</v>
      </c>
      <c r="S95" s="4">
        <f>IF('Test Sample Data'!E94="","",IF(SUM('Test Sample Data'!E$2:E$97)&gt;10,IF(AND(ISNUMBER('Test Sample Data'!E94),'Test Sample Data'!E94&lt;$B95, 'Test Sample Data'!E94&gt;0),'Test Sample Data'!E94,$B95),""))</f>
        <v>26.86</v>
      </c>
      <c r="T95" s="4">
        <f>IF('Test Sample Data'!F94="","",IF(SUM('Test Sample Data'!F$2:F$97)&gt;10,IF(AND(ISNUMBER('Test Sample Data'!F94),'Test Sample Data'!F94&lt;$B95, 'Test Sample Data'!F94&gt;0),'Test Sample Data'!F94,$B95),""))</f>
        <v>26.89</v>
      </c>
      <c r="U95" s="4">
        <f>IF('Test Sample Data'!G94="","",IF(SUM('Test Sample Data'!G$2:G$97)&gt;10,IF(AND(ISNUMBER('Test Sample Data'!G94),'Test Sample Data'!G94&lt;$B95, 'Test Sample Data'!G94&gt;0),'Test Sample Data'!G94,$B95),""))</f>
        <v>26</v>
      </c>
      <c r="V95" s="4">
        <f>IF('Test Sample Data'!H94="","",IF(SUM('Test Sample Data'!H$2:H$97)&gt;10,IF(AND(ISNUMBER('Test Sample Data'!H94),'Test Sample Data'!H94&lt;$B95, 'Test Sample Data'!H94&gt;0),'Test Sample Data'!H94,$B95),""))</f>
        <v>26</v>
      </c>
      <c r="W95" s="4">
        <f>IF('Test Sample Data'!I94="","",IF(SUM('Test Sample Data'!I$2:I$97)&gt;10,IF(AND(ISNUMBER('Test Sample Data'!I94),'Test Sample Data'!I94&lt;$B95, 'Test Sample Data'!I94&gt;0),'Test Sample Data'!I94,$B95),""))</f>
        <v>26</v>
      </c>
      <c r="X95" s="4">
        <f>IF('Test Sample Data'!J94="","",IF(SUM('Test Sample Data'!J$2:J$97)&gt;10,IF(AND(ISNUMBER('Test Sample Data'!J94),'Test Sample Data'!J94&lt;$B95, 'Test Sample Data'!J94&gt;0),'Test Sample Data'!J94,$B95),""))</f>
        <v>26</v>
      </c>
      <c r="Y95" s="4">
        <f>IF('Test Sample Data'!K94="","",IF(SUM('Test Sample Data'!K$2:K$97)&gt;10,IF(AND(ISNUMBER('Test Sample Data'!K94),'Test Sample Data'!K94&lt;$B95, 'Test Sample Data'!K94&gt;0),'Test Sample Data'!K94,$B95),""))</f>
        <v>26</v>
      </c>
      <c r="Z95" s="4" t="str">
        <f>IF('Test Sample Data'!L94="","",IF(SUM('Test Sample Data'!L$2:L$97)&gt;10,IF(AND(ISNUMBER('Test Sample Data'!L94),'Test Sample Data'!L94&lt;$B95, 'Test Sample Data'!L94&gt;0),'Test Sample Data'!L94,$B95),""))</f>
        <v/>
      </c>
      <c r="AA95" s="4" t="str">
        <f>IF('Test Sample Data'!M94="","",IF(SUM('Test Sample Data'!M$2:M$97)&gt;10,IF(AND(ISNUMBER('Test Sample Data'!M94),'Test Sample Data'!M94&lt;$B95, 'Test Sample Data'!M94&gt;0),'Test Sample Data'!M94,$B95),""))</f>
        <v/>
      </c>
      <c r="AB95" s="4" t="str">
        <f>IF('Test Sample Data'!N94="","",IF(SUM('Test Sample Data'!N$2:N$97)&gt;10,IF(AND(ISNUMBER('Test Sample Data'!N94),'Test Sample Data'!N94&lt;$B95, 'Test Sample Data'!N94&gt;0),'Test Sample Data'!N94,$B95),""))</f>
        <v/>
      </c>
      <c r="AC95" s="4" t="str">
        <f>IF('Test Sample Data'!O94="","",IF(SUM('Test Sample Data'!O$2:O$97)&gt;10,IF(AND(ISNUMBER('Test Sample Data'!O94),'Test Sample Data'!O94&lt;$B95, 'Test Sample Data'!O94&gt;0),'Test Sample Data'!O94,$B95),""))</f>
        <v/>
      </c>
      <c r="AE95" s="4" t="s">
        <v>309</v>
      </c>
      <c r="AF95" s="4">
        <f>IF(ISNUMBER(D95),IF(MID('Gene Table'!$D$1,5,1)="8",D95-ED$100,D95-VLOOKUP(LEFT($A95,FIND(":",$A95,1))&amp;"copy number",$A$3:$AC$98,4,FALSE)),"")</f>
        <v>0</v>
      </c>
      <c r="AG95" s="4">
        <f>IF(ISNUMBER(E95),IF(MID('Gene Table'!$D$1,5,1)="8",E95-EE$100,E95-VLOOKUP(LEFT($A95,FIND(":",$A95,1))&amp;"copy number",$A$3:$AC$98,5,FALSE)),"")</f>
        <v>0</v>
      </c>
      <c r="AH95" s="4" t="str">
        <f>IF(ISNUMBER(F95),IF(MID('Gene Table'!$D$1,5,1)="8",F95-EF$100,F95-VLOOKUP(LEFT($A95,FIND(":",$A95,1))&amp;"copy number",$A$3:$AC$98,6,FALSE)),"")</f>
        <v/>
      </c>
      <c r="AI95" s="4" t="str">
        <f>IF(ISNUMBER(G95),IF(MID('Gene Table'!$D$1,5,1)="8",G95-EG$100,G95-VLOOKUP(LEFT($A95,FIND(":",$A95,1))&amp;"copy number",$A$3:$AC$98,7,FALSE)),"")</f>
        <v/>
      </c>
      <c r="AJ95" s="4" t="str">
        <f>IF(ISNUMBER(H95),IF(MID('Gene Table'!$D$1,5,1)="8",H95-EH$100,H95-VLOOKUP(LEFT($A95,FIND(":",$A95,1))&amp;"copy number",$A$3:$AC$98,8,FALSE)),"")</f>
        <v/>
      </c>
      <c r="AK95" s="4" t="str">
        <f>IF(ISNUMBER(I95),IF(MID('Gene Table'!$D$1,5,1)="8",I95-EI$100,I95-VLOOKUP(LEFT($A95,FIND(":",$A95,1))&amp;"copy number",$A$3:$AC$98,9,FALSE)),"")</f>
        <v/>
      </c>
      <c r="AL95" s="4" t="str">
        <f>IF(ISNUMBER(J95),IF(MID('Gene Table'!$D$1,5,1)="8",J95-EJ$100,J95-VLOOKUP(LEFT($A95,FIND(":",$A95,1))&amp;"copy number",$A$3:$AC$98,10,FALSE)),"")</f>
        <v/>
      </c>
      <c r="AM95" s="4" t="str">
        <f>IF(ISNUMBER(K95),IF(MID('Gene Table'!$D$1,5,1)="8",K95-EK$100,K95-VLOOKUP(LEFT($A95,FIND(":",$A95,1))&amp;"copy number",$A$3:$AC$98,11,FALSE)),"")</f>
        <v/>
      </c>
      <c r="AN95" s="4" t="str">
        <f>IF(ISNUMBER(L95),IF(MID('Gene Table'!$D$1,5,1)="8",L95-EL$100,L95-VLOOKUP(LEFT($A95,FIND(":",$A95,1))&amp;"copy number",$A$3:$AC$98,12,FALSE)),"")</f>
        <v/>
      </c>
      <c r="AO95" s="4" t="str">
        <f>IF(ISNUMBER(M95),IF(MID('Gene Table'!$D$1,5,1)="8",M95-EM$100,M95-VLOOKUP(LEFT($A95,FIND(":",$A95,1))&amp;"copy number",$A$3:$AC$98,13,FALSE)),"")</f>
        <v/>
      </c>
      <c r="AP95" s="4" t="str">
        <f>IF(ISNUMBER(N95),IF(MID('Gene Table'!$D$1,5,1)="8",N95-EN$100,N95-VLOOKUP(LEFT($A95,FIND(":",$A95,1))&amp;"copy number",$A$3:$AC$98,14,FALSE)),"")</f>
        <v/>
      </c>
      <c r="AQ95" s="4" t="str">
        <f>IF(ISNUMBER(O95),IF(MID('Gene Table'!$D$1,5,1)="8",O95-EO$100,O95-VLOOKUP(LEFT($A95,FIND(":",$A95,1))&amp;"copy number",$A$3:$AC$98,15,FALSE)),"")</f>
        <v/>
      </c>
      <c r="AR95" s="4">
        <f t="shared" si="43"/>
        <v>0</v>
      </c>
      <c r="AS95" s="4">
        <f t="shared" si="44"/>
        <v>0</v>
      </c>
      <c r="AU95" s="4" t="s">
        <v>309</v>
      </c>
      <c r="AV95" s="4">
        <f>IF(ISNUMBER(R95),IF(MID('Gene Table'!$D$1,5,1)="8",D95-ER$100,R95-VLOOKUP(LEFT($A95,FIND(":",$A95,1))&amp;"copy number",$A$3:$AC$98,18,FALSE)),"")</f>
        <v>0</v>
      </c>
      <c r="AW95" s="4">
        <f>IF(ISNUMBER(S95),IF(MID('Gene Table'!$D$1,5,1)="8",E95-ES$100,S95-VLOOKUP(LEFT($A95,FIND(":",$A95,1))&amp;"copy number",$A$3:$AC$98,19,FALSE)),"")</f>
        <v>0</v>
      </c>
      <c r="AX95" s="4">
        <f>IF(ISNUMBER(T95),IF(MID('Gene Table'!$D$1,5,1)="8",F95-ET$100,T95-VLOOKUP(LEFT($A95,FIND(":",$A95,1))&amp;"copy number",$A$3:$AC$98,20,FALSE)),"")</f>
        <v>0</v>
      </c>
      <c r="AY95" s="4">
        <f>IF(ISNUMBER(U95),IF(MID('Gene Table'!$D$1,5,1)="8",G95-EU$100,U95-VLOOKUP(LEFT($A95,FIND(":",$A95,1))&amp;"copy number",$A$3:$AC$98,21,FALSE)),"")</f>
        <v>0</v>
      </c>
      <c r="AZ95" s="4">
        <f>IF(ISNUMBER(V95),IF(MID('Gene Table'!$D$1,5,1)="8",H95-EV$100,V95-VLOOKUP(LEFT($A95,FIND(":",$A95,1))&amp;"copy number",$A$3:$AC$98,22,FALSE)),"")</f>
        <v>0</v>
      </c>
      <c r="BA95" s="4">
        <f>IF(ISNUMBER(W95),IF(MID('Gene Table'!$D$1,5,1)="8",I95-EW$100,W95-VLOOKUP(LEFT($A95,FIND(":",$A95,1))&amp;"copy number",$A$3:$AC$98,23,FALSE)),"")</f>
        <v>0</v>
      </c>
      <c r="BB95" s="4">
        <f>IF(ISNUMBER(X95),IF(MID('Gene Table'!$D$1,5,1)="8",J95-EX$100,X95-VLOOKUP(LEFT($A95,FIND(":",$A95,1))&amp;"copy number",$A$3:$AC$98,24,FALSE)),"")</f>
        <v>0</v>
      </c>
      <c r="BC95" s="4">
        <f>IF(ISNUMBER(Y95),IF(MID('Gene Table'!$D$1,5,1)="8",K95-EY$100,Y95-VLOOKUP(LEFT($A95,FIND(":",$A95,1))&amp;"copy number",$A$3:$AC$98,25,FALSE)),"")</f>
        <v>0</v>
      </c>
      <c r="BD95" s="4" t="str">
        <f>IF(ISNUMBER(Z95),IF(MID('Gene Table'!$D$1,5,1)="8",L95-EZ$100,Z95-VLOOKUP(LEFT($A95,FIND(":",$A95,1))&amp;"copy number",$A$3:$AC$98,26,FALSE)),"")</f>
        <v/>
      </c>
      <c r="BE95" s="4" t="str">
        <f>IF(ISNUMBER(AA95),IF(MID('Gene Table'!$D$1,5,1)="8",M95-FA$100,AA95-VLOOKUP(LEFT($A95,FIND(":",$A95,1))&amp;"copy number",$A$3:$AC$98,27,FALSE)),"")</f>
        <v/>
      </c>
      <c r="BF95" s="4" t="str">
        <f>IF(ISNUMBER(AB95),IF(MID('Gene Table'!$D$1,5,1)="8",N95-FB$100,AB95-VLOOKUP(LEFT($A95,FIND(":",$A95,1))&amp;"copy number",$A$3:$AC$98,28,FALSE)),"")</f>
        <v/>
      </c>
      <c r="BG95" s="4" t="str">
        <f>IF(ISNUMBER(AC95),IF(MID('Gene Table'!$D$1,5,1)="8",O95-FC$100,AC95-VLOOKUP(LEFT($A95,FIND(":",$A95,1))&amp;"copy number",$A$3:$AC$98,29,FALSE)),"")</f>
        <v/>
      </c>
      <c r="BI95" s="4" t="s">
        <v>309</v>
      </c>
      <c r="BJ95" s="4">
        <f t="shared" si="45"/>
        <v>0</v>
      </c>
      <c r="BK95" s="4">
        <f t="shared" si="46"/>
        <v>0</v>
      </c>
      <c r="BL95" s="4">
        <f t="shared" si="47"/>
        <v>0</v>
      </c>
      <c r="BM95" s="4">
        <f t="shared" si="48"/>
        <v>0</v>
      </c>
      <c r="BN95" s="4">
        <f t="shared" si="49"/>
        <v>0</v>
      </c>
      <c r="BO95" s="4">
        <f t="shared" si="50"/>
        <v>0</v>
      </c>
      <c r="BP95" s="4">
        <f t="shared" si="51"/>
        <v>0</v>
      </c>
      <c r="BQ95" s="4">
        <f t="shared" si="52"/>
        <v>0</v>
      </c>
      <c r="BR95" s="4" t="str">
        <f t="shared" si="53"/>
        <v/>
      </c>
      <c r="BS95" s="4" t="str">
        <f t="shared" si="54"/>
        <v/>
      </c>
      <c r="BT95" s="4" t="str">
        <f t="shared" si="55"/>
        <v/>
      </c>
      <c r="BU95" s="4" t="str">
        <f t="shared" si="56"/>
        <v/>
      </c>
      <c r="BV95" s="4">
        <f t="shared" si="57"/>
        <v>0</v>
      </c>
      <c r="BW95" s="4">
        <f t="shared" si="58"/>
        <v>0</v>
      </c>
      <c r="BY95" s="4" t="s">
        <v>309</v>
      </c>
      <c r="BZ95" s="4">
        <f t="shared" si="59"/>
        <v>0</v>
      </c>
      <c r="CA95" s="4">
        <f t="shared" si="60"/>
        <v>0</v>
      </c>
      <c r="CB95" s="4">
        <f t="shared" si="61"/>
        <v>0</v>
      </c>
      <c r="CC95" s="4">
        <f t="shared" si="62"/>
        <v>0</v>
      </c>
      <c r="CD95" s="4">
        <f t="shared" si="63"/>
        <v>0</v>
      </c>
      <c r="CE95" s="4">
        <f t="shared" si="64"/>
        <v>0</v>
      </c>
      <c r="CF95" s="4">
        <f t="shared" si="65"/>
        <v>0</v>
      </c>
      <c r="CG95" s="4">
        <f t="shared" si="66"/>
        <v>0</v>
      </c>
      <c r="CH95" s="4" t="str">
        <f t="shared" si="67"/>
        <v/>
      </c>
      <c r="CI95" s="4" t="str">
        <f t="shared" si="68"/>
        <v/>
      </c>
      <c r="CJ95" s="4" t="str">
        <f t="shared" si="69"/>
        <v/>
      </c>
      <c r="CK95" s="4" t="str">
        <f t="shared" si="70"/>
        <v/>
      </c>
      <c r="CM95" s="4" t="s">
        <v>309</v>
      </c>
      <c r="CN95" s="4" t="str">
        <f>IF(ISNUMBER(BZ95), IF($BV95&gt;VLOOKUP('Gene Table'!$G$2,'Array Content'!$A$2:$B$3,2,FALSE),IF(BZ95&lt;-$BV95,"mutant","WT"),IF(BZ95&lt;-VLOOKUP('Gene Table'!$G$2,'Array Content'!$A$2:$B$3,2,FALSE),"Mutant","WT")),"")</f>
        <v>WT</v>
      </c>
      <c r="CO95" s="4" t="str">
        <f>IF(ISNUMBER(CA95), IF($BV95&gt;VLOOKUP('Gene Table'!$G$2,'Array Content'!$A$2:$B$3,2,FALSE),IF(CA95&lt;-$BV95,"mutant","WT"),IF(CA95&lt;-VLOOKUP('Gene Table'!$G$2,'Array Content'!$A$2:$B$3,2,FALSE),"Mutant","WT")),"")</f>
        <v>WT</v>
      </c>
      <c r="CP95" s="4" t="str">
        <f>IF(ISNUMBER(CB95), IF($BV95&gt;VLOOKUP('Gene Table'!$G$2,'Array Content'!$A$2:$B$3,2,FALSE),IF(CB95&lt;-$BV95,"mutant","WT"),IF(CB95&lt;-VLOOKUP('Gene Table'!$G$2,'Array Content'!$A$2:$B$3,2,FALSE),"Mutant","WT")),"")</f>
        <v>WT</v>
      </c>
      <c r="CQ95" s="4" t="str">
        <f>IF(ISNUMBER(CC95), IF($BV95&gt;VLOOKUP('Gene Table'!$G$2,'Array Content'!$A$2:$B$3,2,FALSE),IF(CC95&lt;-$BV95,"mutant","WT"),IF(CC95&lt;-VLOOKUP('Gene Table'!$G$2,'Array Content'!$A$2:$B$3,2,FALSE),"Mutant","WT")),"")</f>
        <v>WT</v>
      </c>
      <c r="CR95" s="4" t="str">
        <f>IF(ISNUMBER(CD95), IF($BV95&gt;VLOOKUP('Gene Table'!$G$2,'Array Content'!$A$2:$B$3,2,FALSE),IF(CD95&lt;-$BV95,"mutant","WT"),IF(CD95&lt;-VLOOKUP('Gene Table'!$G$2,'Array Content'!$A$2:$B$3,2,FALSE),"Mutant","WT")),"")</f>
        <v>WT</v>
      </c>
      <c r="CS95" s="4" t="str">
        <f>IF(ISNUMBER(CE95), IF($BV95&gt;VLOOKUP('Gene Table'!$G$2,'Array Content'!$A$2:$B$3,2,FALSE),IF(CE95&lt;-$BV95,"mutant","WT"),IF(CE95&lt;-VLOOKUP('Gene Table'!$G$2,'Array Content'!$A$2:$B$3,2,FALSE),"Mutant","WT")),"")</f>
        <v>WT</v>
      </c>
      <c r="CT95" s="4" t="str">
        <f>IF(ISNUMBER(CF95), IF($BV95&gt;VLOOKUP('Gene Table'!$G$2,'Array Content'!$A$2:$B$3,2,FALSE),IF(CF95&lt;-$BV95,"mutant","WT"),IF(CF95&lt;-VLOOKUP('Gene Table'!$G$2,'Array Content'!$A$2:$B$3,2,FALSE),"Mutant","WT")),"")</f>
        <v>WT</v>
      </c>
      <c r="CU95" s="4" t="str">
        <f>IF(ISNUMBER(CG95), IF($BV95&gt;VLOOKUP('Gene Table'!$G$2,'Array Content'!$A$2:$B$3,2,FALSE),IF(CG95&lt;-$BV95,"mutant","WT"),IF(CG95&lt;-VLOOKUP('Gene Table'!$G$2,'Array Content'!$A$2:$B$3,2,FALSE),"Mutant","WT")),"")</f>
        <v>WT</v>
      </c>
      <c r="CV95" s="4" t="str">
        <f>IF(ISNUMBER(CH95), IF($BV95&gt;VLOOKUP('Gene Table'!$G$2,'Array Content'!$A$2:$B$3,2,FALSE),IF(CH95&lt;-$BV95,"mutant","WT"),IF(CH95&lt;-VLOOKUP('Gene Table'!$G$2,'Array Content'!$A$2:$B$3,2,FALSE),"Mutant","WT")),"")</f>
        <v/>
      </c>
      <c r="CW95" s="4" t="str">
        <f>IF(ISNUMBER(CI95), IF($BV95&gt;VLOOKUP('Gene Table'!$G$2,'Array Content'!$A$2:$B$3,2,FALSE),IF(CI95&lt;-$BV95,"mutant","WT"),IF(CI95&lt;-VLOOKUP('Gene Table'!$G$2,'Array Content'!$A$2:$B$3,2,FALSE),"Mutant","WT")),"")</f>
        <v/>
      </c>
      <c r="CX95" s="4" t="str">
        <f>IF(ISNUMBER(CJ95), IF($BV95&gt;VLOOKUP('Gene Table'!$G$2,'Array Content'!$A$2:$B$3,2,FALSE),IF(CJ95&lt;-$BV95,"mutant","WT"),IF(CJ95&lt;-VLOOKUP('Gene Table'!$G$2,'Array Content'!$A$2:$B$3,2,FALSE),"Mutant","WT")),"")</f>
        <v/>
      </c>
      <c r="CY95" s="4" t="str">
        <f>IF(ISNUMBER(CK95), IF($BV95&gt;VLOOKUP('Gene Table'!$G$2,'Array Content'!$A$2:$B$3,2,FALSE),IF(CK95&lt;-$BV95,"mutant","WT"),IF(CK95&lt;-VLOOKUP('Gene Table'!$G$2,'Array Content'!$A$2:$B$3,2,FALSE),"Mutant","WT")),"")</f>
        <v/>
      </c>
      <c r="DA95" s="4" t="s">
        <v>309</v>
      </c>
      <c r="DB95" s="4">
        <f t="shared" si="71"/>
        <v>0</v>
      </c>
      <c r="DC95" s="4">
        <f t="shared" si="72"/>
        <v>0</v>
      </c>
      <c r="DD95" s="4">
        <f t="shared" si="73"/>
        <v>0</v>
      </c>
      <c r="DE95" s="4">
        <f t="shared" si="74"/>
        <v>0</v>
      </c>
      <c r="DF95" s="4">
        <f t="shared" si="75"/>
        <v>0</v>
      </c>
      <c r="DG95" s="4">
        <f t="shared" si="76"/>
        <v>0</v>
      </c>
      <c r="DH95" s="4">
        <f t="shared" si="77"/>
        <v>0</v>
      </c>
      <c r="DI95" s="4">
        <f t="shared" si="78"/>
        <v>0</v>
      </c>
      <c r="DJ95" s="4" t="str">
        <f t="shared" si="79"/>
        <v/>
      </c>
      <c r="DK95" s="4" t="str">
        <f t="shared" si="80"/>
        <v/>
      </c>
      <c r="DL95" s="4" t="str">
        <f t="shared" si="81"/>
        <v/>
      </c>
      <c r="DM95" s="4" t="str">
        <f t="shared" si="82"/>
        <v/>
      </c>
      <c r="DO95" s="4" t="s">
        <v>309</v>
      </c>
      <c r="DP95" s="4" t="str">
        <f>IF(ISNUMBER(DB95), IF($AR95&gt;VLOOKUP('Gene Table'!$G$2,'Array Content'!$A$2:$B$3,2,FALSE),IF(DB95&lt;-$AR95,"mutant","WT"),IF(DB95&lt;-VLOOKUP('Gene Table'!$G$2,'Array Content'!$A$2:$B$3,2,FALSE),"Mutant","WT")),"")</f>
        <v>WT</v>
      </c>
      <c r="DQ95" s="4" t="str">
        <f>IF(ISNUMBER(DC95), IF($AR95&gt;VLOOKUP('Gene Table'!$G$2,'Array Content'!$A$2:$B$3,2,FALSE),IF(DC95&lt;-$AR95,"mutant","WT"),IF(DC95&lt;-VLOOKUP('Gene Table'!$G$2,'Array Content'!$A$2:$B$3,2,FALSE),"Mutant","WT")),"")</f>
        <v>WT</v>
      </c>
      <c r="DR95" s="4" t="str">
        <f>IF(ISNUMBER(DD95), IF($AR95&gt;VLOOKUP('Gene Table'!$G$2,'Array Content'!$A$2:$B$3,2,FALSE),IF(DD95&lt;-$AR95,"mutant","WT"),IF(DD95&lt;-VLOOKUP('Gene Table'!$G$2,'Array Content'!$A$2:$B$3,2,FALSE),"Mutant","WT")),"")</f>
        <v>WT</v>
      </c>
      <c r="DS95" s="4" t="str">
        <f>IF(ISNUMBER(DE95), IF($AR95&gt;VLOOKUP('Gene Table'!$G$2,'Array Content'!$A$2:$B$3,2,FALSE),IF(DE95&lt;-$AR95,"mutant","WT"),IF(DE95&lt;-VLOOKUP('Gene Table'!$G$2,'Array Content'!$A$2:$B$3,2,FALSE),"Mutant","WT")),"")</f>
        <v>WT</v>
      </c>
      <c r="DT95" s="4" t="str">
        <f>IF(ISNUMBER(DF95), IF($AR95&gt;VLOOKUP('Gene Table'!$G$2,'Array Content'!$A$2:$B$3,2,FALSE),IF(DF95&lt;-$AR95,"mutant","WT"),IF(DF95&lt;-VLOOKUP('Gene Table'!$G$2,'Array Content'!$A$2:$B$3,2,FALSE),"Mutant","WT")),"")</f>
        <v>WT</v>
      </c>
      <c r="DU95" s="4" t="str">
        <f>IF(ISNUMBER(DG95), IF($AR95&gt;VLOOKUP('Gene Table'!$G$2,'Array Content'!$A$2:$B$3,2,FALSE),IF(DG95&lt;-$AR95,"mutant","WT"),IF(DG95&lt;-VLOOKUP('Gene Table'!$G$2,'Array Content'!$A$2:$B$3,2,FALSE),"Mutant","WT")),"")</f>
        <v>WT</v>
      </c>
      <c r="DV95" s="4" t="str">
        <f>IF(ISNUMBER(DH95), IF($AR95&gt;VLOOKUP('Gene Table'!$G$2,'Array Content'!$A$2:$B$3,2,FALSE),IF(DH95&lt;-$AR95,"mutant","WT"),IF(DH95&lt;-VLOOKUP('Gene Table'!$G$2,'Array Content'!$A$2:$B$3,2,FALSE),"Mutant","WT")),"")</f>
        <v>WT</v>
      </c>
      <c r="DW95" s="4" t="str">
        <f>IF(ISNUMBER(DI95), IF($AR95&gt;VLOOKUP('Gene Table'!$G$2,'Array Content'!$A$2:$B$3,2,FALSE),IF(DI95&lt;-$AR95,"mutant","WT"),IF(DI95&lt;-VLOOKUP('Gene Table'!$G$2,'Array Content'!$A$2:$B$3,2,FALSE),"Mutant","WT")),"")</f>
        <v>WT</v>
      </c>
      <c r="DX95" s="4" t="str">
        <f>IF(ISNUMBER(DJ95), IF($AR95&gt;VLOOKUP('Gene Table'!$G$2,'Array Content'!$A$2:$B$3,2,FALSE),IF(DJ95&lt;-$AR95,"mutant","WT"),IF(DJ95&lt;-VLOOKUP('Gene Table'!$G$2,'Array Content'!$A$2:$B$3,2,FALSE),"Mutant","WT")),"")</f>
        <v/>
      </c>
      <c r="DY95" s="4" t="str">
        <f>IF(ISNUMBER(DK95), IF($AR95&gt;VLOOKUP('Gene Table'!$G$2,'Array Content'!$A$2:$B$3,2,FALSE),IF(DK95&lt;-$AR95,"mutant","WT"),IF(DK95&lt;-VLOOKUP('Gene Table'!$G$2,'Array Content'!$A$2:$B$3,2,FALSE),"Mutant","WT")),"")</f>
        <v/>
      </c>
      <c r="DZ95" s="4" t="str">
        <f>IF(ISNUMBER(DL95), IF($AR95&gt;VLOOKUP('Gene Table'!$G$2,'Array Content'!$A$2:$B$3,2,FALSE),IF(DL95&lt;-$AR95,"mutant","WT"),IF(DL95&lt;-VLOOKUP('Gene Table'!$G$2,'Array Content'!$A$2:$B$3,2,FALSE),"Mutant","WT")),"")</f>
        <v/>
      </c>
      <c r="EA95" s="4" t="str">
        <f>IF(ISNUMBER(DM95), IF($AR95&gt;VLOOKUP('Gene Table'!$G$2,'Array Content'!$A$2:$B$3,2,FALSE),IF(DM95&lt;-$AR95,"mutant","WT"),IF(DM95&lt;-VLOOKUP('Gene Table'!$G$2,'Array Content'!$A$2:$B$3,2,FALSE),"Mutant","WT")),"")</f>
        <v/>
      </c>
      <c r="EC95" s="4" t="s">
        <v>309</v>
      </c>
      <c r="ED95" s="4">
        <f>IF('Gene Table'!$D95="copy number",D95,"")</f>
        <v>26.31</v>
      </c>
      <c r="EE95" s="4">
        <f>IF('Gene Table'!$D95="copy number",E95,"")</f>
        <v>26.47</v>
      </c>
      <c r="EF95" s="4" t="str">
        <f>IF('Gene Table'!$D95="copy number",F95,"")</f>
        <v/>
      </c>
      <c r="EG95" s="4" t="str">
        <f>IF('Gene Table'!$D95="copy number",G95,"")</f>
        <v/>
      </c>
      <c r="EH95" s="4" t="str">
        <f>IF('Gene Table'!$D95="copy number",H95,"")</f>
        <v/>
      </c>
      <c r="EI95" s="4" t="str">
        <f>IF('Gene Table'!$D95="copy number",I95,"")</f>
        <v/>
      </c>
      <c r="EJ95" s="4" t="str">
        <f>IF('Gene Table'!$D95="copy number",J95,"")</f>
        <v/>
      </c>
      <c r="EK95" s="4" t="str">
        <f>IF('Gene Table'!$D95="copy number",K95,"")</f>
        <v/>
      </c>
      <c r="EL95" s="4" t="str">
        <f>IF('Gene Table'!$D95="copy number",L95,"")</f>
        <v/>
      </c>
      <c r="EM95" s="4" t="str">
        <f>IF('Gene Table'!$D95="copy number",M95,"")</f>
        <v/>
      </c>
      <c r="EN95" s="4" t="str">
        <f>IF('Gene Table'!$D95="copy number",N95,"")</f>
        <v/>
      </c>
      <c r="EO95" s="4" t="str">
        <f>IF('Gene Table'!$D95="copy number",O95,"")</f>
        <v/>
      </c>
      <c r="EQ95" s="4" t="s">
        <v>309</v>
      </c>
      <c r="ER95" s="4">
        <f>IF('Gene Table'!$D95="copy number",R95,"")</f>
        <v>26.74</v>
      </c>
      <c r="ES95" s="4">
        <f>IF('Gene Table'!$D95="copy number",S95,"")</f>
        <v>26.86</v>
      </c>
      <c r="ET95" s="4">
        <f>IF('Gene Table'!$D95="copy number",T95,"")</f>
        <v>26.89</v>
      </c>
      <c r="EU95" s="4">
        <f>IF('Gene Table'!$D95="copy number",U95,"")</f>
        <v>26</v>
      </c>
      <c r="EV95" s="4">
        <f>IF('Gene Table'!$D95="copy number",V95,"")</f>
        <v>26</v>
      </c>
      <c r="EW95" s="4">
        <f>IF('Gene Table'!$D95="copy number",W95,"")</f>
        <v>26</v>
      </c>
      <c r="EX95" s="4">
        <f>IF('Gene Table'!$D95="copy number",X95,"")</f>
        <v>26</v>
      </c>
      <c r="EY95" s="4">
        <f>IF('Gene Table'!$D95="copy number",Y95,"")</f>
        <v>26</v>
      </c>
      <c r="EZ95" s="4" t="str">
        <f>IF('Gene Table'!$D95="copy number",Z95,"")</f>
        <v/>
      </c>
      <c r="FA95" s="4" t="str">
        <f>IF('Gene Table'!$D95="copy number",AA95,"")</f>
        <v/>
      </c>
      <c r="FB95" s="4" t="str">
        <f>IF('Gene Table'!$D95="copy number",AB95,"")</f>
        <v/>
      </c>
      <c r="FC95" s="4" t="str">
        <f>IF('Gene Table'!$D95="copy number",AC95,"")</f>
        <v/>
      </c>
      <c r="FE95" s="4" t="s">
        <v>309</v>
      </c>
      <c r="FF95" s="4" t="str">
        <f>IF('Gene Table'!$C95="SMPC",D95,"")</f>
        <v/>
      </c>
      <c r="FG95" s="4" t="str">
        <f>IF('Gene Table'!$C95="SMPC",E95,"")</f>
        <v/>
      </c>
      <c r="FH95" s="4" t="str">
        <f>IF('Gene Table'!$C95="SMPC",F95,"")</f>
        <v/>
      </c>
      <c r="FI95" s="4" t="str">
        <f>IF('Gene Table'!$C95="SMPC",G95,"")</f>
        <v/>
      </c>
      <c r="FJ95" s="4" t="str">
        <f>IF('Gene Table'!$C95="SMPC",H95,"")</f>
        <v/>
      </c>
      <c r="FK95" s="4" t="str">
        <f>IF('Gene Table'!$C95="SMPC",I95,"")</f>
        <v/>
      </c>
      <c r="FL95" s="4" t="str">
        <f>IF('Gene Table'!$C95="SMPC",J95,"")</f>
        <v/>
      </c>
      <c r="FM95" s="4" t="str">
        <f>IF('Gene Table'!$C95="SMPC",K95,"")</f>
        <v/>
      </c>
      <c r="FN95" s="4" t="str">
        <f>IF('Gene Table'!$C95="SMPC",L95,"")</f>
        <v/>
      </c>
      <c r="FO95" s="4" t="str">
        <f>IF('Gene Table'!$C95="SMPC",M95,"")</f>
        <v/>
      </c>
      <c r="FP95" s="4" t="str">
        <f>IF('Gene Table'!$C95="SMPC",N95,"")</f>
        <v/>
      </c>
      <c r="FQ95" s="4" t="str">
        <f>IF('Gene Table'!$C95="SMPC",O95,"")</f>
        <v/>
      </c>
      <c r="FS95" s="4" t="s">
        <v>309</v>
      </c>
      <c r="FT95" s="4" t="str">
        <f>IF('Gene Table'!$C95="SMPC",R95,"")</f>
        <v/>
      </c>
      <c r="FU95" s="4" t="str">
        <f>IF('Gene Table'!$C95="SMPC",S95,"")</f>
        <v/>
      </c>
      <c r="FV95" s="4" t="str">
        <f>IF('Gene Table'!$C95="SMPC",T95,"")</f>
        <v/>
      </c>
      <c r="FW95" s="4" t="str">
        <f>IF('Gene Table'!$C95="SMPC",U95,"")</f>
        <v/>
      </c>
      <c r="FX95" s="4" t="str">
        <f>IF('Gene Table'!$C95="SMPC",V95,"")</f>
        <v/>
      </c>
      <c r="FY95" s="4" t="str">
        <f>IF('Gene Table'!$C95="SMPC",W95,"")</f>
        <v/>
      </c>
      <c r="FZ95" s="4" t="str">
        <f>IF('Gene Table'!$C95="SMPC",X95,"")</f>
        <v/>
      </c>
      <c r="GA95" s="4" t="str">
        <f>IF('Gene Table'!$C95="SMPC",Y95,"")</f>
        <v/>
      </c>
      <c r="GB95" s="4" t="str">
        <f>IF('Gene Table'!$C95="SMPC",Z95,"")</f>
        <v/>
      </c>
      <c r="GC95" s="4" t="str">
        <f>IF('Gene Table'!$C95="SMPC",AA95,"")</f>
        <v/>
      </c>
      <c r="GD95" s="4" t="str">
        <f>IF('Gene Table'!$C95="SMPC",AB95,"")</f>
        <v/>
      </c>
      <c r="GE95" s="4" t="str">
        <f>IF('Gene Table'!$C95="SMPC",AC95,"")</f>
        <v/>
      </c>
    </row>
    <row r="96" spans="1:187" ht="15" customHeight="1" x14ac:dyDescent="0.25">
      <c r="A96" s="4" t="str">
        <f>'Gene Table'!C96&amp;":"&amp;'Gene Table'!D96</f>
        <v>PTEN:copy number</v>
      </c>
      <c r="B96" s="4">
        <f>IF('Gene Table'!$G$5="NO",IF(ISNUMBER(MATCH('Gene Table'!E96,'Array Content'!$M$2:$M$941,0)),VLOOKUP('Gene Table'!E96,'Array Content'!$M$2:$O$941,2,FALSE),35),IF('Gene Table'!$G$5="YES",IF(ISNUMBER(MATCH('Gene Table'!E96,'Array Content'!$M$2:$M$941,0)),VLOOKUP('Gene Table'!E96,'Array Content'!$M$2:$O$941,3,FALSE),35),"OOPS"))</f>
        <v>35</v>
      </c>
      <c r="C96" s="4" t="s">
        <v>311</v>
      </c>
      <c r="D96" s="4">
        <f>IF('Control Sample Data'!D95="","",IF(SUM('Control Sample Data'!D$2:D$97)&gt;10,IF(AND(ISNUMBER('Control Sample Data'!D95),'Control Sample Data'!D95&lt;$B96, 'Control Sample Data'!D95&gt;0),'Control Sample Data'!D95,$B96),""))</f>
        <v>26.09</v>
      </c>
      <c r="E96" s="4">
        <f>IF('Control Sample Data'!E95="","",IF(SUM('Control Sample Data'!E$2:E$97)&gt;10,IF(AND(ISNUMBER('Control Sample Data'!E95),'Control Sample Data'!E95&lt;$B96, 'Control Sample Data'!E95&gt;0),'Control Sample Data'!E95,$B96),""))</f>
        <v>26.31</v>
      </c>
      <c r="F96" s="4" t="str">
        <f>IF('Control Sample Data'!F95="","",IF(SUM('Control Sample Data'!F$2:F$97)&gt;10,IF(AND(ISNUMBER('Control Sample Data'!F95),'Control Sample Data'!F95&lt;$B96, 'Control Sample Data'!F95&gt;0),'Control Sample Data'!F95,$B96),""))</f>
        <v/>
      </c>
      <c r="G96" s="4" t="str">
        <f>IF('Control Sample Data'!G95="","",IF(SUM('Control Sample Data'!G$2:G$97)&gt;10,IF(AND(ISNUMBER('Control Sample Data'!G95),'Control Sample Data'!G95&lt;$B96, 'Control Sample Data'!G95&gt;0),'Control Sample Data'!G95,$B96),""))</f>
        <v/>
      </c>
      <c r="H96" s="4" t="str">
        <f>IF('Control Sample Data'!H95="","",IF(SUM('Control Sample Data'!H$2:H$97)&gt;10,IF(AND(ISNUMBER('Control Sample Data'!H95),'Control Sample Data'!H95&lt;$B96, 'Control Sample Data'!H95&gt;0),'Control Sample Data'!H95,$B96),""))</f>
        <v/>
      </c>
      <c r="I96" s="4" t="str">
        <f>IF('Control Sample Data'!I95="","",IF(SUM('Control Sample Data'!I$2:I$97)&gt;10,IF(AND(ISNUMBER('Control Sample Data'!I95),'Control Sample Data'!I95&lt;$B96, 'Control Sample Data'!I95&gt;0),'Control Sample Data'!I95,$B96),""))</f>
        <v/>
      </c>
      <c r="J96" s="4" t="str">
        <f>IF('Control Sample Data'!J95="","",IF(SUM('Control Sample Data'!J$2:J$97)&gt;10,IF(AND(ISNUMBER('Control Sample Data'!J95),'Control Sample Data'!J95&lt;$B96, 'Control Sample Data'!J95&gt;0),'Control Sample Data'!J95,$B96),""))</f>
        <v/>
      </c>
      <c r="K96" s="4" t="str">
        <f>IF('Control Sample Data'!K95="","",IF(SUM('Control Sample Data'!K$2:K$97)&gt;10,IF(AND(ISNUMBER('Control Sample Data'!K95),'Control Sample Data'!K95&lt;$B96, 'Control Sample Data'!K95&gt;0),'Control Sample Data'!K95,$B96),""))</f>
        <v/>
      </c>
      <c r="L96" s="4" t="str">
        <f>IF('Control Sample Data'!L95="","",IF(SUM('Control Sample Data'!L$2:L$97)&gt;10,IF(AND(ISNUMBER('Control Sample Data'!L95),'Control Sample Data'!L95&lt;$B96, 'Control Sample Data'!L95&gt;0),'Control Sample Data'!L95,$B96),""))</f>
        <v/>
      </c>
      <c r="M96" s="4" t="str">
        <f>IF('Control Sample Data'!M95="","",IF(SUM('Control Sample Data'!M$2:M$97)&gt;10,IF(AND(ISNUMBER('Control Sample Data'!M95),'Control Sample Data'!M95&lt;$B96, 'Control Sample Data'!M95&gt;0),'Control Sample Data'!M95,$B96),""))</f>
        <v/>
      </c>
      <c r="N96" s="4" t="str">
        <f>IF('Control Sample Data'!N95="","",IF(SUM('Control Sample Data'!N$2:N$97)&gt;10,IF(AND(ISNUMBER('Control Sample Data'!N95),'Control Sample Data'!N95&lt;$B96, 'Control Sample Data'!N95&gt;0),'Control Sample Data'!N95,$B96),""))</f>
        <v/>
      </c>
      <c r="O96" s="4" t="str">
        <f>IF('Control Sample Data'!O95="","",IF(SUM('Control Sample Data'!O$2:O$97)&gt;10,IF(AND(ISNUMBER('Control Sample Data'!O95),'Control Sample Data'!O95&lt;$B96, 'Control Sample Data'!O95&gt;0),'Control Sample Data'!O95,$B96),""))</f>
        <v/>
      </c>
      <c r="Q96" s="4" t="s">
        <v>311</v>
      </c>
      <c r="R96" s="4">
        <f>IF('Test Sample Data'!D95="","",IF(SUM('Test Sample Data'!D$2:D$97)&gt;10,IF(AND(ISNUMBER('Test Sample Data'!D95),'Test Sample Data'!D95&lt;$B96, 'Test Sample Data'!D95&gt;0),'Test Sample Data'!D95,$B96),""))</f>
        <v>27.1</v>
      </c>
      <c r="S96" s="4">
        <f>IF('Test Sample Data'!E95="","",IF(SUM('Test Sample Data'!E$2:E$97)&gt;10,IF(AND(ISNUMBER('Test Sample Data'!E95),'Test Sample Data'!E95&lt;$B96, 'Test Sample Data'!E95&gt;0),'Test Sample Data'!E95,$B96),""))</f>
        <v>26.72</v>
      </c>
      <c r="T96" s="4">
        <f>IF('Test Sample Data'!F95="","",IF(SUM('Test Sample Data'!F$2:F$97)&gt;10,IF(AND(ISNUMBER('Test Sample Data'!F95),'Test Sample Data'!F95&lt;$B96, 'Test Sample Data'!F95&gt;0),'Test Sample Data'!F95,$B96),""))</f>
        <v>26.71</v>
      </c>
      <c r="U96" s="4">
        <f>IF('Test Sample Data'!G95="","",IF(SUM('Test Sample Data'!G$2:G$97)&gt;10,IF(AND(ISNUMBER('Test Sample Data'!G95),'Test Sample Data'!G95&lt;$B96, 'Test Sample Data'!G95&gt;0),'Test Sample Data'!G95,$B96),""))</f>
        <v>26</v>
      </c>
      <c r="V96" s="4">
        <f>IF('Test Sample Data'!H95="","",IF(SUM('Test Sample Data'!H$2:H$97)&gt;10,IF(AND(ISNUMBER('Test Sample Data'!H95),'Test Sample Data'!H95&lt;$B96, 'Test Sample Data'!H95&gt;0),'Test Sample Data'!H95,$B96),""))</f>
        <v>26</v>
      </c>
      <c r="W96" s="4">
        <f>IF('Test Sample Data'!I95="","",IF(SUM('Test Sample Data'!I$2:I$97)&gt;10,IF(AND(ISNUMBER('Test Sample Data'!I95),'Test Sample Data'!I95&lt;$B96, 'Test Sample Data'!I95&gt;0),'Test Sample Data'!I95,$B96),""))</f>
        <v>26</v>
      </c>
      <c r="X96" s="4">
        <f>IF('Test Sample Data'!J95="","",IF(SUM('Test Sample Data'!J$2:J$97)&gt;10,IF(AND(ISNUMBER('Test Sample Data'!J95),'Test Sample Data'!J95&lt;$B96, 'Test Sample Data'!J95&gt;0),'Test Sample Data'!J95,$B96),""))</f>
        <v>26</v>
      </c>
      <c r="Y96" s="4">
        <f>IF('Test Sample Data'!K95="","",IF(SUM('Test Sample Data'!K$2:K$97)&gt;10,IF(AND(ISNUMBER('Test Sample Data'!K95),'Test Sample Data'!K95&lt;$B96, 'Test Sample Data'!K95&gt;0),'Test Sample Data'!K95,$B96),""))</f>
        <v>26</v>
      </c>
      <c r="Z96" s="4" t="str">
        <f>IF('Test Sample Data'!L95="","",IF(SUM('Test Sample Data'!L$2:L$97)&gt;10,IF(AND(ISNUMBER('Test Sample Data'!L95),'Test Sample Data'!L95&lt;$B96, 'Test Sample Data'!L95&gt;0),'Test Sample Data'!L95,$B96),""))</f>
        <v/>
      </c>
      <c r="AA96" s="4" t="str">
        <f>IF('Test Sample Data'!M95="","",IF(SUM('Test Sample Data'!M$2:M$97)&gt;10,IF(AND(ISNUMBER('Test Sample Data'!M95),'Test Sample Data'!M95&lt;$B96, 'Test Sample Data'!M95&gt;0),'Test Sample Data'!M95,$B96),""))</f>
        <v/>
      </c>
      <c r="AB96" s="4" t="str">
        <f>IF('Test Sample Data'!N95="","",IF(SUM('Test Sample Data'!N$2:N$97)&gt;10,IF(AND(ISNUMBER('Test Sample Data'!N95),'Test Sample Data'!N95&lt;$B96, 'Test Sample Data'!N95&gt;0),'Test Sample Data'!N95,$B96),""))</f>
        <v/>
      </c>
      <c r="AC96" s="4" t="str">
        <f>IF('Test Sample Data'!O95="","",IF(SUM('Test Sample Data'!O$2:O$97)&gt;10,IF(AND(ISNUMBER('Test Sample Data'!O95),'Test Sample Data'!O95&lt;$B96, 'Test Sample Data'!O95&gt;0),'Test Sample Data'!O95,$B96),""))</f>
        <v/>
      </c>
      <c r="AE96" s="4" t="s">
        <v>311</v>
      </c>
      <c r="AF96" s="4">
        <f>IF(ISNUMBER(D96),IF(MID('Gene Table'!$D$1,5,1)="8",D96-ED$100,D96-VLOOKUP(LEFT($A96,FIND(":",$A96,1))&amp;"copy number",$A$3:$AC$98,4,FALSE)),"")</f>
        <v>0</v>
      </c>
      <c r="AG96" s="4">
        <f>IF(ISNUMBER(E96),IF(MID('Gene Table'!$D$1,5,1)="8",E96-EE$100,E96-VLOOKUP(LEFT($A96,FIND(":",$A96,1))&amp;"copy number",$A$3:$AC$98,5,FALSE)),"")</f>
        <v>0</v>
      </c>
      <c r="AH96" s="4" t="str">
        <f>IF(ISNUMBER(F96),IF(MID('Gene Table'!$D$1,5,1)="8",F96-EF$100,F96-VLOOKUP(LEFT($A96,FIND(":",$A96,1))&amp;"copy number",$A$3:$AC$98,6,FALSE)),"")</f>
        <v/>
      </c>
      <c r="AI96" s="4" t="str">
        <f>IF(ISNUMBER(G96),IF(MID('Gene Table'!$D$1,5,1)="8",G96-EG$100,G96-VLOOKUP(LEFT($A96,FIND(":",$A96,1))&amp;"copy number",$A$3:$AC$98,7,FALSE)),"")</f>
        <v/>
      </c>
      <c r="AJ96" s="4" t="str">
        <f>IF(ISNUMBER(H96),IF(MID('Gene Table'!$D$1,5,1)="8",H96-EH$100,H96-VLOOKUP(LEFT($A96,FIND(":",$A96,1))&amp;"copy number",$A$3:$AC$98,8,FALSE)),"")</f>
        <v/>
      </c>
      <c r="AK96" s="4" t="str">
        <f>IF(ISNUMBER(I96),IF(MID('Gene Table'!$D$1,5,1)="8",I96-EI$100,I96-VLOOKUP(LEFT($A96,FIND(":",$A96,1))&amp;"copy number",$A$3:$AC$98,9,FALSE)),"")</f>
        <v/>
      </c>
      <c r="AL96" s="4" t="str">
        <f>IF(ISNUMBER(J96),IF(MID('Gene Table'!$D$1,5,1)="8",J96-EJ$100,J96-VLOOKUP(LEFT($A96,FIND(":",$A96,1))&amp;"copy number",$A$3:$AC$98,10,FALSE)),"")</f>
        <v/>
      </c>
      <c r="AM96" s="4" t="str">
        <f>IF(ISNUMBER(K96),IF(MID('Gene Table'!$D$1,5,1)="8",K96-EK$100,K96-VLOOKUP(LEFT($A96,FIND(":",$A96,1))&amp;"copy number",$A$3:$AC$98,11,FALSE)),"")</f>
        <v/>
      </c>
      <c r="AN96" s="4" t="str">
        <f>IF(ISNUMBER(L96),IF(MID('Gene Table'!$D$1,5,1)="8",L96-EL$100,L96-VLOOKUP(LEFT($A96,FIND(":",$A96,1))&amp;"copy number",$A$3:$AC$98,12,FALSE)),"")</f>
        <v/>
      </c>
      <c r="AO96" s="4" t="str">
        <f>IF(ISNUMBER(M96),IF(MID('Gene Table'!$D$1,5,1)="8",M96-EM$100,M96-VLOOKUP(LEFT($A96,FIND(":",$A96,1))&amp;"copy number",$A$3:$AC$98,13,FALSE)),"")</f>
        <v/>
      </c>
      <c r="AP96" s="4" t="str">
        <f>IF(ISNUMBER(N96),IF(MID('Gene Table'!$D$1,5,1)="8",N96-EN$100,N96-VLOOKUP(LEFT($A96,FIND(":",$A96,1))&amp;"copy number",$A$3:$AC$98,14,FALSE)),"")</f>
        <v/>
      </c>
      <c r="AQ96" s="4" t="str">
        <f>IF(ISNUMBER(O96),IF(MID('Gene Table'!$D$1,5,1)="8",O96-EO$100,O96-VLOOKUP(LEFT($A96,FIND(":",$A96,1))&amp;"copy number",$A$3:$AC$98,15,FALSE)),"")</f>
        <v/>
      </c>
      <c r="AR96" s="4">
        <f t="shared" si="43"/>
        <v>0</v>
      </c>
      <c r="AS96" s="4">
        <f t="shared" si="44"/>
        <v>0</v>
      </c>
      <c r="AU96" s="4" t="s">
        <v>311</v>
      </c>
      <c r="AV96" s="4">
        <f>IF(ISNUMBER(R96),IF(MID('Gene Table'!$D$1,5,1)="8",D96-ER$100,R96-VLOOKUP(LEFT($A96,FIND(":",$A96,1))&amp;"copy number",$A$3:$AC$98,18,FALSE)),"")</f>
        <v>0</v>
      </c>
      <c r="AW96" s="4">
        <f>IF(ISNUMBER(S96),IF(MID('Gene Table'!$D$1,5,1)="8",E96-ES$100,S96-VLOOKUP(LEFT($A96,FIND(":",$A96,1))&amp;"copy number",$A$3:$AC$98,19,FALSE)),"")</f>
        <v>0</v>
      </c>
      <c r="AX96" s="4">
        <f>IF(ISNUMBER(T96),IF(MID('Gene Table'!$D$1,5,1)="8",F96-ET$100,T96-VLOOKUP(LEFT($A96,FIND(":",$A96,1))&amp;"copy number",$A$3:$AC$98,20,FALSE)),"")</f>
        <v>0</v>
      </c>
      <c r="AY96" s="4">
        <f>IF(ISNUMBER(U96),IF(MID('Gene Table'!$D$1,5,1)="8",G96-EU$100,U96-VLOOKUP(LEFT($A96,FIND(":",$A96,1))&amp;"copy number",$A$3:$AC$98,21,FALSE)),"")</f>
        <v>0</v>
      </c>
      <c r="AZ96" s="4">
        <f>IF(ISNUMBER(V96),IF(MID('Gene Table'!$D$1,5,1)="8",H96-EV$100,V96-VLOOKUP(LEFT($A96,FIND(":",$A96,1))&amp;"copy number",$A$3:$AC$98,22,FALSE)),"")</f>
        <v>0</v>
      </c>
      <c r="BA96" s="4">
        <f>IF(ISNUMBER(W96),IF(MID('Gene Table'!$D$1,5,1)="8",I96-EW$100,W96-VLOOKUP(LEFT($A96,FIND(":",$A96,1))&amp;"copy number",$A$3:$AC$98,23,FALSE)),"")</f>
        <v>0</v>
      </c>
      <c r="BB96" s="4">
        <f>IF(ISNUMBER(X96),IF(MID('Gene Table'!$D$1,5,1)="8",J96-EX$100,X96-VLOOKUP(LEFT($A96,FIND(":",$A96,1))&amp;"copy number",$A$3:$AC$98,24,FALSE)),"")</f>
        <v>0</v>
      </c>
      <c r="BC96" s="4">
        <f>IF(ISNUMBER(Y96),IF(MID('Gene Table'!$D$1,5,1)="8",K96-EY$100,Y96-VLOOKUP(LEFT($A96,FIND(":",$A96,1))&amp;"copy number",$A$3:$AC$98,25,FALSE)),"")</f>
        <v>0</v>
      </c>
      <c r="BD96" s="4" t="str">
        <f>IF(ISNUMBER(Z96),IF(MID('Gene Table'!$D$1,5,1)="8",L96-EZ$100,Z96-VLOOKUP(LEFT($A96,FIND(":",$A96,1))&amp;"copy number",$A$3:$AC$98,26,FALSE)),"")</f>
        <v/>
      </c>
      <c r="BE96" s="4" t="str">
        <f>IF(ISNUMBER(AA96),IF(MID('Gene Table'!$D$1,5,1)="8",M96-FA$100,AA96-VLOOKUP(LEFT($A96,FIND(":",$A96,1))&amp;"copy number",$A$3:$AC$98,27,FALSE)),"")</f>
        <v/>
      </c>
      <c r="BF96" s="4" t="str">
        <f>IF(ISNUMBER(AB96),IF(MID('Gene Table'!$D$1,5,1)="8",N96-FB$100,AB96-VLOOKUP(LEFT($A96,FIND(":",$A96,1))&amp;"copy number",$A$3:$AC$98,28,FALSE)),"")</f>
        <v/>
      </c>
      <c r="BG96" s="4" t="str">
        <f>IF(ISNUMBER(AC96),IF(MID('Gene Table'!$D$1,5,1)="8",O96-FC$100,AC96-VLOOKUP(LEFT($A96,FIND(":",$A96,1))&amp;"copy number",$A$3:$AC$98,29,FALSE)),"")</f>
        <v/>
      </c>
      <c r="BI96" s="4" t="s">
        <v>311</v>
      </c>
      <c r="BJ96" s="4">
        <f t="shared" si="45"/>
        <v>0</v>
      </c>
      <c r="BK96" s="4">
        <f t="shared" si="46"/>
        <v>0</v>
      </c>
      <c r="BL96" s="4">
        <f t="shared" si="47"/>
        <v>0</v>
      </c>
      <c r="BM96" s="4">
        <f t="shared" si="48"/>
        <v>0</v>
      </c>
      <c r="BN96" s="4">
        <f t="shared" si="49"/>
        <v>0</v>
      </c>
      <c r="BO96" s="4">
        <f t="shared" si="50"/>
        <v>0</v>
      </c>
      <c r="BP96" s="4">
        <f t="shared" si="51"/>
        <v>0</v>
      </c>
      <c r="BQ96" s="4">
        <f t="shared" si="52"/>
        <v>0</v>
      </c>
      <c r="BR96" s="4" t="str">
        <f t="shared" si="53"/>
        <v/>
      </c>
      <c r="BS96" s="4" t="str">
        <f t="shared" si="54"/>
        <v/>
      </c>
      <c r="BT96" s="4" t="str">
        <f t="shared" si="55"/>
        <v/>
      </c>
      <c r="BU96" s="4" t="str">
        <f t="shared" si="56"/>
        <v/>
      </c>
      <c r="BV96" s="4">
        <f t="shared" si="57"/>
        <v>0</v>
      </c>
      <c r="BW96" s="4">
        <f t="shared" si="58"/>
        <v>0</v>
      </c>
      <c r="BY96" s="4" t="s">
        <v>311</v>
      </c>
      <c r="BZ96" s="4">
        <f t="shared" si="59"/>
        <v>0</v>
      </c>
      <c r="CA96" s="4">
        <f t="shared" si="60"/>
        <v>0</v>
      </c>
      <c r="CB96" s="4">
        <f t="shared" si="61"/>
        <v>0</v>
      </c>
      <c r="CC96" s="4">
        <f t="shared" si="62"/>
        <v>0</v>
      </c>
      <c r="CD96" s="4">
        <f t="shared" si="63"/>
        <v>0</v>
      </c>
      <c r="CE96" s="4">
        <f t="shared" si="64"/>
        <v>0</v>
      </c>
      <c r="CF96" s="4">
        <f t="shared" si="65"/>
        <v>0</v>
      </c>
      <c r="CG96" s="4">
        <f t="shared" si="66"/>
        <v>0</v>
      </c>
      <c r="CH96" s="4" t="str">
        <f t="shared" si="67"/>
        <v/>
      </c>
      <c r="CI96" s="4" t="str">
        <f t="shared" si="68"/>
        <v/>
      </c>
      <c r="CJ96" s="4" t="str">
        <f t="shared" si="69"/>
        <v/>
      </c>
      <c r="CK96" s="4" t="str">
        <f t="shared" si="70"/>
        <v/>
      </c>
      <c r="CM96" s="4" t="s">
        <v>311</v>
      </c>
      <c r="CN96" s="4" t="str">
        <f>IF(ISNUMBER(BZ96), IF($BV96&gt;VLOOKUP('Gene Table'!$G$2,'Array Content'!$A$2:$B$3,2,FALSE),IF(BZ96&lt;-$BV96,"mutant","WT"),IF(BZ96&lt;-VLOOKUP('Gene Table'!$G$2,'Array Content'!$A$2:$B$3,2,FALSE),"Mutant","WT")),"")</f>
        <v>WT</v>
      </c>
      <c r="CO96" s="4" t="str">
        <f>IF(ISNUMBER(CA96), IF($BV96&gt;VLOOKUP('Gene Table'!$G$2,'Array Content'!$A$2:$B$3,2,FALSE),IF(CA96&lt;-$BV96,"mutant","WT"),IF(CA96&lt;-VLOOKUP('Gene Table'!$G$2,'Array Content'!$A$2:$B$3,2,FALSE),"Mutant","WT")),"")</f>
        <v>WT</v>
      </c>
      <c r="CP96" s="4" t="str">
        <f>IF(ISNUMBER(CB96), IF($BV96&gt;VLOOKUP('Gene Table'!$G$2,'Array Content'!$A$2:$B$3,2,FALSE),IF(CB96&lt;-$BV96,"mutant","WT"),IF(CB96&lt;-VLOOKUP('Gene Table'!$G$2,'Array Content'!$A$2:$B$3,2,FALSE),"Mutant","WT")),"")</f>
        <v>WT</v>
      </c>
      <c r="CQ96" s="4" t="str">
        <f>IF(ISNUMBER(CC96), IF($BV96&gt;VLOOKUP('Gene Table'!$G$2,'Array Content'!$A$2:$B$3,2,FALSE),IF(CC96&lt;-$BV96,"mutant","WT"),IF(CC96&lt;-VLOOKUP('Gene Table'!$G$2,'Array Content'!$A$2:$B$3,2,FALSE),"Mutant","WT")),"")</f>
        <v>WT</v>
      </c>
      <c r="CR96" s="4" t="str">
        <f>IF(ISNUMBER(CD96), IF($BV96&gt;VLOOKUP('Gene Table'!$G$2,'Array Content'!$A$2:$B$3,2,FALSE),IF(CD96&lt;-$BV96,"mutant","WT"),IF(CD96&lt;-VLOOKUP('Gene Table'!$G$2,'Array Content'!$A$2:$B$3,2,FALSE),"Mutant","WT")),"")</f>
        <v>WT</v>
      </c>
      <c r="CS96" s="4" t="str">
        <f>IF(ISNUMBER(CE96), IF($BV96&gt;VLOOKUP('Gene Table'!$G$2,'Array Content'!$A$2:$B$3,2,FALSE),IF(CE96&lt;-$BV96,"mutant","WT"),IF(CE96&lt;-VLOOKUP('Gene Table'!$G$2,'Array Content'!$A$2:$B$3,2,FALSE),"Mutant","WT")),"")</f>
        <v>WT</v>
      </c>
      <c r="CT96" s="4" t="str">
        <f>IF(ISNUMBER(CF96), IF($BV96&gt;VLOOKUP('Gene Table'!$G$2,'Array Content'!$A$2:$B$3,2,FALSE),IF(CF96&lt;-$BV96,"mutant","WT"),IF(CF96&lt;-VLOOKUP('Gene Table'!$G$2,'Array Content'!$A$2:$B$3,2,FALSE),"Mutant","WT")),"")</f>
        <v>WT</v>
      </c>
      <c r="CU96" s="4" t="str">
        <f>IF(ISNUMBER(CG96), IF($BV96&gt;VLOOKUP('Gene Table'!$G$2,'Array Content'!$A$2:$B$3,2,FALSE),IF(CG96&lt;-$BV96,"mutant","WT"),IF(CG96&lt;-VLOOKUP('Gene Table'!$G$2,'Array Content'!$A$2:$B$3,2,FALSE),"Mutant","WT")),"")</f>
        <v>WT</v>
      </c>
      <c r="CV96" s="4" t="str">
        <f>IF(ISNUMBER(CH96), IF($BV96&gt;VLOOKUP('Gene Table'!$G$2,'Array Content'!$A$2:$B$3,2,FALSE),IF(CH96&lt;-$BV96,"mutant","WT"),IF(CH96&lt;-VLOOKUP('Gene Table'!$G$2,'Array Content'!$A$2:$B$3,2,FALSE),"Mutant","WT")),"")</f>
        <v/>
      </c>
      <c r="CW96" s="4" t="str">
        <f>IF(ISNUMBER(CI96), IF($BV96&gt;VLOOKUP('Gene Table'!$G$2,'Array Content'!$A$2:$B$3,2,FALSE),IF(CI96&lt;-$BV96,"mutant","WT"),IF(CI96&lt;-VLOOKUP('Gene Table'!$G$2,'Array Content'!$A$2:$B$3,2,FALSE),"Mutant","WT")),"")</f>
        <v/>
      </c>
      <c r="CX96" s="4" t="str">
        <f>IF(ISNUMBER(CJ96), IF($BV96&gt;VLOOKUP('Gene Table'!$G$2,'Array Content'!$A$2:$B$3,2,FALSE),IF(CJ96&lt;-$BV96,"mutant","WT"),IF(CJ96&lt;-VLOOKUP('Gene Table'!$G$2,'Array Content'!$A$2:$B$3,2,FALSE),"Mutant","WT")),"")</f>
        <v/>
      </c>
      <c r="CY96" s="4" t="str">
        <f>IF(ISNUMBER(CK96), IF($BV96&gt;VLOOKUP('Gene Table'!$G$2,'Array Content'!$A$2:$B$3,2,FALSE),IF(CK96&lt;-$BV96,"mutant","WT"),IF(CK96&lt;-VLOOKUP('Gene Table'!$G$2,'Array Content'!$A$2:$B$3,2,FALSE),"Mutant","WT")),"")</f>
        <v/>
      </c>
      <c r="DA96" s="4" t="s">
        <v>311</v>
      </c>
      <c r="DB96" s="4">
        <f t="shared" si="71"/>
        <v>0</v>
      </c>
      <c r="DC96" s="4">
        <f t="shared" si="72"/>
        <v>0</v>
      </c>
      <c r="DD96" s="4">
        <f t="shared" si="73"/>
        <v>0</v>
      </c>
      <c r="DE96" s="4">
        <f t="shared" si="74"/>
        <v>0</v>
      </c>
      <c r="DF96" s="4">
        <f t="shared" si="75"/>
        <v>0</v>
      </c>
      <c r="DG96" s="4">
        <f t="shared" si="76"/>
        <v>0</v>
      </c>
      <c r="DH96" s="4">
        <f t="shared" si="77"/>
        <v>0</v>
      </c>
      <c r="DI96" s="4">
        <f t="shared" si="78"/>
        <v>0</v>
      </c>
      <c r="DJ96" s="4" t="str">
        <f t="shared" si="79"/>
        <v/>
      </c>
      <c r="DK96" s="4" t="str">
        <f t="shared" si="80"/>
        <v/>
      </c>
      <c r="DL96" s="4" t="str">
        <f t="shared" si="81"/>
        <v/>
      </c>
      <c r="DM96" s="4" t="str">
        <f t="shared" si="82"/>
        <v/>
      </c>
      <c r="DO96" s="4" t="s">
        <v>311</v>
      </c>
      <c r="DP96" s="4" t="str">
        <f>IF(ISNUMBER(DB96), IF($AR96&gt;VLOOKUP('Gene Table'!$G$2,'Array Content'!$A$2:$B$3,2,FALSE),IF(DB96&lt;-$AR96,"mutant","WT"),IF(DB96&lt;-VLOOKUP('Gene Table'!$G$2,'Array Content'!$A$2:$B$3,2,FALSE),"Mutant","WT")),"")</f>
        <v>WT</v>
      </c>
      <c r="DQ96" s="4" t="str">
        <f>IF(ISNUMBER(DC96), IF($AR96&gt;VLOOKUP('Gene Table'!$G$2,'Array Content'!$A$2:$B$3,2,FALSE),IF(DC96&lt;-$AR96,"mutant","WT"),IF(DC96&lt;-VLOOKUP('Gene Table'!$G$2,'Array Content'!$A$2:$B$3,2,FALSE),"Mutant","WT")),"")</f>
        <v>WT</v>
      </c>
      <c r="DR96" s="4" t="str">
        <f>IF(ISNUMBER(DD96), IF($AR96&gt;VLOOKUP('Gene Table'!$G$2,'Array Content'!$A$2:$B$3,2,FALSE),IF(DD96&lt;-$AR96,"mutant","WT"),IF(DD96&lt;-VLOOKUP('Gene Table'!$G$2,'Array Content'!$A$2:$B$3,2,FALSE),"Mutant","WT")),"")</f>
        <v>WT</v>
      </c>
      <c r="DS96" s="4" t="str">
        <f>IF(ISNUMBER(DE96), IF($AR96&gt;VLOOKUP('Gene Table'!$G$2,'Array Content'!$A$2:$B$3,2,FALSE),IF(DE96&lt;-$AR96,"mutant","WT"),IF(DE96&lt;-VLOOKUP('Gene Table'!$G$2,'Array Content'!$A$2:$B$3,2,FALSE),"Mutant","WT")),"")</f>
        <v>WT</v>
      </c>
      <c r="DT96" s="4" t="str">
        <f>IF(ISNUMBER(DF96), IF($AR96&gt;VLOOKUP('Gene Table'!$G$2,'Array Content'!$A$2:$B$3,2,FALSE),IF(DF96&lt;-$AR96,"mutant","WT"),IF(DF96&lt;-VLOOKUP('Gene Table'!$G$2,'Array Content'!$A$2:$B$3,2,FALSE),"Mutant","WT")),"")</f>
        <v>WT</v>
      </c>
      <c r="DU96" s="4" t="str">
        <f>IF(ISNUMBER(DG96), IF($AR96&gt;VLOOKUP('Gene Table'!$G$2,'Array Content'!$A$2:$B$3,2,FALSE),IF(DG96&lt;-$AR96,"mutant","WT"),IF(DG96&lt;-VLOOKUP('Gene Table'!$G$2,'Array Content'!$A$2:$B$3,2,FALSE),"Mutant","WT")),"")</f>
        <v>WT</v>
      </c>
      <c r="DV96" s="4" t="str">
        <f>IF(ISNUMBER(DH96), IF($AR96&gt;VLOOKUP('Gene Table'!$G$2,'Array Content'!$A$2:$B$3,2,FALSE),IF(DH96&lt;-$AR96,"mutant","WT"),IF(DH96&lt;-VLOOKUP('Gene Table'!$G$2,'Array Content'!$A$2:$B$3,2,FALSE),"Mutant","WT")),"")</f>
        <v>WT</v>
      </c>
      <c r="DW96" s="4" t="str">
        <f>IF(ISNUMBER(DI96), IF($AR96&gt;VLOOKUP('Gene Table'!$G$2,'Array Content'!$A$2:$B$3,2,FALSE),IF(DI96&lt;-$AR96,"mutant","WT"),IF(DI96&lt;-VLOOKUP('Gene Table'!$G$2,'Array Content'!$A$2:$B$3,2,FALSE),"Mutant","WT")),"")</f>
        <v>WT</v>
      </c>
      <c r="DX96" s="4" t="str">
        <f>IF(ISNUMBER(DJ96), IF($AR96&gt;VLOOKUP('Gene Table'!$G$2,'Array Content'!$A$2:$B$3,2,FALSE),IF(DJ96&lt;-$AR96,"mutant","WT"),IF(DJ96&lt;-VLOOKUP('Gene Table'!$G$2,'Array Content'!$A$2:$B$3,2,FALSE),"Mutant","WT")),"")</f>
        <v/>
      </c>
      <c r="DY96" s="4" t="str">
        <f>IF(ISNUMBER(DK96), IF($AR96&gt;VLOOKUP('Gene Table'!$G$2,'Array Content'!$A$2:$B$3,2,FALSE),IF(DK96&lt;-$AR96,"mutant","WT"),IF(DK96&lt;-VLOOKUP('Gene Table'!$G$2,'Array Content'!$A$2:$B$3,2,FALSE),"Mutant","WT")),"")</f>
        <v/>
      </c>
      <c r="DZ96" s="4" t="str">
        <f>IF(ISNUMBER(DL96), IF($AR96&gt;VLOOKUP('Gene Table'!$G$2,'Array Content'!$A$2:$B$3,2,FALSE),IF(DL96&lt;-$AR96,"mutant","WT"),IF(DL96&lt;-VLOOKUP('Gene Table'!$G$2,'Array Content'!$A$2:$B$3,2,FALSE),"Mutant","WT")),"")</f>
        <v/>
      </c>
      <c r="EA96" s="4" t="str">
        <f>IF(ISNUMBER(DM96), IF($AR96&gt;VLOOKUP('Gene Table'!$G$2,'Array Content'!$A$2:$B$3,2,FALSE),IF(DM96&lt;-$AR96,"mutant","WT"),IF(DM96&lt;-VLOOKUP('Gene Table'!$G$2,'Array Content'!$A$2:$B$3,2,FALSE),"Mutant","WT")),"")</f>
        <v/>
      </c>
      <c r="EC96" s="4" t="s">
        <v>311</v>
      </c>
      <c r="ED96" s="4">
        <f>IF('Gene Table'!$D96="copy number",D96,"")</f>
        <v>26.09</v>
      </c>
      <c r="EE96" s="4">
        <f>IF('Gene Table'!$D96="copy number",E96,"")</f>
        <v>26.31</v>
      </c>
      <c r="EF96" s="4" t="str">
        <f>IF('Gene Table'!$D96="copy number",F96,"")</f>
        <v/>
      </c>
      <c r="EG96" s="4" t="str">
        <f>IF('Gene Table'!$D96="copy number",G96,"")</f>
        <v/>
      </c>
      <c r="EH96" s="4" t="str">
        <f>IF('Gene Table'!$D96="copy number",H96,"")</f>
        <v/>
      </c>
      <c r="EI96" s="4" t="str">
        <f>IF('Gene Table'!$D96="copy number",I96,"")</f>
        <v/>
      </c>
      <c r="EJ96" s="4" t="str">
        <f>IF('Gene Table'!$D96="copy number",J96,"")</f>
        <v/>
      </c>
      <c r="EK96" s="4" t="str">
        <f>IF('Gene Table'!$D96="copy number",K96,"")</f>
        <v/>
      </c>
      <c r="EL96" s="4" t="str">
        <f>IF('Gene Table'!$D96="copy number",L96,"")</f>
        <v/>
      </c>
      <c r="EM96" s="4" t="str">
        <f>IF('Gene Table'!$D96="copy number",M96,"")</f>
        <v/>
      </c>
      <c r="EN96" s="4" t="str">
        <f>IF('Gene Table'!$D96="copy number",N96,"")</f>
        <v/>
      </c>
      <c r="EO96" s="4" t="str">
        <f>IF('Gene Table'!$D96="copy number",O96,"")</f>
        <v/>
      </c>
      <c r="EQ96" s="4" t="s">
        <v>311</v>
      </c>
      <c r="ER96" s="4">
        <f>IF('Gene Table'!$D96="copy number",R96,"")</f>
        <v>27.1</v>
      </c>
      <c r="ES96" s="4">
        <f>IF('Gene Table'!$D96="copy number",S96,"")</f>
        <v>26.72</v>
      </c>
      <c r="ET96" s="4">
        <f>IF('Gene Table'!$D96="copy number",T96,"")</f>
        <v>26.71</v>
      </c>
      <c r="EU96" s="4">
        <f>IF('Gene Table'!$D96="copy number",U96,"")</f>
        <v>26</v>
      </c>
      <c r="EV96" s="4">
        <f>IF('Gene Table'!$D96="copy number",V96,"")</f>
        <v>26</v>
      </c>
      <c r="EW96" s="4">
        <f>IF('Gene Table'!$D96="copy number",W96,"")</f>
        <v>26</v>
      </c>
      <c r="EX96" s="4">
        <f>IF('Gene Table'!$D96="copy number",X96,"")</f>
        <v>26</v>
      </c>
      <c r="EY96" s="4">
        <f>IF('Gene Table'!$D96="copy number",Y96,"")</f>
        <v>26</v>
      </c>
      <c r="EZ96" s="4" t="str">
        <f>IF('Gene Table'!$D96="copy number",Z96,"")</f>
        <v/>
      </c>
      <c r="FA96" s="4" t="str">
        <f>IF('Gene Table'!$D96="copy number",AA96,"")</f>
        <v/>
      </c>
      <c r="FB96" s="4" t="str">
        <f>IF('Gene Table'!$D96="copy number",AB96,"")</f>
        <v/>
      </c>
      <c r="FC96" s="4" t="str">
        <f>IF('Gene Table'!$D96="copy number",AC96,"")</f>
        <v/>
      </c>
      <c r="FE96" s="4" t="s">
        <v>311</v>
      </c>
      <c r="FF96" s="4" t="str">
        <f>IF('Gene Table'!$C96="SMPC",D96,"")</f>
        <v/>
      </c>
      <c r="FG96" s="4" t="str">
        <f>IF('Gene Table'!$C96="SMPC",E96,"")</f>
        <v/>
      </c>
      <c r="FH96" s="4" t="str">
        <f>IF('Gene Table'!$C96="SMPC",F96,"")</f>
        <v/>
      </c>
      <c r="FI96" s="4" t="str">
        <f>IF('Gene Table'!$C96="SMPC",G96,"")</f>
        <v/>
      </c>
      <c r="FJ96" s="4" t="str">
        <f>IF('Gene Table'!$C96="SMPC",H96,"")</f>
        <v/>
      </c>
      <c r="FK96" s="4" t="str">
        <f>IF('Gene Table'!$C96="SMPC",I96,"")</f>
        <v/>
      </c>
      <c r="FL96" s="4" t="str">
        <f>IF('Gene Table'!$C96="SMPC",J96,"")</f>
        <v/>
      </c>
      <c r="FM96" s="4" t="str">
        <f>IF('Gene Table'!$C96="SMPC",K96,"")</f>
        <v/>
      </c>
      <c r="FN96" s="4" t="str">
        <f>IF('Gene Table'!$C96="SMPC",L96,"")</f>
        <v/>
      </c>
      <c r="FO96" s="4" t="str">
        <f>IF('Gene Table'!$C96="SMPC",M96,"")</f>
        <v/>
      </c>
      <c r="FP96" s="4" t="str">
        <f>IF('Gene Table'!$C96="SMPC",N96,"")</f>
        <v/>
      </c>
      <c r="FQ96" s="4" t="str">
        <f>IF('Gene Table'!$C96="SMPC",O96,"")</f>
        <v/>
      </c>
      <c r="FS96" s="4" t="s">
        <v>311</v>
      </c>
      <c r="FT96" s="4" t="str">
        <f>IF('Gene Table'!$C96="SMPC",R96,"")</f>
        <v/>
      </c>
      <c r="FU96" s="4" t="str">
        <f>IF('Gene Table'!$C96="SMPC",S96,"")</f>
        <v/>
      </c>
      <c r="FV96" s="4" t="str">
        <f>IF('Gene Table'!$C96="SMPC",T96,"")</f>
        <v/>
      </c>
      <c r="FW96" s="4" t="str">
        <f>IF('Gene Table'!$C96="SMPC",U96,"")</f>
        <v/>
      </c>
      <c r="FX96" s="4" t="str">
        <f>IF('Gene Table'!$C96="SMPC",V96,"")</f>
        <v/>
      </c>
      <c r="FY96" s="4" t="str">
        <f>IF('Gene Table'!$C96="SMPC",W96,"")</f>
        <v/>
      </c>
      <c r="FZ96" s="4" t="str">
        <f>IF('Gene Table'!$C96="SMPC",X96,"")</f>
        <v/>
      </c>
      <c r="GA96" s="4" t="str">
        <f>IF('Gene Table'!$C96="SMPC",Y96,"")</f>
        <v/>
      </c>
      <c r="GB96" s="4" t="str">
        <f>IF('Gene Table'!$C96="SMPC",Z96,"")</f>
        <v/>
      </c>
      <c r="GC96" s="4" t="str">
        <f>IF('Gene Table'!$C96="SMPC",AA96,"")</f>
        <v/>
      </c>
      <c r="GD96" s="4" t="str">
        <f>IF('Gene Table'!$C96="SMPC",AB96,"")</f>
        <v/>
      </c>
      <c r="GE96" s="4" t="str">
        <f>IF('Gene Table'!$C96="SMPC",AC96,"")</f>
        <v/>
      </c>
    </row>
    <row r="97" spans="1:187" ht="15" customHeight="1" x14ac:dyDescent="0.25">
      <c r="A97" s="4" t="str">
        <f>'Gene Table'!C97&amp;":"&amp;'Gene Table'!D97</f>
        <v>SMPC:positive PCR control</v>
      </c>
      <c r="B97" s="4">
        <f>IF('Gene Table'!$G$5="NO",IF(ISNUMBER(MATCH('Gene Table'!E97,'Array Content'!$M$2:$M$941,0)),VLOOKUP('Gene Table'!E97,'Array Content'!$M$2:$O$941,2,FALSE),35),IF('Gene Table'!$G$5="YES",IF(ISNUMBER(MATCH('Gene Table'!E97,'Array Content'!$M$2:$M$941,0)),VLOOKUP('Gene Table'!E97,'Array Content'!$M$2:$O$941,3,FALSE),35),"OOPS"))</f>
        <v>35</v>
      </c>
      <c r="C97" s="4" t="s">
        <v>313</v>
      </c>
      <c r="D97" s="4">
        <f>IF('Control Sample Data'!D96="","",IF(SUM('Control Sample Data'!D$2:D$97)&gt;10,IF(AND(ISNUMBER('Control Sample Data'!D96),'Control Sample Data'!D96&lt;$B97, 'Control Sample Data'!D96&gt;0),'Control Sample Data'!D96,$B97),""))</f>
        <v>22.48</v>
      </c>
      <c r="E97" s="4">
        <f>IF('Control Sample Data'!E96="","",IF(SUM('Control Sample Data'!E$2:E$97)&gt;10,IF(AND(ISNUMBER('Control Sample Data'!E96),'Control Sample Data'!E96&lt;$B97, 'Control Sample Data'!E96&gt;0),'Control Sample Data'!E96,$B97),""))</f>
        <v>22.49</v>
      </c>
      <c r="F97" s="4" t="str">
        <f>IF('Control Sample Data'!F96="","",IF(SUM('Control Sample Data'!F$2:F$97)&gt;10,IF(AND(ISNUMBER('Control Sample Data'!F96),'Control Sample Data'!F96&lt;$B97, 'Control Sample Data'!F96&gt;0),'Control Sample Data'!F96,$B97),""))</f>
        <v/>
      </c>
      <c r="G97" s="4" t="str">
        <f>IF('Control Sample Data'!G96="","",IF(SUM('Control Sample Data'!G$2:G$97)&gt;10,IF(AND(ISNUMBER('Control Sample Data'!G96),'Control Sample Data'!G96&lt;$B97, 'Control Sample Data'!G96&gt;0),'Control Sample Data'!G96,$B97),""))</f>
        <v/>
      </c>
      <c r="H97" s="4" t="str">
        <f>IF('Control Sample Data'!H96="","",IF(SUM('Control Sample Data'!H$2:H$97)&gt;10,IF(AND(ISNUMBER('Control Sample Data'!H96),'Control Sample Data'!H96&lt;$B97, 'Control Sample Data'!H96&gt;0),'Control Sample Data'!H96,$B97),""))</f>
        <v/>
      </c>
      <c r="I97" s="4" t="str">
        <f>IF('Control Sample Data'!I96="","",IF(SUM('Control Sample Data'!I$2:I$97)&gt;10,IF(AND(ISNUMBER('Control Sample Data'!I96),'Control Sample Data'!I96&lt;$B97, 'Control Sample Data'!I96&gt;0),'Control Sample Data'!I96,$B97),""))</f>
        <v/>
      </c>
      <c r="J97" s="4" t="str">
        <f>IF('Control Sample Data'!J96="","",IF(SUM('Control Sample Data'!J$2:J$97)&gt;10,IF(AND(ISNUMBER('Control Sample Data'!J96),'Control Sample Data'!J96&lt;$B97, 'Control Sample Data'!J96&gt;0),'Control Sample Data'!J96,$B97),""))</f>
        <v/>
      </c>
      <c r="K97" s="4" t="str">
        <f>IF('Control Sample Data'!K96="","",IF(SUM('Control Sample Data'!K$2:K$97)&gt;10,IF(AND(ISNUMBER('Control Sample Data'!K96),'Control Sample Data'!K96&lt;$B97, 'Control Sample Data'!K96&gt;0),'Control Sample Data'!K96,$B97),""))</f>
        <v/>
      </c>
      <c r="L97" s="4" t="str">
        <f>IF('Control Sample Data'!L96="","",IF(SUM('Control Sample Data'!L$2:L$97)&gt;10,IF(AND(ISNUMBER('Control Sample Data'!L96),'Control Sample Data'!L96&lt;$B97, 'Control Sample Data'!L96&gt;0),'Control Sample Data'!L96,$B97),""))</f>
        <v/>
      </c>
      <c r="M97" s="4" t="str">
        <f>IF('Control Sample Data'!M96="","",IF(SUM('Control Sample Data'!M$2:M$97)&gt;10,IF(AND(ISNUMBER('Control Sample Data'!M96),'Control Sample Data'!M96&lt;$B97, 'Control Sample Data'!M96&gt;0),'Control Sample Data'!M96,$B97),""))</f>
        <v/>
      </c>
      <c r="N97" s="4" t="str">
        <f>IF('Control Sample Data'!N96="","",IF(SUM('Control Sample Data'!N$2:N$97)&gt;10,IF(AND(ISNUMBER('Control Sample Data'!N96),'Control Sample Data'!N96&lt;$B97, 'Control Sample Data'!N96&gt;0),'Control Sample Data'!N96,$B97),""))</f>
        <v/>
      </c>
      <c r="O97" s="4" t="str">
        <f>IF('Control Sample Data'!O96="","",IF(SUM('Control Sample Data'!O$2:O$97)&gt;10,IF(AND(ISNUMBER('Control Sample Data'!O96),'Control Sample Data'!O96&lt;$B97, 'Control Sample Data'!O96&gt;0),'Control Sample Data'!O96,$B97),""))</f>
        <v/>
      </c>
      <c r="Q97" s="4" t="s">
        <v>313</v>
      </c>
      <c r="R97" s="4">
        <f>IF('Test Sample Data'!D96="","",IF(SUM('Test Sample Data'!D$2:D$97)&gt;10,IF(AND(ISNUMBER('Test Sample Data'!D96),'Test Sample Data'!D96&lt;$B97, 'Test Sample Data'!D96&gt;0),'Test Sample Data'!D96,$B97),""))</f>
        <v>23.29</v>
      </c>
      <c r="S97" s="4">
        <f>IF('Test Sample Data'!E96="","",IF(SUM('Test Sample Data'!E$2:E$97)&gt;10,IF(AND(ISNUMBER('Test Sample Data'!E96),'Test Sample Data'!E96&lt;$B97, 'Test Sample Data'!E96&gt;0),'Test Sample Data'!E96,$B97),""))</f>
        <v>23.26</v>
      </c>
      <c r="T97" s="4">
        <f>IF('Test Sample Data'!F96="","",IF(SUM('Test Sample Data'!F$2:F$97)&gt;10,IF(AND(ISNUMBER('Test Sample Data'!F96),'Test Sample Data'!F96&lt;$B97, 'Test Sample Data'!F96&gt;0),'Test Sample Data'!F96,$B97),""))</f>
        <v>23.4</v>
      </c>
      <c r="U97" s="4">
        <f>IF('Test Sample Data'!G96="","",IF(SUM('Test Sample Data'!G$2:G$97)&gt;10,IF(AND(ISNUMBER('Test Sample Data'!G96),'Test Sample Data'!G96&lt;$B97, 'Test Sample Data'!G96&gt;0),'Test Sample Data'!G96,$B97),""))</f>
        <v>23</v>
      </c>
      <c r="V97" s="4">
        <f>IF('Test Sample Data'!H96="","",IF(SUM('Test Sample Data'!H$2:H$97)&gt;10,IF(AND(ISNUMBER('Test Sample Data'!H96),'Test Sample Data'!H96&lt;$B97, 'Test Sample Data'!H96&gt;0),'Test Sample Data'!H96,$B97),""))</f>
        <v>23</v>
      </c>
      <c r="W97" s="4">
        <f>IF('Test Sample Data'!I96="","",IF(SUM('Test Sample Data'!I$2:I$97)&gt;10,IF(AND(ISNUMBER('Test Sample Data'!I96),'Test Sample Data'!I96&lt;$B97, 'Test Sample Data'!I96&gt;0),'Test Sample Data'!I96,$B97),""))</f>
        <v>23</v>
      </c>
      <c r="X97" s="4">
        <f>IF('Test Sample Data'!J96="","",IF(SUM('Test Sample Data'!J$2:J$97)&gt;10,IF(AND(ISNUMBER('Test Sample Data'!J96),'Test Sample Data'!J96&lt;$B97, 'Test Sample Data'!J96&gt;0),'Test Sample Data'!J96,$B97),""))</f>
        <v>23</v>
      </c>
      <c r="Y97" s="4">
        <f>IF('Test Sample Data'!K96="","",IF(SUM('Test Sample Data'!K$2:K$97)&gt;10,IF(AND(ISNUMBER('Test Sample Data'!K96),'Test Sample Data'!K96&lt;$B97, 'Test Sample Data'!K96&gt;0),'Test Sample Data'!K96,$B97),""))</f>
        <v>23</v>
      </c>
      <c r="Z97" s="4" t="str">
        <f>IF('Test Sample Data'!L96="","",IF(SUM('Test Sample Data'!L$2:L$97)&gt;10,IF(AND(ISNUMBER('Test Sample Data'!L96),'Test Sample Data'!L96&lt;$B97, 'Test Sample Data'!L96&gt;0),'Test Sample Data'!L96,$B97),""))</f>
        <v/>
      </c>
      <c r="AA97" s="4" t="str">
        <f>IF('Test Sample Data'!M96="","",IF(SUM('Test Sample Data'!M$2:M$97)&gt;10,IF(AND(ISNUMBER('Test Sample Data'!M96),'Test Sample Data'!M96&lt;$B97, 'Test Sample Data'!M96&gt;0),'Test Sample Data'!M96,$B97),""))</f>
        <v/>
      </c>
      <c r="AB97" s="4" t="str">
        <f>IF('Test Sample Data'!N96="","",IF(SUM('Test Sample Data'!N$2:N$97)&gt;10,IF(AND(ISNUMBER('Test Sample Data'!N96),'Test Sample Data'!N96&lt;$B97, 'Test Sample Data'!N96&gt;0),'Test Sample Data'!N96,$B97),""))</f>
        <v/>
      </c>
      <c r="AC97" s="4" t="str">
        <f>IF('Test Sample Data'!O96="","",IF(SUM('Test Sample Data'!O$2:O$97)&gt;10,IF(AND(ISNUMBER('Test Sample Data'!O96),'Test Sample Data'!O96&lt;$B97, 'Test Sample Data'!O96&gt;0),'Test Sample Data'!O96,$B97),""))</f>
        <v/>
      </c>
      <c r="AE97" s="4" t="s">
        <v>313</v>
      </c>
      <c r="AF97" s="4" t="e">
        <f>IF(ISNUMBER(D97),IF(MID('Gene Table'!$D$1,5,1)="8",D97-ED$100,D97-VLOOKUP(LEFT($A97,FIND(":",$A97,1))&amp;"copy number",$A$3:$AC$98,4,FALSE)),"")</f>
        <v>#N/A</v>
      </c>
      <c r="AG97" s="4" t="e">
        <f>IF(ISNUMBER(E97),IF(MID('Gene Table'!$D$1,5,1)="8",E97-EE$100,E97-VLOOKUP(LEFT($A97,FIND(":",$A97,1))&amp;"copy number",$A$3:$AC$98,5,FALSE)),"")</f>
        <v>#N/A</v>
      </c>
      <c r="AH97" s="4" t="str">
        <f>IF(ISNUMBER(F97),IF(MID('Gene Table'!$D$1,5,1)="8",F97-EF$100,F97-VLOOKUP(LEFT($A97,FIND(":",$A97,1))&amp;"copy number",$A$3:$AC$98,6,FALSE)),"")</f>
        <v/>
      </c>
      <c r="AI97" s="4" t="str">
        <f>IF(ISNUMBER(G97),IF(MID('Gene Table'!$D$1,5,1)="8",G97-EG$100,G97-VLOOKUP(LEFT($A97,FIND(":",$A97,1))&amp;"copy number",$A$3:$AC$98,7,FALSE)),"")</f>
        <v/>
      </c>
      <c r="AJ97" s="4" t="str">
        <f>IF(ISNUMBER(H97),IF(MID('Gene Table'!$D$1,5,1)="8",H97-EH$100,H97-VLOOKUP(LEFT($A97,FIND(":",$A97,1))&amp;"copy number",$A$3:$AC$98,8,FALSE)),"")</f>
        <v/>
      </c>
      <c r="AK97" s="4" t="str">
        <f>IF(ISNUMBER(I97),IF(MID('Gene Table'!$D$1,5,1)="8",I97-EI$100,I97-VLOOKUP(LEFT($A97,FIND(":",$A97,1))&amp;"copy number",$A$3:$AC$98,9,FALSE)),"")</f>
        <v/>
      </c>
      <c r="AL97" s="4" t="str">
        <f>IF(ISNUMBER(J97),IF(MID('Gene Table'!$D$1,5,1)="8",J97-EJ$100,J97-VLOOKUP(LEFT($A97,FIND(":",$A97,1))&amp;"copy number",$A$3:$AC$98,10,FALSE)),"")</f>
        <v/>
      </c>
      <c r="AM97" s="4" t="str">
        <f>IF(ISNUMBER(K97),IF(MID('Gene Table'!$D$1,5,1)="8",K97-EK$100,K97-VLOOKUP(LEFT($A97,FIND(":",$A97,1))&amp;"copy number",$A$3:$AC$98,11,FALSE)),"")</f>
        <v/>
      </c>
      <c r="AN97" s="4" t="str">
        <f>IF(ISNUMBER(L97),IF(MID('Gene Table'!$D$1,5,1)="8",L97-EL$100,L97-VLOOKUP(LEFT($A97,FIND(":",$A97,1))&amp;"copy number",$A$3:$AC$98,12,FALSE)),"")</f>
        <v/>
      </c>
      <c r="AO97" s="4" t="str">
        <f>IF(ISNUMBER(M97),IF(MID('Gene Table'!$D$1,5,1)="8",M97-EM$100,M97-VLOOKUP(LEFT($A97,FIND(":",$A97,1))&amp;"copy number",$A$3:$AC$98,13,FALSE)),"")</f>
        <v/>
      </c>
      <c r="AP97" s="4" t="str">
        <f>IF(ISNUMBER(N97),IF(MID('Gene Table'!$D$1,5,1)="8",N97-EN$100,N97-VLOOKUP(LEFT($A97,FIND(":",$A97,1))&amp;"copy number",$A$3:$AC$98,14,FALSE)),"")</f>
        <v/>
      </c>
      <c r="AQ97" s="4" t="str">
        <f>IF(ISNUMBER(O97),IF(MID('Gene Table'!$D$1,5,1)="8",O97-EO$100,O97-VLOOKUP(LEFT($A97,FIND(":",$A97,1))&amp;"copy number",$A$3:$AC$98,15,FALSE)),"")</f>
        <v/>
      </c>
      <c r="AR97" s="4">
        <f t="shared" si="43"/>
        <v>0</v>
      </c>
      <c r="AS97" s="4" t="e">
        <f t="shared" si="44"/>
        <v>#N/A</v>
      </c>
      <c r="AU97" s="4" t="s">
        <v>313</v>
      </c>
      <c r="AV97" s="4" t="e">
        <f>IF(ISNUMBER(R97),IF(MID('Gene Table'!$D$1,5,1)="8",D97-ER$100,R97-VLOOKUP(LEFT($A97,FIND(":",$A97,1))&amp;"copy number",$A$3:$AC$98,18,FALSE)),"")</f>
        <v>#N/A</v>
      </c>
      <c r="AW97" s="4" t="e">
        <f>IF(ISNUMBER(S97),IF(MID('Gene Table'!$D$1,5,1)="8",E97-ES$100,S97-VLOOKUP(LEFT($A97,FIND(":",$A97,1))&amp;"copy number",$A$3:$AC$98,19,FALSE)),"")</f>
        <v>#N/A</v>
      </c>
      <c r="AX97" s="4" t="e">
        <f>IF(ISNUMBER(T97),IF(MID('Gene Table'!$D$1,5,1)="8",F97-ET$100,T97-VLOOKUP(LEFT($A97,FIND(":",$A97,1))&amp;"copy number",$A$3:$AC$98,20,FALSE)),"")</f>
        <v>#N/A</v>
      </c>
      <c r="AY97" s="4" t="e">
        <f>IF(ISNUMBER(U97),IF(MID('Gene Table'!$D$1,5,1)="8",G97-EU$100,U97-VLOOKUP(LEFT($A97,FIND(":",$A97,1))&amp;"copy number",$A$3:$AC$98,21,FALSE)),"")</f>
        <v>#N/A</v>
      </c>
      <c r="AZ97" s="4" t="e">
        <f>IF(ISNUMBER(V97),IF(MID('Gene Table'!$D$1,5,1)="8",H97-EV$100,V97-VLOOKUP(LEFT($A97,FIND(":",$A97,1))&amp;"copy number",$A$3:$AC$98,22,FALSE)),"")</f>
        <v>#N/A</v>
      </c>
      <c r="BA97" s="4" t="e">
        <f>IF(ISNUMBER(W97),IF(MID('Gene Table'!$D$1,5,1)="8",I97-EW$100,W97-VLOOKUP(LEFT($A97,FIND(":",$A97,1))&amp;"copy number",$A$3:$AC$98,23,FALSE)),"")</f>
        <v>#N/A</v>
      </c>
      <c r="BB97" s="4" t="e">
        <f>IF(ISNUMBER(X97),IF(MID('Gene Table'!$D$1,5,1)="8",J97-EX$100,X97-VLOOKUP(LEFT($A97,FIND(":",$A97,1))&amp;"copy number",$A$3:$AC$98,24,FALSE)),"")</f>
        <v>#N/A</v>
      </c>
      <c r="BC97" s="4" t="e">
        <f>IF(ISNUMBER(Y97),IF(MID('Gene Table'!$D$1,5,1)="8",K97-EY$100,Y97-VLOOKUP(LEFT($A97,FIND(":",$A97,1))&amp;"copy number",$A$3:$AC$98,25,FALSE)),"")</f>
        <v>#N/A</v>
      </c>
      <c r="BD97" s="4" t="str">
        <f>IF(ISNUMBER(Z97),IF(MID('Gene Table'!$D$1,5,1)="8",L97-EZ$100,Z97-VLOOKUP(LEFT($A97,FIND(":",$A97,1))&amp;"copy number",$A$3:$AC$98,26,FALSE)),"")</f>
        <v/>
      </c>
      <c r="BE97" s="4" t="str">
        <f>IF(ISNUMBER(AA97),IF(MID('Gene Table'!$D$1,5,1)="8",M97-FA$100,AA97-VLOOKUP(LEFT($A97,FIND(":",$A97,1))&amp;"copy number",$A$3:$AC$98,27,FALSE)),"")</f>
        <v/>
      </c>
      <c r="BF97" s="4" t="str">
        <f>IF(ISNUMBER(AB97),IF(MID('Gene Table'!$D$1,5,1)="8",N97-FB$100,AB97-VLOOKUP(LEFT($A97,FIND(":",$A97,1))&amp;"copy number",$A$3:$AC$98,28,FALSE)),"")</f>
        <v/>
      </c>
      <c r="BG97" s="4" t="str">
        <f>IF(ISNUMBER(AC97),IF(MID('Gene Table'!$D$1,5,1)="8",O97-FC$100,AC97-VLOOKUP(LEFT($A97,FIND(":",$A97,1))&amp;"copy number",$A$3:$AC$98,29,FALSE)),"")</f>
        <v/>
      </c>
      <c r="BI97" s="4" t="s">
        <v>313</v>
      </c>
      <c r="BJ97" s="4" t="e">
        <f t="shared" si="45"/>
        <v>#N/A</v>
      </c>
      <c r="BK97" s="4" t="e">
        <f t="shared" si="46"/>
        <v>#N/A</v>
      </c>
      <c r="BL97" s="4" t="e">
        <f t="shared" si="47"/>
        <v>#N/A</v>
      </c>
      <c r="BM97" s="4" t="e">
        <f t="shared" si="48"/>
        <v>#N/A</v>
      </c>
      <c r="BN97" s="4" t="e">
        <f t="shared" si="49"/>
        <v>#N/A</v>
      </c>
      <c r="BO97" s="4" t="e">
        <f t="shared" si="50"/>
        <v>#N/A</v>
      </c>
      <c r="BP97" s="4" t="e">
        <f t="shared" si="51"/>
        <v>#N/A</v>
      </c>
      <c r="BQ97" s="4" t="e">
        <f t="shared" si="52"/>
        <v>#N/A</v>
      </c>
      <c r="BR97" s="4" t="str">
        <f t="shared" si="53"/>
        <v/>
      </c>
      <c r="BS97" s="4" t="str">
        <f t="shared" si="54"/>
        <v/>
      </c>
      <c r="BT97" s="4" t="str">
        <f t="shared" si="55"/>
        <v/>
      </c>
      <c r="BU97" s="4" t="str">
        <f t="shared" si="56"/>
        <v/>
      </c>
      <c r="BV97" s="4">
        <f t="shared" si="57"/>
        <v>0</v>
      </c>
      <c r="BW97" s="4" t="e">
        <f t="shared" si="58"/>
        <v>#N/A</v>
      </c>
      <c r="BY97" s="4" t="s">
        <v>313</v>
      </c>
      <c r="BZ97" s="4" t="str">
        <f t="shared" si="59"/>
        <v/>
      </c>
      <c r="CA97" s="4" t="str">
        <f t="shared" si="60"/>
        <v/>
      </c>
      <c r="CB97" s="4" t="str">
        <f t="shared" si="61"/>
        <v/>
      </c>
      <c r="CC97" s="4" t="str">
        <f t="shared" si="62"/>
        <v/>
      </c>
      <c r="CD97" s="4" t="str">
        <f t="shared" si="63"/>
        <v/>
      </c>
      <c r="CE97" s="4" t="str">
        <f t="shared" si="64"/>
        <v/>
      </c>
      <c r="CF97" s="4" t="str">
        <f t="shared" si="65"/>
        <v/>
      </c>
      <c r="CG97" s="4" t="str">
        <f t="shared" si="66"/>
        <v/>
      </c>
      <c r="CH97" s="4" t="str">
        <f t="shared" si="67"/>
        <v/>
      </c>
      <c r="CI97" s="4" t="str">
        <f t="shared" si="68"/>
        <v/>
      </c>
      <c r="CJ97" s="4" t="str">
        <f t="shared" si="69"/>
        <v/>
      </c>
      <c r="CK97" s="4" t="str">
        <f t="shared" si="70"/>
        <v/>
      </c>
      <c r="CM97" s="4" t="s">
        <v>313</v>
      </c>
      <c r="CN97" s="4" t="str">
        <f>IF(ISNUMBER(BZ97), IF($BV97&gt;VLOOKUP('Gene Table'!$G$2,'Array Content'!$A$2:$B$3,2,FALSE),IF(BZ97&lt;-$BV97,"mutant","WT"),IF(BZ97&lt;-VLOOKUP('Gene Table'!$G$2,'Array Content'!$A$2:$B$3,2,FALSE),"Mutant","WT")),"")</f>
        <v/>
      </c>
      <c r="CO97" s="4" t="str">
        <f>IF(ISNUMBER(CA97), IF($BV97&gt;VLOOKUP('Gene Table'!$G$2,'Array Content'!$A$2:$B$3,2,FALSE),IF(CA97&lt;-$BV97,"mutant","WT"),IF(CA97&lt;-VLOOKUP('Gene Table'!$G$2,'Array Content'!$A$2:$B$3,2,FALSE),"Mutant","WT")),"")</f>
        <v/>
      </c>
      <c r="CP97" s="4" t="str">
        <f>IF(ISNUMBER(CB97), IF($BV97&gt;VLOOKUP('Gene Table'!$G$2,'Array Content'!$A$2:$B$3,2,FALSE),IF(CB97&lt;-$BV97,"mutant","WT"),IF(CB97&lt;-VLOOKUP('Gene Table'!$G$2,'Array Content'!$A$2:$B$3,2,FALSE),"Mutant","WT")),"")</f>
        <v/>
      </c>
      <c r="CQ97" s="4" t="str">
        <f>IF(ISNUMBER(CC97), IF($BV97&gt;VLOOKUP('Gene Table'!$G$2,'Array Content'!$A$2:$B$3,2,FALSE),IF(CC97&lt;-$BV97,"mutant","WT"),IF(CC97&lt;-VLOOKUP('Gene Table'!$G$2,'Array Content'!$A$2:$B$3,2,FALSE),"Mutant","WT")),"")</f>
        <v/>
      </c>
      <c r="CR97" s="4" t="str">
        <f>IF(ISNUMBER(CD97), IF($BV97&gt;VLOOKUP('Gene Table'!$G$2,'Array Content'!$A$2:$B$3,2,FALSE),IF(CD97&lt;-$BV97,"mutant","WT"),IF(CD97&lt;-VLOOKUP('Gene Table'!$G$2,'Array Content'!$A$2:$B$3,2,FALSE),"Mutant","WT")),"")</f>
        <v/>
      </c>
      <c r="CS97" s="4" t="str">
        <f>IF(ISNUMBER(CE97), IF($BV97&gt;VLOOKUP('Gene Table'!$G$2,'Array Content'!$A$2:$B$3,2,FALSE),IF(CE97&lt;-$BV97,"mutant","WT"),IF(CE97&lt;-VLOOKUP('Gene Table'!$G$2,'Array Content'!$A$2:$B$3,2,FALSE),"Mutant","WT")),"")</f>
        <v/>
      </c>
      <c r="CT97" s="4" t="str">
        <f>IF(ISNUMBER(CF97), IF($BV97&gt;VLOOKUP('Gene Table'!$G$2,'Array Content'!$A$2:$B$3,2,FALSE),IF(CF97&lt;-$BV97,"mutant","WT"),IF(CF97&lt;-VLOOKUP('Gene Table'!$G$2,'Array Content'!$A$2:$B$3,2,FALSE),"Mutant","WT")),"")</f>
        <v/>
      </c>
      <c r="CU97" s="4" t="str">
        <f>IF(ISNUMBER(CG97), IF($BV97&gt;VLOOKUP('Gene Table'!$G$2,'Array Content'!$A$2:$B$3,2,FALSE),IF(CG97&lt;-$BV97,"mutant","WT"),IF(CG97&lt;-VLOOKUP('Gene Table'!$G$2,'Array Content'!$A$2:$B$3,2,FALSE),"Mutant","WT")),"")</f>
        <v/>
      </c>
      <c r="CV97" s="4" t="str">
        <f>IF(ISNUMBER(CH97), IF($BV97&gt;VLOOKUP('Gene Table'!$G$2,'Array Content'!$A$2:$B$3,2,FALSE),IF(CH97&lt;-$BV97,"mutant","WT"),IF(CH97&lt;-VLOOKUP('Gene Table'!$G$2,'Array Content'!$A$2:$B$3,2,FALSE),"Mutant","WT")),"")</f>
        <v/>
      </c>
      <c r="CW97" s="4" t="str">
        <f>IF(ISNUMBER(CI97), IF($BV97&gt;VLOOKUP('Gene Table'!$G$2,'Array Content'!$A$2:$B$3,2,FALSE),IF(CI97&lt;-$BV97,"mutant","WT"),IF(CI97&lt;-VLOOKUP('Gene Table'!$G$2,'Array Content'!$A$2:$B$3,2,FALSE),"Mutant","WT")),"")</f>
        <v/>
      </c>
      <c r="CX97" s="4" t="str">
        <f>IF(ISNUMBER(CJ97), IF($BV97&gt;VLOOKUP('Gene Table'!$G$2,'Array Content'!$A$2:$B$3,2,FALSE),IF(CJ97&lt;-$BV97,"mutant","WT"),IF(CJ97&lt;-VLOOKUP('Gene Table'!$G$2,'Array Content'!$A$2:$B$3,2,FALSE),"Mutant","WT")),"")</f>
        <v/>
      </c>
      <c r="CY97" s="4" t="str">
        <f>IF(ISNUMBER(CK97), IF($BV97&gt;VLOOKUP('Gene Table'!$G$2,'Array Content'!$A$2:$B$3,2,FALSE),IF(CK97&lt;-$BV97,"mutant","WT"),IF(CK97&lt;-VLOOKUP('Gene Table'!$G$2,'Array Content'!$A$2:$B$3,2,FALSE),"Mutant","WT")),"")</f>
        <v/>
      </c>
      <c r="DA97" s="4" t="s">
        <v>313</v>
      </c>
      <c r="DB97" s="4" t="str">
        <f t="shared" si="71"/>
        <v/>
      </c>
      <c r="DC97" s="4" t="str">
        <f t="shared" si="72"/>
        <v/>
      </c>
      <c r="DD97" s="4" t="str">
        <f t="shared" si="73"/>
        <v/>
      </c>
      <c r="DE97" s="4" t="str">
        <f t="shared" si="74"/>
        <v/>
      </c>
      <c r="DF97" s="4" t="str">
        <f t="shared" si="75"/>
        <v/>
      </c>
      <c r="DG97" s="4" t="str">
        <f t="shared" si="76"/>
        <v/>
      </c>
      <c r="DH97" s="4" t="str">
        <f t="shared" si="77"/>
        <v/>
      </c>
      <c r="DI97" s="4" t="str">
        <f t="shared" si="78"/>
        <v/>
      </c>
      <c r="DJ97" s="4" t="str">
        <f t="shared" si="79"/>
        <v/>
      </c>
      <c r="DK97" s="4" t="str">
        <f t="shared" si="80"/>
        <v/>
      </c>
      <c r="DL97" s="4" t="str">
        <f t="shared" si="81"/>
        <v/>
      </c>
      <c r="DM97" s="4" t="str">
        <f t="shared" si="82"/>
        <v/>
      </c>
      <c r="DO97" s="4" t="s">
        <v>313</v>
      </c>
      <c r="DP97" s="4" t="str">
        <f>IF(ISNUMBER(DB97), IF($AR97&gt;VLOOKUP('Gene Table'!$G$2,'Array Content'!$A$2:$B$3,2,FALSE),IF(DB97&lt;-$AR97,"mutant","WT"),IF(DB97&lt;-VLOOKUP('Gene Table'!$G$2,'Array Content'!$A$2:$B$3,2,FALSE),"Mutant","WT")),"")</f>
        <v/>
      </c>
      <c r="DQ97" s="4" t="str">
        <f>IF(ISNUMBER(DC97), IF($AR97&gt;VLOOKUP('Gene Table'!$G$2,'Array Content'!$A$2:$B$3,2,FALSE),IF(DC97&lt;-$AR97,"mutant","WT"),IF(DC97&lt;-VLOOKUP('Gene Table'!$G$2,'Array Content'!$A$2:$B$3,2,FALSE),"Mutant","WT")),"")</f>
        <v/>
      </c>
      <c r="DR97" s="4" t="str">
        <f>IF(ISNUMBER(DD97), IF($AR97&gt;VLOOKUP('Gene Table'!$G$2,'Array Content'!$A$2:$B$3,2,FALSE),IF(DD97&lt;-$AR97,"mutant","WT"),IF(DD97&lt;-VLOOKUP('Gene Table'!$G$2,'Array Content'!$A$2:$B$3,2,FALSE),"Mutant","WT")),"")</f>
        <v/>
      </c>
      <c r="DS97" s="4" t="str">
        <f>IF(ISNUMBER(DE97), IF($AR97&gt;VLOOKUP('Gene Table'!$G$2,'Array Content'!$A$2:$B$3,2,FALSE),IF(DE97&lt;-$AR97,"mutant","WT"),IF(DE97&lt;-VLOOKUP('Gene Table'!$G$2,'Array Content'!$A$2:$B$3,2,FALSE),"Mutant","WT")),"")</f>
        <v/>
      </c>
      <c r="DT97" s="4" t="str">
        <f>IF(ISNUMBER(DF97), IF($AR97&gt;VLOOKUP('Gene Table'!$G$2,'Array Content'!$A$2:$B$3,2,FALSE),IF(DF97&lt;-$AR97,"mutant","WT"),IF(DF97&lt;-VLOOKUP('Gene Table'!$G$2,'Array Content'!$A$2:$B$3,2,FALSE),"Mutant","WT")),"")</f>
        <v/>
      </c>
      <c r="DU97" s="4" t="str">
        <f>IF(ISNUMBER(DG97), IF($AR97&gt;VLOOKUP('Gene Table'!$G$2,'Array Content'!$A$2:$B$3,2,FALSE),IF(DG97&lt;-$AR97,"mutant","WT"),IF(DG97&lt;-VLOOKUP('Gene Table'!$G$2,'Array Content'!$A$2:$B$3,2,FALSE),"Mutant","WT")),"")</f>
        <v/>
      </c>
      <c r="DV97" s="4" t="str">
        <f>IF(ISNUMBER(DH97), IF($AR97&gt;VLOOKUP('Gene Table'!$G$2,'Array Content'!$A$2:$B$3,2,FALSE),IF(DH97&lt;-$AR97,"mutant","WT"),IF(DH97&lt;-VLOOKUP('Gene Table'!$G$2,'Array Content'!$A$2:$B$3,2,FALSE),"Mutant","WT")),"")</f>
        <v/>
      </c>
      <c r="DW97" s="4" t="str">
        <f>IF(ISNUMBER(DI97), IF($AR97&gt;VLOOKUP('Gene Table'!$G$2,'Array Content'!$A$2:$B$3,2,FALSE),IF(DI97&lt;-$AR97,"mutant","WT"),IF(DI97&lt;-VLOOKUP('Gene Table'!$G$2,'Array Content'!$A$2:$B$3,2,FALSE),"Mutant","WT")),"")</f>
        <v/>
      </c>
      <c r="DX97" s="4" t="str">
        <f>IF(ISNUMBER(DJ97), IF($AR97&gt;VLOOKUP('Gene Table'!$G$2,'Array Content'!$A$2:$B$3,2,FALSE),IF(DJ97&lt;-$AR97,"mutant","WT"),IF(DJ97&lt;-VLOOKUP('Gene Table'!$G$2,'Array Content'!$A$2:$B$3,2,FALSE),"Mutant","WT")),"")</f>
        <v/>
      </c>
      <c r="DY97" s="4" t="str">
        <f>IF(ISNUMBER(DK97), IF($AR97&gt;VLOOKUP('Gene Table'!$G$2,'Array Content'!$A$2:$B$3,2,FALSE),IF(DK97&lt;-$AR97,"mutant","WT"),IF(DK97&lt;-VLOOKUP('Gene Table'!$G$2,'Array Content'!$A$2:$B$3,2,FALSE),"Mutant","WT")),"")</f>
        <v/>
      </c>
      <c r="DZ97" s="4" t="str">
        <f>IF(ISNUMBER(DL97), IF($AR97&gt;VLOOKUP('Gene Table'!$G$2,'Array Content'!$A$2:$B$3,2,FALSE),IF(DL97&lt;-$AR97,"mutant","WT"),IF(DL97&lt;-VLOOKUP('Gene Table'!$G$2,'Array Content'!$A$2:$B$3,2,FALSE),"Mutant","WT")),"")</f>
        <v/>
      </c>
      <c r="EA97" s="4" t="str">
        <f>IF(ISNUMBER(DM97), IF($AR97&gt;VLOOKUP('Gene Table'!$G$2,'Array Content'!$A$2:$B$3,2,FALSE),IF(DM97&lt;-$AR97,"mutant","WT"),IF(DM97&lt;-VLOOKUP('Gene Table'!$G$2,'Array Content'!$A$2:$B$3,2,FALSE),"Mutant","WT")),"")</f>
        <v/>
      </c>
      <c r="EC97" s="4" t="s">
        <v>313</v>
      </c>
      <c r="ED97" s="4" t="str">
        <f>IF('Gene Table'!$D97="copy number",D97,"")</f>
        <v/>
      </c>
      <c r="EE97" s="4" t="str">
        <f>IF('Gene Table'!$D97="copy number",E97,"")</f>
        <v/>
      </c>
      <c r="EF97" s="4" t="str">
        <f>IF('Gene Table'!$D97="copy number",F97,"")</f>
        <v/>
      </c>
      <c r="EG97" s="4" t="str">
        <f>IF('Gene Table'!$D97="copy number",G97,"")</f>
        <v/>
      </c>
      <c r="EH97" s="4" t="str">
        <f>IF('Gene Table'!$D97="copy number",H97,"")</f>
        <v/>
      </c>
      <c r="EI97" s="4" t="str">
        <f>IF('Gene Table'!$D97="copy number",I97,"")</f>
        <v/>
      </c>
      <c r="EJ97" s="4" t="str">
        <f>IF('Gene Table'!$D97="copy number",J97,"")</f>
        <v/>
      </c>
      <c r="EK97" s="4" t="str">
        <f>IF('Gene Table'!$D97="copy number",K97,"")</f>
        <v/>
      </c>
      <c r="EL97" s="4" t="str">
        <f>IF('Gene Table'!$D97="copy number",L97,"")</f>
        <v/>
      </c>
      <c r="EM97" s="4" t="str">
        <f>IF('Gene Table'!$D97="copy number",M97,"")</f>
        <v/>
      </c>
      <c r="EN97" s="4" t="str">
        <f>IF('Gene Table'!$D97="copy number",N97,"")</f>
        <v/>
      </c>
      <c r="EO97" s="4" t="str">
        <f>IF('Gene Table'!$D97="copy number",O97,"")</f>
        <v/>
      </c>
      <c r="EQ97" s="4" t="s">
        <v>313</v>
      </c>
      <c r="ER97" s="4" t="str">
        <f>IF('Gene Table'!$D97="copy number",R97,"")</f>
        <v/>
      </c>
      <c r="ES97" s="4" t="str">
        <f>IF('Gene Table'!$D97="copy number",S97,"")</f>
        <v/>
      </c>
      <c r="ET97" s="4" t="str">
        <f>IF('Gene Table'!$D97="copy number",T97,"")</f>
        <v/>
      </c>
      <c r="EU97" s="4" t="str">
        <f>IF('Gene Table'!$D97="copy number",U97,"")</f>
        <v/>
      </c>
      <c r="EV97" s="4" t="str">
        <f>IF('Gene Table'!$D97="copy number",V97,"")</f>
        <v/>
      </c>
      <c r="EW97" s="4" t="str">
        <f>IF('Gene Table'!$D97="copy number",W97,"")</f>
        <v/>
      </c>
      <c r="EX97" s="4" t="str">
        <f>IF('Gene Table'!$D97="copy number",X97,"")</f>
        <v/>
      </c>
      <c r="EY97" s="4" t="str">
        <f>IF('Gene Table'!$D97="copy number",Y97,"")</f>
        <v/>
      </c>
      <c r="EZ97" s="4" t="str">
        <f>IF('Gene Table'!$D97="copy number",Z97,"")</f>
        <v/>
      </c>
      <c r="FA97" s="4" t="str">
        <f>IF('Gene Table'!$D97="copy number",AA97,"")</f>
        <v/>
      </c>
      <c r="FB97" s="4" t="str">
        <f>IF('Gene Table'!$D97="copy number",AB97,"")</f>
        <v/>
      </c>
      <c r="FC97" s="4" t="str">
        <f>IF('Gene Table'!$D97="copy number",AC97,"")</f>
        <v/>
      </c>
      <c r="FE97" s="4" t="s">
        <v>313</v>
      </c>
      <c r="FF97" s="4">
        <f>IF('Gene Table'!$C97="SMPC",D97,"")</f>
        <v>22.48</v>
      </c>
      <c r="FG97" s="4">
        <f>IF('Gene Table'!$C97="SMPC",E97,"")</f>
        <v>22.49</v>
      </c>
      <c r="FH97" s="4" t="str">
        <f>IF('Gene Table'!$C97="SMPC",F97,"")</f>
        <v/>
      </c>
      <c r="FI97" s="4" t="str">
        <f>IF('Gene Table'!$C97="SMPC",G97,"")</f>
        <v/>
      </c>
      <c r="FJ97" s="4" t="str">
        <f>IF('Gene Table'!$C97="SMPC",H97,"")</f>
        <v/>
      </c>
      <c r="FK97" s="4" t="str">
        <f>IF('Gene Table'!$C97="SMPC",I97,"")</f>
        <v/>
      </c>
      <c r="FL97" s="4" t="str">
        <f>IF('Gene Table'!$C97="SMPC",J97,"")</f>
        <v/>
      </c>
      <c r="FM97" s="4" t="str">
        <f>IF('Gene Table'!$C97="SMPC",K97,"")</f>
        <v/>
      </c>
      <c r="FN97" s="4" t="str">
        <f>IF('Gene Table'!$C97="SMPC",L97,"")</f>
        <v/>
      </c>
      <c r="FO97" s="4" t="str">
        <f>IF('Gene Table'!$C97="SMPC",M97,"")</f>
        <v/>
      </c>
      <c r="FP97" s="4" t="str">
        <f>IF('Gene Table'!$C97="SMPC",N97,"")</f>
        <v/>
      </c>
      <c r="FQ97" s="4" t="str">
        <f>IF('Gene Table'!$C97="SMPC",O97,"")</f>
        <v/>
      </c>
      <c r="FS97" s="4" t="s">
        <v>313</v>
      </c>
      <c r="FT97" s="4">
        <f>IF('Gene Table'!$C97="SMPC",R97,"")</f>
        <v>23.29</v>
      </c>
      <c r="FU97" s="4">
        <f>IF('Gene Table'!$C97="SMPC",S97,"")</f>
        <v>23.26</v>
      </c>
      <c r="FV97" s="4">
        <f>IF('Gene Table'!$C97="SMPC",T97,"")</f>
        <v>23.4</v>
      </c>
      <c r="FW97" s="4">
        <f>IF('Gene Table'!$C97="SMPC",U97,"")</f>
        <v>23</v>
      </c>
      <c r="FX97" s="4">
        <f>IF('Gene Table'!$C97="SMPC",V97,"")</f>
        <v>23</v>
      </c>
      <c r="FY97" s="4">
        <f>IF('Gene Table'!$C97="SMPC",W97,"")</f>
        <v>23</v>
      </c>
      <c r="FZ97" s="4">
        <f>IF('Gene Table'!$C97="SMPC",X97,"")</f>
        <v>23</v>
      </c>
      <c r="GA97" s="4">
        <f>IF('Gene Table'!$C97="SMPC",Y97,"")</f>
        <v>23</v>
      </c>
      <c r="GB97" s="4" t="str">
        <f>IF('Gene Table'!$C97="SMPC",Z97,"")</f>
        <v/>
      </c>
      <c r="GC97" s="4" t="str">
        <f>IF('Gene Table'!$C97="SMPC",AA97,"")</f>
        <v/>
      </c>
      <c r="GD97" s="4" t="str">
        <f>IF('Gene Table'!$C97="SMPC",AB97,"")</f>
        <v/>
      </c>
      <c r="GE97" s="4" t="str">
        <f>IF('Gene Table'!$C97="SMPC",AC97,"")</f>
        <v/>
      </c>
    </row>
    <row r="98" spans="1:187" ht="15" customHeight="1" x14ac:dyDescent="0.25">
      <c r="A98" s="4" t="str">
        <f>'Gene Table'!C98&amp;":"&amp;'Gene Table'!D98</f>
        <v>SMPC:positive PCR control</v>
      </c>
      <c r="B98" s="4">
        <f>IF('Gene Table'!$G$5="NO",IF(ISNUMBER(MATCH('Gene Table'!E98,'Array Content'!$M$2:$M$941,0)),VLOOKUP('Gene Table'!E98,'Array Content'!$M$2:$O$941,2,FALSE),35),IF('Gene Table'!$G$5="YES",IF(ISNUMBER(MATCH('Gene Table'!E98,'Array Content'!$M$2:$M$941,0)),VLOOKUP('Gene Table'!E98,'Array Content'!$M$2:$O$941,3,FALSE),35),"OOPS"))</f>
        <v>35</v>
      </c>
      <c r="C98" s="4" t="s">
        <v>317</v>
      </c>
      <c r="D98" s="4">
        <f>IF('Control Sample Data'!D97="","",IF(SUM('Control Sample Data'!D$2:D$97)&gt;10,IF(AND(ISNUMBER('Control Sample Data'!D97),'Control Sample Data'!D97&lt;$B98, 'Control Sample Data'!D97&gt;0),'Control Sample Data'!D97,$B98),""))</f>
        <v>23.42</v>
      </c>
      <c r="E98" s="4">
        <f>IF('Control Sample Data'!E97="","",IF(SUM('Control Sample Data'!E$2:E$97)&gt;10,IF(AND(ISNUMBER('Control Sample Data'!E97),'Control Sample Data'!E97&lt;$B98, 'Control Sample Data'!E97&gt;0),'Control Sample Data'!E97,$B98),""))</f>
        <v>23.74</v>
      </c>
      <c r="F98" s="4" t="str">
        <f>IF('Control Sample Data'!F97="","",IF(SUM('Control Sample Data'!F$2:F$97)&gt;10,IF(AND(ISNUMBER('Control Sample Data'!F97),'Control Sample Data'!F97&lt;$B98, 'Control Sample Data'!F97&gt;0),'Control Sample Data'!F97,$B98),""))</f>
        <v/>
      </c>
      <c r="G98" s="4" t="str">
        <f>IF('Control Sample Data'!G97="","",IF(SUM('Control Sample Data'!G$2:G$97)&gt;10,IF(AND(ISNUMBER('Control Sample Data'!G97),'Control Sample Data'!G97&lt;$B98, 'Control Sample Data'!G97&gt;0),'Control Sample Data'!G97,$B98),""))</f>
        <v/>
      </c>
      <c r="H98" s="4" t="str">
        <f>IF('Control Sample Data'!H97="","",IF(SUM('Control Sample Data'!H$2:H$97)&gt;10,IF(AND(ISNUMBER('Control Sample Data'!H97),'Control Sample Data'!H97&lt;$B98, 'Control Sample Data'!H97&gt;0),'Control Sample Data'!H97,$B98),""))</f>
        <v/>
      </c>
      <c r="I98" s="4" t="str">
        <f>IF('Control Sample Data'!I97="","",IF(SUM('Control Sample Data'!I$2:I$97)&gt;10,IF(AND(ISNUMBER('Control Sample Data'!I97),'Control Sample Data'!I97&lt;$B98, 'Control Sample Data'!I97&gt;0),'Control Sample Data'!I97,$B98),""))</f>
        <v/>
      </c>
      <c r="J98" s="4" t="str">
        <f>IF('Control Sample Data'!J97="","",IF(SUM('Control Sample Data'!J$2:J$97)&gt;10,IF(AND(ISNUMBER('Control Sample Data'!J97),'Control Sample Data'!J97&lt;$B98, 'Control Sample Data'!J97&gt;0),'Control Sample Data'!J97,$B98),""))</f>
        <v/>
      </c>
      <c r="K98" s="4" t="str">
        <f>IF('Control Sample Data'!K97="","",IF(SUM('Control Sample Data'!K$2:K$97)&gt;10,IF(AND(ISNUMBER('Control Sample Data'!K97),'Control Sample Data'!K97&lt;$B98, 'Control Sample Data'!K97&gt;0),'Control Sample Data'!K97,$B98),""))</f>
        <v/>
      </c>
      <c r="L98" s="4" t="str">
        <f>IF('Control Sample Data'!L97="","",IF(SUM('Control Sample Data'!L$2:L$97)&gt;10,IF(AND(ISNUMBER('Control Sample Data'!L97),'Control Sample Data'!L97&lt;$B98, 'Control Sample Data'!L97&gt;0),'Control Sample Data'!L97,$B98),""))</f>
        <v/>
      </c>
      <c r="M98" s="4" t="str">
        <f>IF('Control Sample Data'!M97="","",IF(SUM('Control Sample Data'!M$2:M$97)&gt;10,IF(AND(ISNUMBER('Control Sample Data'!M97),'Control Sample Data'!M97&lt;$B98, 'Control Sample Data'!M97&gt;0),'Control Sample Data'!M97,$B98),""))</f>
        <v/>
      </c>
      <c r="N98" s="4" t="str">
        <f>IF('Control Sample Data'!N97="","",IF(SUM('Control Sample Data'!N$2:N$97)&gt;10,IF(AND(ISNUMBER('Control Sample Data'!N97),'Control Sample Data'!N97&lt;$B98, 'Control Sample Data'!N97&gt;0),'Control Sample Data'!N97,$B98),""))</f>
        <v/>
      </c>
      <c r="O98" s="4" t="str">
        <f>IF('Control Sample Data'!O97="","",IF(SUM('Control Sample Data'!O$2:O$97)&gt;10,IF(AND(ISNUMBER('Control Sample Data'!O97),'Control Sample Data'!O97&lt;$B98, 'Control Sample Data'!O97&gt;0),'Control Sample Data'!O97,$B98),""))</f>
        <v/>
      </c>
      <c r="Q98" s="4" t="s">
        <v>317</v>
      </c>
      <c r="R98" s="4">
        <f>IF('Test Sample Data'!D97="","",IF(SUM('Test Sample Data'!D$2:D$97)&gt;10,IF(AND(ISNUMBER('Test Sample Data'!D97),'Test Sample Data'!D97&lt;$B98, 'Test Sample Data'!D97&gt;0),'Test Sample Data'!D97,$B98),""))</f>
        <v>23.11</v>
      </c>
      <c r="S98" s="4">
        <f>IF('Test Sample Data'!E97="","",IF(SUM('Test Sample Data'!E$2:E$97)&gt;10,IF(AND(ISNUMBER('Test Sample Data'!E97),'Test Sample Data'!E97&lt;$B98, 'Test Sample Data'!E97&gt;0),'Test Sample Data'!E97,$B98),""))</f>
        <v>23.29</v>
      </c>
      <c r="T98" s="4">
        <f>IF('Test Sample Data'!F97="","",IF(SUM('Test Sample Data'!F$2:F$97)&gt;10,IF(AND(ISNUMBER('Test Sample Data'!F97),'Test Sample Data'!F97&lt;$B98, 'Test Sample Data'!F97&gt;0),'Test Sample Data'!F97,$B98),""))</f>
        <v>23.21</v>
      </c>
      <c r="U98" s="4">
        <f>IF('Test Sample Data'!G97="","",IF(SUM('Test Sample Data'!G$2:G$97)&gt;10,IF(AND(ISNUMBER('Test Sample Data'!G97),'Test Sample Data'!G97&lt;$B98, 'Test Sample Data'!G97&gt;0),'Test Sample Data'!G97,$B98),""))</f>
        <v>23</v>
      </c>
      <c r="V98" s="4">
        <f>IF('Test Sample Data'!H97="","",IF(SUM('Test Sample Data'!H$2:H$97)&gt;10,IF(AND(ISNUMBER('Test Sample Data'!H97),'Test Sample Data'!H97&lt;$B98, 'Test Sample Data'!H97&gt;0),'Test Sample Data'!H97,$B98),""))</f>
        <v>23</v>
      </c>
      <c r="W98" s="4">
        <f>IF('Test Sample Data'!I97="","",IF(SUM('Test Sample Data'!I$2:I$97)&gt;10,IF(AND(ISNUMBER('Test Sample Data'!I97),'Test Sample Data'!I97&lt;$B98, 'Test Sample Data'!I97&gt;0),'Test Sample Data'!I97,$B98),""))</f>
        <v>23</v>
      </c>
      <c r="X98" s="4">
        <f>IF('Test Sample Data'!J97="","",IF(SUM('Test Sample Data'!J$2:J$97)&gt;10,IF(AND(ISNUMBER('Test Sample Data'!J97),'Test Sample Data'!J97&lt;$B98, 'Test Sample Data'!J97&gt;0),'Test Sample Data'!J97,$B98),""))</f>
        <v>23</v>
      </c>
      <c r="Y98" s="4">
        <f>IF('Test Sample Data'!K97="","",IF(SUM('Test Sample Data'!K$2:K$97)&gt;10,IF(AND(ISNUMBER('Test Sample Data'!K97),'Test Sample Data'!K97&lt;$B98, 'Test Sample Data'!K97&gt;0),'Test Sample Data'!K97,$B98),""))</f>
        <v>23</v>
      </c>
      <c r="Z98" s="4" t="str">
        <f>IF('Test Sample Data'!L97="","",IF(SUM('Test Sample Data'!L$2:L$97)&gt;10,IF(AND(ISNUMBER('Test Sample Data'!L97),'Test Sample Data'!L97&lt;$B98, 'Test Sample Data'!L97&gt;0),'Test Sample Data'!L97,$B98),""))</f>
        <v/>
      </c>
      <c r="AA98" s="4" t="str">
        <f>IF('Test Sample Data'!M97="","",IF(SUM('Test Sample Data'!M$2:M$97)&gt;10,IF(AND(ISNUMBER('Test Sample Data'!M97),'Test Sample Data'!M97&lt;$B98, 'Test Sample Data'!M97&gt;0),'Test Sample Data'!M97,$B98),""))</f>
        <v/>
      </c>
      <c r="AB98" s="4" t="str">
        <f>IF('Test Sample Data'!N97="","",IF(SUM('Test Sample Data'!N$2:N$97)&gt;10,IF(AND(ISNUMBER('Test Sample Data'!N97),'Test Sample Data'!N97&lt;$B98, 'Test Sample Data'!N97&gt;0),'Test Sample Data'!N97,$B98),""))</f>
        <v/>
      </c>
      <c r="AC98" s="4" t="str">
        <f>IF('Test Sample Data'!O97="","",IF(SUM('Test Sample Data'!O$2:O$97)&gt;10,IF(AND(ISNUMBER('Test Sample Data'!O97),'Test Sample Data'!O97&lt;$B98, 'Test Sample Data'!O97&gt;0),'Test Sample Data'!O97,$B98),""))</f>
        <v/>
      </c>
      <c r="AE98" s="4" t="s">
        <v>317</v>
      </c>
      <c r="AF98" s="4" t="e">
        <f>IF(ISNUMBER(D98),IF(MID('Gene Table'!$D$1,5,1)="8",D98-ED$100,D98-VLOOKUP(LEFT($A98,FIND(":",$A98,1))&amp;"copy number",$A$3:$AC$98,4,FALSE)),"")</f>
        <v>#N/A</v>
      </c>
      <c r="AG98" s="4" t="e">
        <f>IF(ISNUMBER(E98),IF(MID('Gene Table'!$D$1,5,1)="8",E98-EE$100,E98-VLOOKUP(LEFT($A98,FIND(":",$A98,1))&amp;"copy number",$A$3:$AC$98,5,FALSE)),"")</f>
        <v>#N/A</v>
      </c>
      <c r="AH98" s="4" t="str">
        <f>IF(ISNUMBER(F98),IF(MID('Gene Table'!$D$1,5,1)="8",F98-EF$100,F98-VLOOKUP(LEFT($A98,FIND(":",$A98,1))&amp;"copy number",$A$3:$AC$98,6,FALSE)),"")</f>
        <v/>
      </c>
      <c r="AI98" s="4" t="str">
        <f>IF(ISNUMBER(G98),IF(MID('Gene Table'!$D$1,5,1)="8",G98-EG$100,G98-VLOOKUP(LEFT($A98,FIND(":",$A98,1))&amp;"copy number",$A$3:$AC$98,7,FALSE)),"")</f>
        <v/>
      </c>
      <c r="AJ98" s="4" t="str">
        <f>IF(ISNUMBER(H98),IF(MID('Gene Table'!$D$1,5,1)="8",H98-EH$100,H98-VLOOKUP(LEFT($A98,FIND(":",$A98,1))&amp;"copy number",$A$3:$AC$98,8,FALSE)),"")</f>
        <v/>
      </c>
      <c r="AK98" s="4" t="str">
        <f>IF(ISNUMBER(I98),IF(MID('Gene Table'!$D$1,5,1)="8",I98-EI$100,I98-VLOOKUP(LEFT($A98,FIND(":",$A98,1))&amp;"copy number",$A$3:$AC$98,9,FALSE)),"")</f>
        <v/>
      </c>
      <c r="AL98" s="4" t="str">
        <f>IF(ISNUMBER(J98),IF(MID('Gene Table'!$D$1,5,1)="8",J98-EJ$100,J98-VLOOKUP(LEFT($A98,FIND(":",$A98,1))&amp;"copy number",$A$3:$AC$98,10,FALSE)),"")</f>
        <v/>
      </c>
      <c r="AM98" s="4" t="str">
        <f>IF(ISNUMBER(K98),IF(MID('Gene Table'!$D$1,5,1)="8",K98-EK$100,K98-VLOOKUP(LEFT($A98,FIND(":",$A98,1))&amp;"copy number",$A$3:$AC$98,11,FALSE)),"")</f>
        <v/>
      </c>
      <c r="AN98" s="4" t="str">
        <f>IF(ISNUMBER(L98),IF(MID('Gene Table'!$D$1,5,1)="8",L98-EL$100,L98-VLOOKUP(LEFT($A98,FIND(":",$A98,1))&amp;"copy number",$A$3:$AC$98,12,FALSE)),"")</f>
        <v/>
      </c>
      <c r="AO98" s="4" t="str">
        <f>IF(ISNUMBER(M98),IF(MID('Gene Table'!$D$1,5,1)="8",M98-EM$100,M98-VLOOKUP(LEFT($A98,FIND(":",$A98,1))&amp;"copy number",$A$3:$AC$98,13,FALSE)),"")</f>
        <v/>
      </c>
      <c r="AP98" s="4" t="str">
        <f>IF(ISNUMBER(N98),IF(MID('Gene Table'!$D$1,5,1)="8",N98-EN$100,N98-VLOOKUP(LEFT($A98,FIND(":",$A98,1))&amp;"copy number",$A$3:$AC$98,14,FALSE)),"")</f>
        <v/>
      </c>
      <c r="AQ98" s="4" t="str">
        <f>IF(ISNUMBER(O98),IF(MID('Gene Table'!$D$1,5,1)="8",O98-EO$100,O98-VLOOKUP(LEFT($A98,FIND(":",$A98,1))&amp;"copy number",$A$3:$AC$98,15,FALSE)),"")</f>
        <v/>
      </c>
      <c r="AR98" s="4">
        <f t="shared" si="43"/>
        <v>0</v>
      </c>
      <c r="AS98" s="4" t="e">
        <f t="shared" si="44"/>
        <v>#N/A</v>
      </c>
      <c r="AU98" s="4" t="s">
        <v>317</v>
      </c>
      <c r="AV98" s="4" t="e">
        <f>IF(ISNUMBER(R98),IF(MID('Gene Table'!$D$1,5,1)="8",D98-ER$100,R98-VLOOKUP(LEFT($A98,FIND(":",$A98,1))&amp;"copy number",$A$3:$AC$98,18,FALSE)),"")</f>
        <v>#N/A</v>
      </c>
      <c r="AW98" s="4" t="e">
        <f>IF(ISNUMBER(S98),IF(MID('Gene Table'!$D$1,5,1)="8",E98-ES$100,S98-VLOOKUP(LEFT($A98,FIND(":",$A98,1))&amp;"copy number",$A$3:$AC$98,19,FALSE)),"")</f>
        <v>#N/A</v>
      </c>
      <c r="AX98" s="4" t="e">
        <f>IF(ISNUMBER(T98),IF(MID('Gene Table'!$D$1,5,1)="8",F98-ET$100,T98-VLOOKUP(LEFT($A98,FIND(":",$A98,1))&amp;"copy number",$A$3:$AC$98,20,FALSE)),"")</f>
        <v>#N/A</v>
      </c>
      <c r="AY98" s="4" t="e">
        <f>IF(ISNUMBER(U98),IF(MID('Gene Table'!$D$1,5,1)="8",G98-EU$100,U98-VLOOKUP(LEFT($A98,FIND(":",$A98,1))&amp;"copy number",$A$3:$AC$98,21,FALSE)),"")</f>
        <v>#N/A</v>
      </c>
      <c r="AZ98" s="4" t="e">
        <f>IF(ISNUMBER(V98),IF(MID('Gene Table'!$D$1,5,1)="8",H98-EV$100,V98-VLOOKUP(LEFT($A98,FIND(":",$A98,1))&amp;"copy number",$A$3:$AC$98,22,FALSE)),"")</f>
        <v>#N/A</v>
      </c>
      <c r="BA98" s="4" t="e">
        <f>IF(ISNUMBER(W98),IF(MID('Gene Table'!$D$1,5,1)="8",I98-EW$100,W98-VLOOKUP(LEFT($A98,FIND(":",$A98,1))&amp;"copy number",$A$3:$AC$98,23,FALSE)),"")</f>
        <v>#N/A</v>
      </c>
      <c r="BB98" s="4" t="e">
        <f>IF(ISNUMBER(X98),IF(MID('Gene Table'!$D$1,5,1)="8",J98-EX$100,X98-VLOOKUP(LEFT($A98,FIND(":",$A98,1))&amp;"copy number",$A$3:$AC$98,24,FALSE)),"")</f>
        <v>#N/A</v>
      </c>
      <c r="BC98" s="4" t="e">
        <f>IF(ISNUMBER(Y98),IF(MID('Gene Table'!$D$1,5,1)="8",K98-EY$100,Y98-VLOOKUP(LEFT($A98,FIND(":",$A98,1))&amp;"copy number",$A$3:$AC$98,25,FALSE)),"")</f>
        <v>#N/A</v>
      </c>
      <c r="BD98" s="4" t="str">
        <f>IF(ISNUMBER(Z98),IF(MID('Gene Table'!$D$1,5,1)="8",L98-EZ$100,Z98-VLOOKUP(LEFT($A98,FIND(":",$A98,1))&amp;"copy number",$A$3:$AC$98,26,FALSE)),"")</f>
        <v/>
      </c>
      <c r="BE98" s="4" t="str">
        <f>IF(ISNUMBER(AA98),IF(MID('Gene Table'!$D$1,5,1)="8",M98-FA$100,AA98-VLOOKUP(LEFT($A98,FIND(":",$A98,1))&amp;"copy number",$A$3:$AC$98,27,FALSE)),"")</f>
        <v/>
      </c>
      <c r="BF98" s="4" t="str">
        <f>IF(ISNUMBER(AB98),IF(MID('Gene Table'!$D$1,5,1)="8",N98-FB$100,AB98-VLOOKUP(LEFT($A98,FIND(":",$A98,1))&amp;"copy number",$A$3:$AC$98,28,FALSE)),"")</f>
        <v/>
      </c>
      <c r="BG98" s="4" t="str">
        <f>IF(ISNUMBER(AC98),IF(MID('Gene Table'!$D$1,5,1)="8",O98-FC$100,AC98-VLOOKUP(LEFT($A98,FIND(":",$A98,1))&amp;"copy number",$A$3:$AC$98,29,FALSE)),"")</f>
        <v/>
      </c>
      <c r="BI98" s="4" t="s">
        <v>317</v>
      </c>
      <c r="BJ98" s="4" t="e">
        <f t="shared" si="45"/>
        <v>#N/A</v>
      </c>
      <c r="BK98" s="4" t="e">
        <f t="shared" si="46"/>
        <v>#N/A</v>
      </c>
      <c r="BL98" s="4" t="e">
        <f t="shared" si="47"/>
        <v>#N/A</v>
      </c>
      <c r="BM98" s="4" t="e">
        <f t="shared" si="48"/>
        <v>#N/A</v>
      </c>
      <c r="BN98" s="4" t="e">
        <f t="shared" si="49"/>
        <v>#N/A</v>
      </c>
      <c r="BO98" s="4" t="e">
        <f t="shared" si="50"/>
        <v>#N/A</v>
      </c>
      <c r="BP98" s="4" t="e">
        <f t="shared" si="51"/>
        <v>#N/A</v>
      </c>
      <c r="BQ98" s="4" t="e">
        <f t="shared" si="52"/>
        <v>#N/A</v>
      </c>
      <c r="BR98" s="4" t="str">
        <f t="shared" si="53"/>
        <v/>
      </c>
      <c r="BS98" s="4" t="str">
        <f t="shared" si="54"/>
        <v/>
      </c>
      <c r="BT98" s="4" t="str">
        <f t="shared" si="55"/>
        <v/>
      </c>
      <c r="BU98" s="4" t="str">
        <f t="shared" si="56"/>
        <v/>
      </c>
      <c r="BV98" s="4">
        <f t="shared" si="57"/>
        <v>0</v>
      </c>
      <c r="BW98" s="4" t="e">
        <f t="shared" si="58"/>
        <v>#N/A</v>
      </c>
      <c r="BY98" s="4" t="s">
        <v>317</v>
      </c>
      <c r="BZ98" s="4" t="str">
        <f t="shared" si="59"/>
        <v/>
      </c>
      <c r="CA98" s="4" t="str">
        <f t="shared" si="60"/>
        <v/>
      </c>
      <c r="CB98" s="4" t="str">
        <f t="shared" si="61"/>
        <v/>
      </c>
      <c r="CC98" s="4" t="str">
        <f t="shared" si="62"/>
        <v/>
      </c>
      <c r="CD98" s="4" t="str">
        <f t="shared" si="63"/>
        <v/>
      </c>
      <c r="CE98" s="4" t="str">
        <f t="shared" si="64"/>
        <v/>
      </c>
      <c r="CF98" s="4" t="str">
        <f t="shared" si="65"/>
        <v/>
      </c>
      <c r="CG98" s="4" t="str">
        <f t="shared" si="66"/>
        <v/>
      </c>
      <c r="CH98" s="4" t="str">
        <f t="shared" si="67"/>
        <v/>
      </c>
      <c r="CI98" s="4" t="str">
        <f t="shared" si="68"/>
        <v/>
      </c>
      <c r="CJ98" s="4" t="str">
        <f t="shared" si="69"/>
        <v/>
      </c>
      <c r="CK98" s="4" t="str">
        <f t="shared" si="70"/>
        <v/>
      </c>
      <c r="CM98" s="4" t="s">
        <v>317</v>
      </c>
      <c r="CN98" s="4" t="str">
        <f>IF(ISNUMBER(BZ98), IF($BV98&gt;VLOOKUP('Gene Table'!$G$2,'Array Content'!$A$2:$B$3,2,FALSE),IF(BZ98&lt;-$BV98,"mutant","WT"),IF(BZ98&lt;-VLOOKUP('Gene Table'!$G$2,'Array Content'!$A$2:$B$3,2,FALSE),"Mutant","WT")),"")</f>
        <v/>
      </c>
      <c r="CO98" s="4" t="str">
        <f>IF(ISNUMBER(CA98), IF($BV98&gt;VLOOKUP('Gene Table'!$G$2,'Array Content'!$A$2:$B$3,2,FALSE),IF(CA98&lt;-$BV98,"mutant","WT"),IF(CA98&lt;-VLOOKUP('Gene Table'!$G$2,'Array Content'!$A$2:$B$3,2,FALSE),"Mutant","WT")),"")</f>
        <v/>
      </c>
      <c r="CP98" s="4" t="str">
        <f>IF(ISNUMBER(CB98), IF($BV98&gt;VLOOKUP('Gene Table'!$G$2,'Array Content'!$A$2:$B$3,2,FALSE),IF(CB98&lt;-$BV98,"mutant","WT"),IF(CB98&lt;-VLOOKUP('Gene Table'!$G$2,'Array Content'!$A$2:$B$3,2,FALSE),"Mutant","WT")),"")</f>
        <v/>
      </c>
      <c r="CQ98" s="4" t="str">
        <f>IF(ISNUMBER(CC98), IF($BV98&gt;VLOOKUP('Gene Table'!$G$2,'Array Content'!$A$2:$B$3,2,FALSE),IF(CC98&lt;-$BV98,"mutant","WT"),IF(CC98&lt;-VLOOKUP('Gene Table'!$G$2,'Array Content'!$A$2:$B$3,2,FALSE),"Mutant","WT")),"")</f>
        <v/>
      </c>
      <c r="CR98" s="4" t="str">
        <f>IF(ISNUMBER(CD98), IF($BV98&gt;VLOOKUP('Gene Table'!$G$2,'Array Content'!$A$2:$B$3,2,FALSE),IF(CD98&lt;-$BV98,"mutant","WT"),IF(CD98&lt;-VLOOKUP('Gene Table'!$G$2,'Array Content'!$A$2:$B$3,2,FALSE),"Mutant","WT")),"")</f>
        <v/>
      </c>
      <c r="CS98" s="4" t="str">
        <f>IF(ISNUMBER(CE98), IF($BV98&gt;VLOOKUP('Gene Table'!$G$2,'Array Content'!$A$2:$B$3,2,FALSE),IF(CE98&lt;-$BV98,"mutant","WT"),IF(CE98&lt;-VLOOKUP('Gene Table'!$G$2,'Array Content'!$A$2:$B$3,2,FALSE),"Mutant","WT")),"")</f>
        <v/>
      </c>
      <c r="CT98" s="4" t="str">
        <f>IF(ISNUMBER(CF98), IF($BV98&gt;VLOOKUP('Gene Table'!$G$2,'Array Content'!$A$2:$B$3,2,FALSE),IF(CF98&lt;-$BV98,"mutant","WT"),IF(CF98&lt;-VLOOKUP('Gene Table'!$G$2,'Array Content'!$A$2:$B$3,2,FALSE),"Mutant","WT")),"")</f>
        <v/>
      </c>
      <c r="CU98" s="4" t="str">
        <f>IF(ISNUMBER(CG98), IF($BV98&gt;VLOOKUP('Gene Table'!$G$2,'Array Content'!$A$2:$B$3,2,FALSE),IF(CG98&lt;-$BV98,"mutant","WT"),IF(CG98&lt;-VLOOKUP('Gene Table'!$G$2,'Array Content'!$A$2:$B$3,2,FALSE),"Mutant","WT")),"")</f>
        <v/>
      </c>
      <c r="CV98" s="4" t="str">
        <f>IF(ISNUMBER(CH98), IF($BV98&gt;VLOOKUP('Gene Table'!$G$2,'Array Content'!$A$2:$B$3,2,FALSE),IF(CH98&lt;-$BV98,"mutant","WT"),IF(CH98&lt;-VLOOKUP('Gene Table'!$G$2,'Array Content'!$A$2:$B$3,2,FALSE),"Mutant","WT")),"")</f>
        <v/>
      </c>
      <c r="CW98" s="4" t="str">
        <f>IF(ISNUMBER(CI98), IF($BV98&gt;VLOOKUP('Gene Table'!$G$2,'Array Content'!$A$2:$B$3,2,FALSE),IF(CI98&lt;-$BV98,"mutant","WT"),IF(CI98&lt;-VLOOKUP('Gene Table'!$G$2,'Array Content'!$A$2:$B$3,2,FALSE),"Mutant","WT")),"")</f>
        <v/>
      </c>
      <c r="CX98" s="4" t="str">
        <f>IF(ISNUMBER(CJ98), IF($BV98&gt;VLOOKUP('Gene Table'!$G$2,'Array Content'!$A$2:$B$3,2,FALSE),IF(CJ98&lt;-$BV98,"mutant","WT"),IF(CJ98&lt;-VLOOKUP('Gene Table'!$G$2,'Array Content'!$A$2:$B$3,2,FALSE),"Mutant","WT")),"")</f>
        <v/>
      </c>
      <c r="CY98" s="4" t="str">
        <f>IF(ISNUMBER(CK98), IF($BV98&gt;VLOOKUP('Gene Table'!$G$2,'Array Content'!$A$2:$B$3,2,FALSE),IF(CK98&lt;-$BV98,"mutant","WT"),IF(CK98&lt;-VLOOKUP('Gene Table'!$G$2,'Array Content'!$A$2:$B$3,2,FALSE),"Mutant","WT")),"")</f>
        <v/>
      </c>
      <c r="DA98" s="4" t="s">
        <v>317</v>
      </c>
      <c r="DB98" s="4" t="str">
        <f t="shared" si="71"/>
        <v/>
      </c>
      <c r="DC98" s="4" t="str">
        <f t="shared" si="72"/>
        <v/>
      </c>
      <c r="DD98" s="4" t="str">
        <f t="shared" si="73"/>
        <v/>
      </c>
      <c r="DE98" s="4" t="str">
        <f t="shared" si="74"/>
        <v/>
      </c>
      <c r="DF98" s="4" t="str">
        <f t="shared" si="75"/>
        <v/>
      </c>
      <c r="DG98" s="4" t="str">
        <f t="shared" si="76"/>
        <v/>
      </c>
      <c r="DH98" s="4" t="str">
        <f t="shared" si="77"/>
        <v/>
      </c>
      <c r="DI98" s="4" t="str">
        <f t="shared" si="78"/>
        <v/>
      </c>
      <c r="DJ98" s="4" t="str">
        <f t="shared" si="79"/>
        <v/>
      </c>
      <c r="DK98" s="4" t="str">
        <f t="shared" si="80"/>
        <v/>
      </c>
      <c r="DL98" s="4" t="str">
        <f t="shared" si="81"/>
        <v/>
      </c>
      <c r="DM98" s="4" t="str">
        <f t="shared" si="82"/>
        <v/>
      </c>
      <c r="DO98" s="4" t="s">
        <v>317</v>
      </c>
      <c r="DP98" s="4" t="str">
        <f>IF(ISNUMBER(DB98), IF($AR98&gt;VLOOKUP('Gene Table'!$G$2,'Array Content'!$A$2:$B$3,2,FALSE),IF(DB98&lt;-$AR98,"mutant","WT"),IF(DB98&lt;-VLOOKUP('Gene Table'!$G$2,'Array Content'!$A$2:$B$3,2,FALSE),"Mutant","WT")),"")</f>
        <v/>
      </c>
      <c r="DQ98" s="4" t="str">
        <f>IF(ISNUMBER(DC98), IF($AR98&gt;VLOOKUP('Gene Table'!$G$2,'Array Content'!$A$2:$B$3,2,FALSE),IF(DC98&lt;-$AR98,"mutant","WT"),IF(DC98&lt;-VLOOKUP('Gene Table'!$G$2,'Array Content'!$A$2:$B$3,2,FALSE),"Mutant","WT")),"")</f>
        <v/>
      </c>
      <c r="DR98" s="4" t="str">
        <f>IF(ISNUMBER(DD98), IF($AR98&gt;VLOOKUP('Gene Table'!$G$2,'Array Content'!$A$2:$B$3,2,FALSE),IF(DD98&lt;-$AR98,"mutant","WT"),IF(DD98&lt;-VLOOKUP('Gene Table'!$G$2,'Array Content'!$A$2:$B$3,2,FALSE),"Mutant","WT")),"")</f>
        <v/>
      </c>
      <c r="DS98" s="4" t="str">
        <f>IF(ISNUMBER(DE98), IF($AR98&gt;VLOOKUP('Gene Table'!$G$2,'Array Content'!$A$2:$B$3,2,FALSE),IF(DE98&lt;-$AR98,"mutant","WT"),IF(DE98&lt;-VLOOKUP('Gene Table'!$G$2,'Array Content'!$A$2:$B$3,2,FALSE),"Mutant","WT")),"")</f>
        <v/>
      </c>
      <c r="DT98" s="4" t="str">
        <f>IF(ISNUMBER(DF98), IF($AR98&gt;VLOOKUP('Gene Table'!$G$2,'Array Content'!$A$2:$B$3,2,FALSE),IF(DF98&lt;-$AR98,"mutant","WT"),IF(DF98&lt;-VLOOKUP('Gene Table'!$G$2,'Array Content'!$A$2:$B$3,2,FALSE),"Mutant","WT")),"")</f>
        <v/>
      </c>
      <c r="DU98" s="4" t="str">
        <f>IF(ISNUMBER(DG98), IF($AR98&gt;VLOOKUP('Gene Table'!$G$2,'Array Content'!$A$2:$B$3,2,FALSE),IF(DG98&lt;-$AR98,"mutant","WT"),IF(DG98&lt;-VLOOKUP('Gene Table'!$G$2,'Array Content'!$A$2:$B$3,2,FALSE),"Mutant","WT")),"")</f>
        <v/>
      </c>
      <c r="DV98" s="4" t="str">
        <f>IF(ISNUMBER(DH98), IF($AR98&gt;VLOOKUP('Gene Table'!$G$2,'Array Content'!$A$2:$B$3,2,FALSE),IF(DH98&lt;-$AR98,"mutant","WT"),IF(DH98&lt;-VLOOKUP('Gene Table'!$G$2,'Array Content'!$A$2:$B$3,2,FALSE),"Mutant","WT")),"")</f>
        <v/>
      </c>
      <c r="DW98" s="4" t="str">
        <f>IF(ISNUMBER(DI98), IF($AR98&gt;VLOOKUP('Gene Table'!$G$2,'Array Content'!$A$2:$B$3,2,FALSE),IF(DI98&lt;-$AR98,"mutant","WT"),IF(DI98&lt;-VLOOKUP('Gene Table'!$G$2,'Array Content'!$A$2:$B$3,2,FALSE),"Mutant","WT")),"")</f>
        <v/>
      </c>
      <c r="DX98" s="4" t="str">
        <f>IF(ISNUMBER(DJ98), IF($AR98&gt;VLOOKUP('Gene Table'!$G$2,'Array Content'!$A$2:$B$3,2,FALSE),IF(DJ98&lt;-$AR98,"mutant","WT"),IF(DJ98&lt;-VLOOKUP('Gene Table'!$G$2,'Array Content'!$A$2:$B$3,2,FALSE),"Mutant","WT")),"")</f>
        <v/>
      </c>
      <c r="DY98" s="4" t="str">
        <f>IF(ISNUMBER(DK98), IF($AR98&gt;VLOOKUP('Gene Table'!$G$2,'Array Content'!$A$2:$B$3,2,FALSE),IF(DK98&lt;-$AR98,"mutant","WT"),IF(DK98&lt;-VLOOKUP('Gene Table'!$G$2,'Array Content'!$A$2:$B$3,2,FALSE),"Mutant","WT")),"")</f>
        <v/>
      </c>
      <c r="DZ98" s="4" t="str">
        <f>IF(ISNUMBER(DL98), IF($AR98&gt;VLOOKUP('Gene Table'!$G$2,'Array Content'!$A$2:$B$3,2,FALSE),IF(DL98&lt;-$AR98,"mutant","WT"),IF(DL98&lt;-VLOOKUP('Gene Table'!$G$2,'Array Content'!$A$2:$B$3,2,FALSE),"Mutant","WT")),"")</f>
        <v/>
      </c>
      <c r="EA98" s="4" t="str">
        <f>IF(ISNUMBER(DM98), IF($AR98&gt;VLOOKUP('Gene Table'!$G$2,'Array Content'!$A$2:$B$3,2,FALSE),IF(DM98&lt;-$AR98,"mutant","WT"),IF(DM98&lt;-VLOOKUP('Gene Table'!$G$2,'Array Content'!$A$2:$B$3,2,FALSE),"Mutant","WT")),"")</f>
        <v/>
      </c>
      <c r="EC98" s="4" t="s">
        <v>317</v>
      </c>
      <c r="ED98" s="4" t="str">
        <f>IF('Gene Table'!$D98="copy number",D98,"")</f>
        <v/>
      </c>
      <c r="EE98" s="4" t="str">
        <f>IF('Gene Table'!$D98="copy number",E98,"")</f>
        <v/>
      </c>
      <c r="EF98" s="4" t="str">
        <f>IF('Gene Table'!$D98="copy number",F98,"")</f>
        <v/>
      </c>
      <c r="EG98" s="4" t="str">
        <f>IF('Gene Table'!$D98="copy number",G98,"")</f>
        <v/>
      </c>
      <c r="EH98" s="4" t="str">
        <f>IF('Gene Table'!$D98="copy number",H98,"")</f>
        <v/>
      </c>
      <c r="EI98" s="4" t="str">
        <f>IF('Gene Table'!$D98="copy number",I98,"")</f>
        <v/>
      </c>
      <c r="EJ98" s="4" t="str">
        <f>IF('Gene Table'!$D98="copy number",J98,"")</f>
        <v/>
      </c>
      <c r="EK98" s="4" t="str">
        <f>IF('Gene Table'!$D98="copy number",K98,"")</f>
        <v/>
      </c>
      <c r="EL98" s="4" t="str">
        <f>IF('Gene Table'!$D98="copy number",L98,"")</f>
        <v/>
      </c>
      <c r="EM98" s="4" t="str">
        <f>IF('Gene Table'!$D98="copy number",M98,"")</f>
        <v/>
      </c>
      <c r="EN98" s="4" t="str">
        <f>IF('Gene Table'!$D98="copy number",N98,"")</f>
        <v/>
      </c>
      <c r="EO98" s="4" t="str">
        <f>IF('Gene Table'!$D98="copy number",O98,"")</f>
        <v/>
      </c>
      <c r="EQ98" s="4" t="s">
        <v>317</v>
      </c>
      <c r="ER98" s="4" t="str">
        <f>IF('Gene Table'!$D98="copy number",R98,"")</f>
        <v/>
      </c>
      <c r="ES98" s="4" t="str">
        <f>IF('Gene Table'!$D98="copy number",S98,"")</f>
        <v/>
      </c>
      <c r="ET98" s="4" t="str">
        <f>IF('Gene Table'!$D98="copy number",T98,"")</f>
        <v/>
      </c>
      <c r="EU98" s="4" t="str">
        <f>IF('Gene Table'!$D98="copy number",U98,"")</f>
        <v/>
      </c>
      <c r="EV98" s="4" t="str">
        <f>IF('Gene Table'!$D98="copy number",V98,"")</f>
        <v/>
      </c>
      <c r="EW98" s="4" t="str">
        <f>IF('Gene Table'!$D98="copy number",W98,"")</f>
        <v/>
      </c>
      <c r="EX98" s="4" t="str">
        <f>IF('Gene Table'!$D98="copy number",X98,"")</f>
        <v/>
      </c>
      <c r="EY98" s="4" t="str">
        <f>IF('Gene Table'!$D98="copy number",Y98,"")</f>
        <v/>
      </c>
      <c r="EZ98" s="4" t="str">
        <f>IF('Gene Table'!$D98="copy number",Z98,"")</f>
        <v/>
      </c>
      <c r="FA98" s="4" t="str">
        <f>IF('Gene Table'!$D98="copy number",AA98,"")</f>
        <v/>
      </c>
      <c r="FB98" s="4" t="str">
        <f>IF('Gene Table'!$D98="copy number",AB98,"")</f>
        <v/>
      </c>
      <c r="FC98" s="4" t="str">
        <f>IF('Gene Table'!$D98="copy number",AC98,"")</f>
        <v/>
      </c>
      <c r="FE98" s="4" t="s">
        <v>317</v>
      </c>
      <c r="FF98" s="4">
        <f>IF('Gene Table'!$C98="SMPC",D98,"")</f>
        <v>23.42</v>
      </c>
      <c r="FG98" s="4">
        <f>IF('Gene Table'!$C98="SMPC",E98,"")</f>
        <v>23.74</v>
      </c>
      <c r="FH98" s="4" t="str">
        <f>IF('Gene Table'!$C98="SMPC",F98,"")</f>
        <v/>
      </c>
      <c r="FI98" s="4" t="str">
        <f>IF('Gene Table'!$C98="SMPC",G98,"")</f>
        <v/>
      </c>
      <c r="FJ98" s="4" t="str">
        <f>IF('Gene Table'!$C98="SMPC",H98,"")</f>
        <v/>
      </c>
      <c r="FK98" s="4" t="str">
        <f>IF('Gene Table'!$C98="SMPC",I98,"")</f>
        <v/>
      </c>
      <c r="FL98" s="4" t="str">
        <f>IF('Gene Table'!$C98="SMPC",J98,"")</f>
        <v/>
      </c>
      <c r="FM98" s="4" t="str">
        <f>IF('Gene Table'!$C98="SMPC",K98,"")</f>
        <v/>
      </c>
      <c r="FN98" s="4" t="str">
        <f>IF('Gene Table'!$C98="SMPC",L98,"")</f>
        <v/>
      </c>
      <c r="FO98" s="4" t="str">
        <f>IF('Gene Table'!$C98="SMPC",M98,"")</f>
        <v/>
      </c>
      <c r="FP98" s="4" t="str">
        <f>IF('Gene Table'!$C98="SMPC",N98,"")</f>
        <v/>
      </c>
      <c r="FQ98" s="4" t="str">
        <f>IF('Gene Table'!$C98="SMPC",O98,"")</f>
        <v/>
      </c>
      <c r="FS98" s="4" t="s">
        <v>317</v>
      </c>
      <c r="FT98" s="4">
        <f>IF('Gene Table'!$C98="SMPC",R98,"")</f>
        <v>23.11</v>
      </c>
      <c r="FU98" s="4">
        <f>IF('Gene Table'!$C98="SMPC",S98,"")</f>
        <v>23.29</v>
      </c>
      <c r="FV98" s="4">
        <f>IF('Gene Table'!$C98="SMPC",T98,"")</f>
        <v>23.21</v>
      </c>
      <c r="FW98" s="4">
        <f>IF('Gene Table'!$C98="SMPC",U98,"")</f>
        <v>23</v>
      </c>
      <c r="FX98" s="4">
        <f>IF('Gene Table'!$C98="SMPC",V98,"")</f>
        <v>23</v>
      </c>
      <c r="FY98" s="4">
        <f>IF('Gene Table'!$C98="SMPC",W98,"")</f>
        <v>23</v>
      </c>
      <c r="FZ98" s="4">
        <f>IF('Gene Table'!$C98="SMPC",X98,"")</f>
        <v>23</v>
      </c>
      <c r="GA98" s="4">
        <f>IF('Gene Table'!$C98="SMPC",Y98,"")</f>
        <v>23</v>
      </c>
      <c r="GB98" s="4" t="str">
        <f>IF('Gene Table'!$C98="SMPC",Z98,"")</f>
        <v/>
      </c>
      <c r="GC98" s="4" t="str">
        <f>IF('Gene Table'!$C98="SMPC",AA98,"")</f>
        <v/>
      </c>
      <c r="GD98" s="4" t="str">
        <f>IF('Gene Table'!$C98="SMPC",AB98,"")</f>
        <v/>
      </c>
      <c r="GE98" s="4" t="str">
        <f>IF('Gene Table'!$C98="SMPC",AC98,"")</f>
        <v/>
      </c>
    </row>
    <row r="100" spans="1:187" ht="15" customHeight="1" x14ac:dyDescent="0.25">
      <c r="EC100" s="4" t="s">
        <v>6414</v>
      </c>
      <c r="ED100" s="4">
        <f>IF(SUM(ED3:ED98)=0,"",ROUND(AVERAGE(ED3:ED98),2))</f>
        <v>26.32</v>
      </c>
      <c r="EE100" s="4">
        <f t="shared" ref="EE100:EO100" si="83">IF(SUM(EE3:EE98)=0,"",ROUND(AVERAGE(EE3:EE98),2))</f>
        <v>26.62</v>
      </c>
      <c r="EF100" s="4" t="str">
        <f t="shared" si="83"/>
        <v/>
      </c>
      <c r="EG100" s="4" t="str">
        <f t="shared" si="83"/>
        <v/>
      </c>
      <c r="EH100" s="4" t="str">
        <f t="shared" si="83"/>
        <v/>
      </c>
      <c r="EI100" s="4" t="str">
        <f t="shared" si="83"/>
        <v/>
      </c>
      <c r="EJ100" s="4" t="str">
        <f t="shared" si="83"/>
        <v/>
      </c>
      <c r="EK100" s="4" t="str">
        <f t="shared" si="83"/>
        <v/>
      </c>
      <c r="EL100" s="4" t="str">
        <f t="shared" si="83"/>
        <v/>
      </c>
      <c r="EM100" s="4" t="str">
        <f t="shared" si="83"/>
        <v/>
      </c>
      <c r="EN100" s="4" t="str">
        <f t="shared" si="83"/>
        <v/>
      </c>
      <c r="EO100" s="4" t="str">
        <f t="shared" si="83"/>
        <v/>
      </c>
      <c r="EQ100" s="4" t="s">
        <v>6414</v>
      </c>
      <c r="ER100" s="4">
        <f>IF(SUM(ER3:ER98)=0,"",ROUND(AVERAGE(ER3:ER98),2))</f>
        <v>26.93</v>
      </c>
      <c r="ES100" s="4">
        <f t="shared" ref="ES100:FC100" si="84">IF(SUM(ES3:ES98)=0,"",ROUND(AVERAGE(ES3:ES98),2))</f>
        <v>26.93</v>
      </c>
      <c r="ET100" s="4">
        <f t="shared" si="84"/>
        <v>26.91</v>
      </c>
      <c r="EU100" s="4">
        <f t="shared" si="84"/>
        <v>26</v>
      </c>
      <c r="EV100" s="4">
        <f t="shared" si="84"/>
        <v>26</v>
      </c>
      <c r="EW100" s="4">
        <f t="shared" si="84"/>
        <v>26</v>
      </c>
      <c r="EX100" s="4">
        <f t="shared" si="84"/>
        <v>26</v>
      </c>
      <c r="EY100" s="4">
        <f t="shared" si="84"/>
        <v>26</v>
      </c>
      <c r="EZ100" s="4" t="str">
        <f t="shared" si="84"/>
        <v/>
      </c>
      <c r="FA100" s="4" t="str">
        <f t="shared" si="84"/>
        <v/>
      </c>
      <c r="FB100" s="4" t="str">
        <f t="shared" si="84"/>
        <v/>
      </c>
      <c r="FC100" s="4" t="str">
        <f t="shared" si="84"/>
        <v/>
      </c>
      <c r="FE100" s="4" t="s">
        <v>6414</v>
      </c>
      <c r="FF100" s="4">
        <f>IF(SUM(FF3:FF98)=0,"",ROUND(AVERAGE(FF3:FF98),2))</f>
        <v>22.95</v>
      </c>
      <c r="FG100" s="4">
        <f t="shared" ref="FG100:FQ100" si="85">IF(SUM(FG3:FG98)=0,"",ROUND(AVERAGE(FG3:FG98),2))</f>
        <v>23.12</v>
      </c>
      <c r="FH100" s="4" t="str">
        <f t="shared" si="85"/>
        <v/>
      </c>
      <c r="FI100" s="4" t="str">
        <f t="shared" si="85"/>
        <v/>
      </c>
      <c r="FJ100" s="4" t="str">
        <f t="shared" si="85"/>
        <v/>
      </c>
      <c r="FK100" s="4" t="str">
        <f t="shared" si="85"/>
        <v/>
      </c>
      <c r="FL100" s="4" t="str">
        <f t="shared" si="85"/>
        <v/>
      </c>
      <c r="FM100" s="4" t="str">
        <f t="shared" si="85"/>
        <v/>
      </c>
      <c r="FN100" s="4" t="str">
        <f t="shared" si="85"/>
        <v/>
      </c>
      <c r="FO100" s="4" t="str">
        <f t="shared" si="85"/>
        <v/>
      </c>
      <c r="FP100" s="4" t="str">
        <f t="shared" si="85"/>
        <v/>
      </c>
      <c r="FQ100" s="4" t="str">
        <f t="shared" si="85"/>
        <v/>
      </c>
      <c r="FS100" s="4" t="s">
        <v>6414</v>
      </c>
      <c r="FT100" s="4">
        <f>IF(SUM(FT3:FT98)=0,"",ROUND(AVERAGE(FT3:FT98),2))</f>
        <v>23.2</v>
      </c>
      <c r="FU100" s="4">
        <f t="shared" ref="FU100:GE100" si="86">IF(SUM(FU3:FU98)=0,"",ROUND(AVERAGE(FU3:FU98),2))</f>
        <v>23.28</v>
      </c>
      <c r="FV100" s="4">
        <f t="shared" si="86"/>
        <v>23.31</v>
      </c>
      <c r="FW100" s="4">
        <f t="shared" si="86"/>
        <v>23</v>
      </c>
      <c r="FX100" s="4">
        <f t="shared" si="86"/>
        <v>23</v>
      </c>
      <c r="FY100" s="4">
        <f t="shared" si="86"/>
        <v>23</v>
      </c>
      <c r="FZ100" s="4">
        <f t="shared" si="86"/>
        <v>23</v>
      </c>
      <c r="GA100" s="4">
        <f t="shared" si="86"/>
        <v>23</v>
      </c>
      <c r="GB100" s="4" t="str">
        <f t="shared" si="86"/>
        <v/>
      </c>
      <c r="GC100" s="4" t="str">
        <f t="shared" si="86"/>
        <v/>
      </c>
      <c r="GD100" s="4" t="str">
        <f t="shared" si="86"/>
        <v/>
      </c>
      <c r="GE100" s="4" t="str">
        <f t="shared" si="86"/>
        <v/>
      </c>
    </row>
    <row r="101" spans="1:187" ht="15" customHeight="1" x14ac:dyDescent="0.25">
      <c r="FE101" s="4" t="s">
        <v>6417</v>
      </c>
      <c r="FF101" s="4">
        <f>IF(SUM(FF3:FF98)=0,"",MAX(FF3:FF98)-MIN(FF3:FF98))</f>
        <v>0.94000000000000128</v>
      </c>
      <c r="FG101" s="4">
        <f t="shared" ref="FG101:FQ101" si="87">IF(SUM(FG3:FG98)=0,"",MAX(FG3:FG98)-MIN(FG3:FG98))</f>
        <v>1.25</v>
      </c>
      <c r="FH101" s="4" t="str">
        <f t="shared" si="87"/>
        <v/>
      </c>
      <c r="FI101" s="4" t="str">
        <f t="shared" si="87"/>
        <v/>
      </c>
      <c r="FJ101" s="4" t="str">
        <f t="shared" si="87"/>
        <v/>
      </c>
      <c r="FK101" s="4" t="str">
        <f t="shared" si="87"/>
        <v/>
      </c>
      <c r="FL101" s="4" t="str">
        <f t="shared" si="87"/>
        <v/>
      </c>
      <c r="FM101" s="4" t="str">
        <f t="shared" si="87"/>
        <v/>
      </c>
      <c r="FN101" s="4" t="str">
        <f t="shared" si="87"/>
        <v/>
      </c>
      <c r="FO101" s="4" t="str">
        <f t="shared" si="87"/>
        <v/>
      </c>
      <c r="FP101" s="4" t="str">
        <f t="shared" si="87"/>
        <v/>
      </c>
      <c r="FQ101" s="4" t="str">
        <f t="shared" si="87"/>
        <v/>
      </c>
      <c r="FS101" s="4" t="s">
        <v>6417</v>
      </c>
      <c r="FT101" s="4">
        <f>IF(SUM(FT3:FT98)=0,"",MAX(FT3:FT98)-MIN(FT3:FT98))</f>
        <v>0.17999999999999972</v>
      </c>
      <c r="FU101" s="4">
        <f t="shared" ref="FU101:GE101" si="88">IF(SUM(FU3:FU98)=0,"",MAX(FU3:FU98)-MIN(FU3:FU98))</f>
        <v>2.9999999999997584E-2</v>
      </c>
      <c r="FV101" s="4">
        <f t="shared" si="88"/>
        <v>0.18999999999999773</v>
      </c>
      <c r="FW101" s="4">
        <f t="shared" si="88"/>
        <v>0</v>
      </c>
      <c r="FX101" s="4">
        <f t="shared" si="88"/>
        <v>0</v>
      </c>
      <c r="FY101" s="4">
        <f t="shared" si="88"/>
        <v>0</v>
      </c>
      <c r="FZ101" s="4">
        <f t="shared" si="88"/>
        <v>0</v>
      </c>
      <c r="GA101" s="4">
        <f t="shared" si="88"/>
        <v>0</v>
      </c>
      <c r="GB101" s="4" t="str">
        <f t="shared" si="88"/>
        <v/>
      </c>
      <c r="GC101" s="4" t="str">
        <f t="shared" si="88"/>
        <v/>
      </c>
      <c r="GD101" s="4" t="str">
        <f t="shared" si="88"/>
        <v/>
      </c>
      <c r="GE101" s="4" t="str">
        <f t="shared" si="88"/>
        <v/>
      </c>
    </row>
  </sheetData>
  <mergeCells count="13">
    <mergeCell ref="BI1:BW1"/>
    <mergeCell ref="AE1:AS1"/>
    <mergeCell ref="EC1:EO1"/>
    <mergeCell ref="C1:O1"/>
    <mergeCell ref="Q1:AC1"/>
    <mergeCell ref="AU1:BG1"/>
    <mergeCell ref="BY1:CK1"/>
    <mergeCell ref="DA1:DM1"/>
    <mergeCell ref="EQ1:FC1"/>
    <mergeCell ref="FE1:FQ1"/>
    <mergeCell ref="FS1:GE1"/>
    <mergeCell ref="DO1:EA1"/>
    <mergeCell ref="CM1:CY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Gene Table</vt:lpstr>
      <vt:lpstr>Array Content</vt:lpstr>
      <vt:lpstr>Control Sample Data</vt:lpstr>
      <vt:lpstr>Test Sample Data</vt:lpstr>
      <vt:lpstr>Data QC</vt:lpstr>
      <vt:lpstr>Results</vt:lpstr>
      <vt:lpstr>Calculations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Quellhorst</dc:creator>
  <cp:lastModifiedBy>Abigail Aliwalas - QIAGEN</cp:lastModifiedBy>
  <dcterms:created xsi:type="dcterms:W3CDTF">2018-08-29T19:21:11Z</dcterms:created>
  <dcterms:modified xsi:type="dcterms:W3CDTF">2018-11-12T05:23:43Z</dcterms:modified>
</cp:coreProperties>
</file>