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 yWindow="4908" windowWidth="16608" windowHeight="7212" tabRatio="723"/>
  </bookViews>
  <sheets>
    <sheet name="Instructions" sheetId="25" r:id="rId1"/>
    <sheet name="Array Table" sheetId="1" r:id="rId2"/>
    <sheet name="Test Sample Data" sheetId="4" r:id="rId3"/>
    <sheet name="No Template Controls" sheetId="27" r:id="rId4"/>
    <sheet name="QC Report" sheetId="6" r:id="rId5"/>
    <sheet name="Identification Call" sheetId="28" r:id="rId6"/>
    <sheet name="Calculations" sheetId="3" r:id="rId7"/>
    <sheet name="AssayDescription" sheetId="22" state="hidden" r:id="rId8"/>
    <sheet name="Assays" sheetId="24" state="hidden" r:id="rId9"/>
  </sheets>
  <calcPr calcId="145621"/>
</workbook>
</file>

<file path=xl/calcChain.xml><?xml version="1.0" encoding="utf-8"?>
<calcChain xmlns="http://schemas.openxmlformats.org/spreadsheetml/2006/main">
  <c r="D3" i="1" l="1"/>
  <c r="D4" i="1"/>
  <c r="D5" i="1"/>
  <c r="D6" i="1"/>
  <c r="D7" i="1"/>
  <c r="D8" i="1"/>
  <c r="D9" i="1"/>
  <c r="D10" i="1"/>
  <c r="D11" i="1"/>
  <c r="D12" i="1"/>
  <c r="D13" i="1"/>
  <c r="D2" i="1"/>
  <c r="C3" i="1"/>
  <c r="C4" i="1"/>
  <c r="C5" i="1"/>
  <c r="C6" i="1"/>
  <c r="C7" i="1"/>
  <c r="C8" i="1"/>
  <c r="C9" i="1"/>
  <c r="C10" i="1"/>
  <c r="C11" i="1"/>
  <c r="C12" i="1"/>
  <c r="C13" i="1"/>
  <c r="C2" i="1"/>
  <c r="D13" i="6" l="1"/>
  <c r="E13" i="6"/>
  <c r="F13" i="6"/>
  <c r="G13" i="6"/>
  <c r="H13" i="6"/>
  <c r="C13" i="6"/>
  <c r="AX6" i="6"/>
  <c r="F6" i="6"/>
  <c r="G6" i="6"/>
  <c r="H6" i="6"/>
  <c r="I6" i="6"/>
  <c r="J6" i="6"/>
  <c r="K6" i="6"/>
  <c r="L6" i="6"/>
  <c r="M6" i="6"/>
  <c r="N6" i="6"/>
  <c r="O6" i="6"/>
  <c r="P6" i="6"/>
  <c r="Q6" i="6"/>
  <c r="R6" i="6"/>
  <c r="S6" i="6"/>
  <c r="T6" i="6"/>
  <c r="U6" i="6"/>
  <c r="V6" i="6"/>
  <c r="W6" i="6"/>
  <c r="X6" i="6"/>
  <c r="Y6" i="6"/>
  <c r="Z6" i="6"/>
  <c r="AA6" i="6"/>
  <c r="AB6" i="6"/>
  <c r="AC6" i="6"/>
  <c r="AD6" i="6"/>
  <c r="AE6" i="6"/>
  <c r="AF6" i="6"/>
  <c r="AG6" i="6"/>
  <c r="AH6" i="6"/>
  <c r="AI6" i="6"/>
  <c r="AJ6" i="6"/>
  <c r="AK6" i="6"/>
  <c r="AL6" i="6"/>
  <c r="AM6" i="6"/>
  <c r="AN6" i="6"/>
  <c r="AO6" i="6"/>
  <c r="AP6" i="6"/>
  <c r="AQ6" i="6"/>
  <c r="AR6" i="6"/>
  <c r="AS6" i="6"/>
  <c r="AT6" i="6"/>
  <c r="AU6" i="6"/>
  <c r="AV6" i="6"/>
  <c r="AW6" i="6"/>
  <c r="J12" i="6"/>
  <c r="I12" i="6"/>
  <c r="D12" i="6"/>
  <c r="E12" i="6"/>
  <c r="F12" i="6"/>
  <c r="G12" i="6"/>
  <c r="H12" i="6"/>
  <c r="C12" i="6"/>
  <c r="D27" i="6"/>
  <c r="E27" i="6"/>
  <c r="F27" i="6"/>
  <c r="G27" i="6"/>
  <c r="H27" i="6"/>
  <c r="C27" i="6"/>
  <c r="J26" i="6"/>
  <c r="I26" i="6"/>
  <c r="D26" i="6"/>
  <c r="E26" i="6"/>
  <c r="F26" i="6"/>
  <c r="G26" i="6"/>
  <c r="H26" i="6"/>
  <c r="C26" i="6"/>
  <c r="AX5" i="6"/>
  <c r="F5" i="6"/>
  <c r="G5" i="6"/>
  <c r="H5" i="6"/>
  <c r="I5" i="6"/>
  <c r="J5" i="6"/>
  <c r="K5" i="6"/>
  <c r="L5" i="6"/>
  <c r="M5" i="6"/>
  <c r="N5" i="6"/>
  <c r="O5" i="6"/>
  <c r="P5" i="6"/>
  <c r="Q5" i="6"/>
  <c r="R5" i="6"/>
  <c r="S5" i="6"/>
  <c r="T5" i="6"/>
  <c r="U5" i="6"/>
  <c r="V5" i="6"/>
  <c r="W5" i="6"/>
  <c r="X5" i="6"/>
  <c r="Y5" i="6"/>
  <c r="Z5" i="6"/>
  <c r="AA5" i="6"/>
  <c r="AB5" i="6"/>
  <c r="AC5" i="6"/>
  <c r="AD5" i="6"/>
  <c r="AE5" i="6"/>
  <c r="AF5" i="6"/>
  <c r="AG5" i="6"/>
  <c r="AH5" i="6"/>
  <c r="AI5" i="6"/>
  <c r="AJ5" i="6"/>
  <c r="AK5" i="6"/>
  <c r="AL5" i="6"/>
  <c r="AM5" i="6"/>
  <c r="AN5" i="6"/>
  <c r="AO5" i="6"/>
  <c r="AP5" i="6"/>
  <c r="AQ5" i="6"/>
  <c r="AR5" i="6"/>
  <c r="AS5" i="6"/>
  <c r="AT5" i="6"/>
  <c r="AU5" i="6"/>
  <c r="AV5" i="6"/>
  <c r="AW5" i="6"/>
  <c r="J11" i="6"/>
  <c r="I11" i="6"/>
  <c r="J10" i="6"/>
  <c r="I10" i="6"/>
  <c r="D10" i="6"/>
  <c r="E10" i="6"/>
  <c r="F10" i="6"/>
  <c r="G10" i="6"/>
  <c r="H10" i="6"/>
  <c r="D11" i="6"/>
  <c r="E11" i="6"/>
  <c r="F11" i="6"/>
  <c r="G11" i="6"/>
  <c r="H11" i="6"/>
  <c r="C11" i="6"/>
  <c r="C10" i="6"/>
  <c r="F3" i="6"/>
  <c r="G3" i="6"/>
  <c r="H3" i="6"/>
  <c r="I3" i="6"/>
  <c r="J3" i="6"/>
  <c r="K3" i="6"/>
  <c r="L3" i="6"/>
  <c r="M3" i="6"/>
  <c r="N3" i="6"/>
  <c r="O3" i="6"/>
  <c r="P3" i="6"/>
  <c r="Q3" i="6"/>
  <c r="R3" i="6"/>
  <c r="S3" i="6"/>
  <c r="T3" i="6"/>
  <c r="U3" i="6"/>
  <c r="V3" i="6"/>
  <c r="W3" i="6"/>
  <c r="X3" i="6"/>
  <c r="Y3" i="6"/>
  <c r="Z3" i="6"/>
  <c r="AA3" i="6"/>
  <c r="AB3" i="6"/>
  <c r="AC3" i="6"/>
  <c r="AD3" i="6"/>
  <c r="AE3" i="6"/>
  <c r="AF3" i="6"/>
  <c r="AG3" i="6"/>
  <c r="AH3" i="6"/>
  <c r="AI3" i="6"/>
  <c r="AJ3" i="6"/>
  <c r="AK3" i="6"/>
  <c r="AL3" i="6"/>
  <c r="AM3" i="6"/>
  <c r="AN3" i="6"/>
  <c r="AO3" i="6"/>
  <c r="AP3" i="6"/>
  <c r="AQ3" i="6"/>
  <c r="AR3" i="6"/>
  <c r="AS3" i="6"/>
  <c r="AT3" i="6"/>
  <c r="AU3" i="6"/>
  <c r="AV3" i="6"/>
  <c r="AW3" i="6"/>
  <c r="AX3" i="6"/>
  <c r="F4" i="6"/>
  <c r="G4" i="6"/>
  <c r="H4" i="6"/>
  <c r="I4" i="6"/>
  <c r="J4" i="6"/>
  <c r="K4" i="6"/>
  <c r="L4" i="6"/>
  <c r="M4" i="6"/>
  <c r="N4" i="6"/>
  <c r="O4" i="6"/>
  <c r="P4" i="6"/>
  <c r="Q4" i="6"/>
  <c r="R4" i="6"/>
  <c r="S4" i="6"/>
  <c r="T4" i="6"/>
  <c r="U4" i="6"/>
  <c r="V4" i="6"/>
  <c r="W4" i="6"/>
  <c r="X4" i="6"/>
  <c r="Y4" i="6"/>
  <c r="Z4" i="6"/>
  <c r="AA4" i="6"/>
  <c r="AB4" i="6"/>
  <c r="AC4" i="6"/>
  <c r="AD4" i="6"/>
  <c r="AE4" i="6"/>
  <c r="AF4" i="6"/>
  <c r="AG4" i="6"/>
  <c r="AH4" i="6"/>
  <c r="AI4" i="6"/>
  <c r="AJ4" i="6"/>
  <c r="AK4" i="6"/>
  <c r="AL4" i="6"/>
  <c r="AM4" i="6"/>
  <c r="AN4" i="6"/>
  <c r="AO4" i="6"/>
  <c r="AP4" i="6"/>
  <c r="AQ4" i="6"/>
  <c r="AR4" i="6"/>
  <c r="AS4" i="6"/>
  <c r="AT4" i="6"/>
  <c r="AU4" i="6"/>
  <c r="AV4" i="6"/>
  <c r="AW4" i="6"/>
  <c r="AX4" i="6"/>
  <c r="F24" i="6"/>
  <c r="G24" i="6"/>
  <c r="H24"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G13" i="1"/>
  <c r="F13" i="1"/>
  <c r="B13" i="1"/>
  <c r="E13" i="1" s="1"/>
  <c r="G12" i="1"/>
  <c r="F12" i="1"/>
  <c r="B12" i="1"/>
  <c r="E12" i="1" s="1"/>
  <c r="G11" i="1"/>
  <c r="F11" i="1"/>
  <c r="B11" i="1"/>
  <c r="E11" i="1" s="1"/>
  <c r="G10" i="1"/>
  <c r="F10" i="1"/>
  <c r="B10" i="1"/>
  <c r="E10" i="1" s="1"/>
  <c r="G9" i="1"/>
  <c r="F9" i="1"/>
  <c r="B9" i="1"/>
  <c r="E9" i="1" s="1"/>
  <c r="G8" i="1"/>
  <c r="F8" i="1"/>
  <c r="B8" i="1"/>
  <c r="E8" i="1" s="1"/>
  <c r="G7" i="1"/>
  <c r="F7" i="1"/>
  <c r="B7" i="1"/>
  <c r="E7" i="1" s="1"/>
  <c r="G6" i="1"/>
  <c r="F6" i="1"/>
  <c r="B6" i="1"/>
  <c r="E6" i="1" s="1"/>
  <c r="G5" i="1"/>
  <c r="F5" i="1"/>
  <c r="B5" i="1"/>
  <c r="E5" i="1" s="1"/>
  <c r="G4" i="1"/>
  <c r="F4" i="1"/>
  <c r="B4" i="1"/>
  <c r="E4" i="1" s="1"/>
  <c r="G3" i="1"/>
  <c r="F3" i="1"/>
  <c r="B3" i="1"/>
  <c r="E3" i="1" s="1"/>
  <c r="G2" i="1"/>
  <c r="F2" i="1"/>
  <c r="B2" i="1"/>
  <c r="E2" i="1" s="1"/>
  <c r="AW3" i="3" l="1"/>
  <c r="AX3" i="3"/>
  <c r="AY3" i="3"/>
  <c r="AZ3" i="3"/>
  <c r="BA3" i="3"/>
  <c r="BB3" i="3"/>
  <c r="BC3" i="3"/>
  <c r="BD3" i="3"/>
  <c r="BE3" i="3"/>
  <c r="BF3" i="3"/>
  <c r="BG3" i="3"/>
  <c r="BH3" i="3"/>
  <c r="AW4" i="3"/>
  <c r="AX4" i="3"/>
  <c r="AY4" i="3"/>
  <c r="AZ4" i="3"/>
  <c r="BA4" i="3"/>
  <c r="BB4" i="3"/>
  <c r="BC4" i="3"/>
  <c r="BD4" i="3"/>
  <c r="BE4" i="3"/>
  <c r="BF4" i="3"/>
  <c r="BG4" i="3"/>
  <c r="BH4" i="3"/>
  <c r="AW5" i="3"/>
  <c r="AX5" i="3"/>
  <c r="AY5" i="3"/>
  <c r="AZ5" i="3"/>
  <c r="BA5" i="3"/>
  <c r="BB5" i="3"/>
  <c r="BC5" i="3"/>
  <c r="BD5" i="3"/>
  <c r="BE5" i="3"/>
  <c r="BF5" i="3"/>
  <c r="BG5" i="3"/>
  <c r="BH5" i="3"/>
  <c r="AW6" i="3"/>
  <c r="AX6" i="3"/>
  <c r="AY6" i="3"/>
  <c r="AZ6" i="3"/>
  <c r="BA6" i="3"/>
  <c r="BB6" i="3"/>
  <c r="BC6" i="3"/>
  <c r="BD6" i="3"/>
  <c r="BE6" i="3"/>
  <c r="BF6" i="3"/>
  <c r="BG6" i="3"/>
  <c r="BH6" i="3"/>
  <c r="AW7" i="3"/>
  <c r="AX7" i="3"/>
  <c r="AY7" i="3"/>
  <c r="AZ7" i="3"/>
  <c r="BA7" i="3"/>
  <c r="BB7" i="3"/>
  <c r="BC7" i="3"/>
  <c r="BD7" i="3"/>
  <c r="BE7" i="3"/>
  <c r="BF7" i="3"/>
  <c r="BG7" i="3"/>
  <c r="BH7" i="3"/>
  <c r="AW8" i="3"/>
  <c r="AX8" i="3"/>
  <c r="AY8" i="3"/>
  <c r="AZ8" i="3"/>
  <c r="BA8" i="3"/>
  <c r="BB8" i="3"/>
  <c r="BC8" i="3"/>
  <c r="BD8" i="3"/>
  <c r="BE8" i="3"/>
  <c r="BF8" i="3"/>
  <c r="BG8" i="3"/>
  <c r="BH8" i="3"/>
  <c r="AW9" i="3"/>
  <c r="AX9" i="3"/>
  <c r="AY9" i="3"/>
  <c r="AZ9" i="3"/>
  <c r="BA9" i="3"/>
  <c r="BB9" i="3"/>
  <c r="BC9" i="3"/>
  <c r="BD9" i="3"/>
  <c r="BE9" i="3"/>
  <c r="BF9" i="3"/>
  <c r="BG9" i="3"/>
  <c r="BH9" i="3"/>
  <c r="AW10" i="3"/>
  <c r="AX10" i="3"/>
  <c r="AY10" i="3"/>
  <c r="AZ10" i="3"/>
  <c r="BA10" i="3"/>
  <c r="BB10" i="3"/>
  <c r="BC10" i="3"/>
  <c r="BD10" i="3"/>
  <c r="BE10" i="3"/>
  <c r="BF10" i="3"/>
  <c r="BG10" i="3"/>
  <c r="BH10" i="3"/>
  <c r="AW11" i="3"/>
  <c r="AX11" i="3"/>
  <c r="AY11" i="3"/>
  <c r="AZ11" i="3"/>
  <c r="BA11" i="3"/>
  <c r="BB11" i="3"/>
  <c r="BC11" i="3"/>
  <c r="BD11" i="3"/>
  <c r="BE11" i="3"/>
  <c r="BF11" i="3"/>
  <c r="BG11" i="3"/>
  <c r="BH11" i="3"/>
  <c r="AW12" i="3"/>
  <c r="AX12" i="3"/>
  <c r="AY12" i="3"/>
  <c r="AZ12" i="3"/>
  <c r="BA12" i="3"/>
  <c r="BB12" i="3"/>
  <c r="BC12" i="3"/>
  <c r="BD12" i="3"/>
  <c r="BE12" i="3"/>
  <c r="BF12" i="3"/>
  <c r="BG12" i="3"/>
  <c r="BH12" i="3"/>
  <c r="AW13" i="3"/>
  <c r="AX13" i="3"/>
  <c r="AY13" i="3"/>
  <c r="AZ13" i="3"/>
  <c r="BA13" i="3"/>
  <c r="BB13" i="3"/>
  <c r="BC13" i="3"/>
  <c r="BD13" i="3"/>
  <c r="BE13" i="3"/>
  <c r="BF13" i="3"/>
  <c r="BG13" i="3"/>
  <c r="BH13" i="3"/>
  <c r="AW14" i="3"/>
  <c r="AM18" i="6" s="1"/>
  <c r="AM19" i="6" s="1"/>
  <c r="AM20" i="6" s="1"/>
  <c r="AX14" i="3"/>
  <c r="AN18" i="6" s="1"/>
  <c r="AN19" i="6" s="1"/>
  <c r="AN20" i="6" s="1"/>
  <c r="AY14" i="3"/>
  <c r="AO18" i="6" s="1"/>
  <c r="AO19" i="6" s="1"/>
  <c r="AO20" i="6" s="1"/>
  <c r="AZ14" i="3"/>
  <c r="AP18" i="6" s="1"/>
  <c r="AP19" i="6" s="1"/>
  <c r="AP20" i="6" s="1"/>
  <c r="BA14" i="3"/>
  <c r="AQ18" i="6" s="1"/>
  <c r="AQ19" i="6" s="1"/>
  <c r="AQ20" i="6" s="1"/>
  <c r="BB14" i="3"/>
  <c r="AR18" i="6" s="1"/>
  <c r="AR19" i="6" s="1"/>
  <c r="AR20" i="6" s="1"/>
  <c r="BC14" i="3"/>
  <c r="AS18" i="6" s="1"/>
  <c r="AS19" i="6" s="1"/>
  <c r="AS20" i="6" s="1"/>
  <c r="BD14" i="3"/>
  <c r="AT18" i="6" s="1"/>
  <c r="AT19" i="6" s="1"/>
  <c r="AT20" i="6" s="1"/>
  <c r="BE14" i="3"/>
  <c r="AU18" i="6" s="1"/>
  <c r="AU19" i="6" s="1"/>
  <c r="AU20" i="6" s="1"/>
  <c r="BF14" i="3"/>
  <c r="AV18" i="6" s="1"/>
  <c r="AV19" i="6" s="1"/>
  <c r="AV20" i="6" s="1"/>
  <c r="BG14" i="3"/>
  <c r="AW18" i="6" s="1"/>
  <c r="AW19" i="6" s="1"/>
  <c r="AW20" i="6" s="1"/>
  <c r="BH14" i="3"/>
  <c r="AX18" i="6" s="1"/>
  <c r="AX19" i="6" s="1"/>
  <c r="AX20" i="6" s="1"/>
  <c r="AK3" i="3"/>
  <c r="AL3" i="3"/>
  <c r="AM3" i="3"/>
  <c r="AN3" i="3"/>
  <c r="AO3" i="3"/>
  <c r="AP3" i="3"/>
  <c r="AQ3" i="3"/>
  <c r="AR3" i="3"/>
  <c r="AS3" i="3"/>
  <c r="AT3" i="3"/>
  <c r="AU3" i="3"/>
  <c r="AV3" i="3"/>
  <c r="AK4" i="3"/>
  <c r="AL4" i="3"/>
  <c r="AM4" i="3"/>
  <c r="AN4" i="3"/>
  <c r="AO4" i="3"/>
  <c r="AP4" i="3"/>
  <c r="AQ4" i="3"/>
  <c r="AR4" i="3"/>
  <c r="AS4" i="3"/>
  <c r="AT4" i="3"/>
  <c r="AU4" i="3"/>
  <c r="AV4" i="3"/>
  <c r="AK5" i="3"/>
  <c r="AL5" i="3"/>
  <c r="AM5" i="3"/>
  <c r="AN5" i="3"/>
  <c r="AO5" i="3"/>
  <c r="AP5" i="3"/>
  <c r="AQ5" i="3"/>
  <c r="AR5" i="3"/>
  <c r="AS5" i="3"/>
  <c r="AT5" i="3"/>
  <c r="AU5" i="3"/>
  <c r="AV5" i="3"/>
  <c r="AK6" i="3"/>
  <c r="AL6" i="3"/>
  <c r="AM6" i="3"/>
  <c r="AN6" i="3"/>
  <c r="AO6" i="3"/>
  <c r="AP6" i="3"/>
  <c r="AQ6" i="3"/>
  <c r="AR6" i="3"/>
  <c r="AS6" i="3"/>
  <c r="AT6" i="3"/>
  <c r="AU6" i="3"/>
  <c r="AV6" i="3"/>
  <c r="AK7" i="3"/>
  <c r="AL7" i="3"/>
  <c r="AM7" i="3"/>
  <c r="AN7" i="3"/>
  <c r="AO7" i="3"/>
  <c r="AP7" i="3"/>
  <c r="AQ7" i="3"/>
  <c r="AR7" i="3"/>
  <c r="AS7" i="3"/>
  <c r="AT7" i="3"/>
  <c r="AU7" i="3"/>
  <c r="AV7" i="3"/>
  <c r="AK8" i="3"/>
  <c r="AL8" i="3"/>
  <c r="AM8" i="3"/>
  <c r="AN8" i="3"/>
  <c r="AO8" i="3"/>
  <c r="AP8" i="3"/>
  <c r="AQ8" i="3"/>
  <c r="AR8" i="3"/>
  <c r="AS8" i="3"/>
  <c r="AT8" i="3"/>
  <c r="AU8" i="3"/>
  <c r="AV8" i="3"/>
  <c r="AK9" i="3"/>
  <c r="AL9" i="3"/>
  <c r="AM9" i="3"/>
  <c r="AN9" i="3"/>
  <c r="AO9" i="3"/>
  <c r="AP9" i="3"/>
  <c r="AQ9" i="3"/>
  <c r="AR9" i="3"/>
  <c r="AS9" i="3"/>
  <c r="AT9" i="3"/>
  <c r="AU9" i="3"/>
  <c r="AV9" i="3"/>
  <c r="AK10" i="3"/>
  <c r="AL10" i="3"/>
  <c r="AM10" i="3"/>
  <c r="AN10" i="3"/>
  <c r="AO10" i="3"/>
  <c r="AP10" i="3"/>
  <c r="AQ10" i="3"/>
  <c r="AR10" i="3"/>
  <c r="AS10" i="3"/>
  <c r="AT10" i="3"/>
  <c r="AU10" i="3"/>
  <c r="AV10" i="3"/>
  <c r="AK11" i="3"/>
  <c r="AL11" i="3"/>
  <c r="AM11" i="3"/>
  <c r="AN11" i="3"/>
  <c r="AO11" i="3"/>
  <c r="AP11" i="3"/>
  <c r="AQ11" i="3"/>
  <c r="AR11" i="3"/>
  <c r="AS11" i="3"/>
  <c r="AT11" i="3"/>
  <c r="AU11" i="3"/>
  <c r="AV11" i="3"/>
  <c r="AK12" i="3"/>
  <c r="AL12" i="3"/>
  <c r="AM12" i="3"/>
  <c r="AN12" i="3"/>
  <c r="AO12" i="3"/>
  <c r="AP12" i="3"/>
  <c r="AQ12" i="3"/>
  <c r="AR12" i="3"/>
  <c r="AS12" i="3"/>
  <c r="AT12" i="3"/>
  <c r="AU12" i="3"/>
  <c r="AV12" i="3"/>
  <c r="AK13" i="3"/>
  <c r="AL13" i="3"/>
  <c r="AM13" i="3"/>
  <c r="AN13" i="3"/>
  <c r="AO13" i="3"/>
  <c r="AP13" i="3"/>
  <c r="AQ13" i="3"/>
  <c r="AR13" i="3"/>
  <c r="AS13" i="3"/>
  <c r="AT13" i="3"/>
  <c r="AU13" i="3"/>
  <c r="AV13" i="3"/>
  <c r="AK14" i="3"/>
  <c r="AA18" i="6" s="1"/>
  <c r="AA19" i="6" s="1"/>
  <c r="AA20" i="6" s="1"/>
  <c r="AL14" i="3"/>
  <c r="AB18" i="6" s="1"/>
  <c r="AB19" i="6" s="1"/>
  <c r="AB20" i="6" s="1"/>
  <c r="AM14" i="3"/>
  <c r="AC18" i="6" s="1"/>
  <c r="AC19" i="6" s="1"/>
  <c r="AC20" i="6" s="1"/>
  <c r="AN14" i="3"/>
  <c r="AD18" i="6" s="1"/>
  <c r="AD19" i="6" s="1"/>
  <c r="AD20" i="6" s="1"/>
  <c r="AO14" i="3"/>
  <c r="AE18" i="6" s="1"/>
  <c r="AE19" i="6" s="1"/>
  <c r="AE20" i="6" s="1"/>
  <c r="AP14" i="3"/>
  <c r="AF18" i="6" s="1"/>
  <c r="AF19" i="6" s="1"/>
  <c r="AF20" i="6" s="1"/>
  <c r="AQ14" i="3"/>
  <c r="AG18" i="6" s="1"/>
  <c r="AG19" i="6" s="1"/>
  <c r="AG20" i="6" s="1"/>
  <c r="AR14" i="3"/>
  <c r="AH18" i="6" s="1"/>
  <c r="AH19" i="6" s="1"/>
  <c r="AH20" i="6" s="1"/>
  <c r="AS14" i="3"/>
  <c r="AI18" i="6" s="1"/>
  <c r="AI19" i="6" s="1"/>
  <c r="AI20" i="6" s="1"/>
  <c r="AT14" i="3"/>
  <c r="AJ18" i="6" s="1"/>
  <c r="AJ19" i="6" s="1"/>
  <c r="AJ20" i="6" s="1"/>
  <c r="AU14" i="3"/>
  <c r="AK18" i="6" s="1"/>
  <c r="AK19" i="6" s="1"/>
  <c r="AK20" i="6" s="1"/>
  <c r="AV14" i="3"/>
  <c r="AL18" i="6" s="1"/>
  <c r="AL19" i="6" s="1"/>
  <c r="AL20" i="6" s="1"/>
  <c r="Y3" i="3"/>
  <c r="Z3" i="3"/>
  <c r="AA3" i="3"/>
  <c r="AB3" i="3"/>
  <c r="AC3" i="3"/>
  <c r="AD3" i="3"/>
  <c r="AE3" i="3"/>
  <c r="AF3" i="3"/>
  <c r="AG3" i="3"/>
  <c r="AH3" i="3"/>
  <c r="AI3" i="3"/>
  <c r="AJ3" i="3"/>
  <c r="Y4" i="3"/>
  <c r="Z4" i="3"/>
  <c r="AA4" i="3"/>
  <c r="AB4" i="3"/>
  <c r="AC4" i="3"/>
  <c r="AD4" i="3"/>
  <c r="AE4" i="3"/>
  <c r="AF4" i="3"/>
  <c r="AG4" i="3"/>
  <c r="AH4" i="3"/>
  <c r="AI4" i="3"/>
  <c r="AJ4" i="3"/>
  <c r="Y5" i="3"/>
  <c r="Z5" i="3"/>
  <c r="AA5" i="3"/>
  <c r="AB5" i="3"/>
  <c r="AC5" i="3"/>
  <c r="AD5" i="3"/>
  <c r="AE5" i="3"/>
  <c r="AF5" i="3"/>
  <c r="AG5" i="3"/>
  <c r="AH5" i="3"/>
  <c r="AI5" i="3"/>
  <c r="AJ5" i="3"/>
  <c r="Y6" i="3"/>
  <c r="Z6" i="3"/>
  <c r="AA6" i="3"/>
  <c r="AB6" i="3"/>
  <c r="AC6" i="3"/>
  <c r="AD6" i="3"/>
  <c r="AE6" i="3"/>
  <c r="AF6" i="3"/>
  <c r="AG6" i="3"/>
  <c r="AH6" i="3"/>
  <c r="AI6" i="3"/>
  <c r="AJ6" i="3"/>
  <c r="Y7" i="3"/>
  <c r="Z7" i="3"/>
  <c r="AA7" i="3"/>
  <c r="AB7" i="3"/>
  <c r="AC7" i="3"/>
  <c r="AD7" i="3"/>
  <c r="AE7" i="3"/>
  <c r="AF7" i="3"/>
  <c r="AG7" i="3"/>
  <c r="AH7" i="3"/>
  <c r="AI7" i="3"/>
  <c r="AJ7" i="3"/>
  <c r="Y8" i="3"/>
  <c r="Z8" i="3"/>
  <c r="AA8" i="3"/>
  <c r="AB8" i="3"/>
  <c r="AC8" i="3"/>
  <c r="AD8" i="3"/>
  <c r="AE8" i="3"/>
  <c r="AF8" i="3"/>
  <c r="AG8" i="3"/>
  <c r="AH8" i="3"/>
  <c r="AI8" i="3"/>
  <c r="AJ8" i="3"/>
  <c r="Y9" i="3"/>
  <c r="Z9" i="3"/>
  <c r="AA9" i="3"/>
  <c r="AB9" i="3"/>
  <c r="AC9" i="3"/>
  <c r="AD9" i="3"/>
  <c r="AE9" i="3"/>
  <c r="AF9" i="3"/>
  <c r="AG9" i="3"/>
  <c r="AH9" i="3"/>
  <c r="AI9" i="3"/>
  <c r="AJ9" i="3"/>
  <c r="Y10" i="3"/>
  <c r="Z10" i="3"/>
  <c r="AA10" i="3"/>
  <c r="AB10" i="3"/>
  <c r="AC10" i="3"/>
  <c r="AD10" i="3"/>
  <c r="AE10" i="3"/>
  <c r="AF10" i="3"/>
  <c r="AG10" i="3"/>
  <c r="AH10" i="3"/>
  <c r="AI10" i="3"/>
  <c r="AJ10" i="3"/>
  <c r="Y11" i="3"/>
  <c r="Z11" i="3"/>
  <c r="AA11" i="3"/>
  <c r="AB11" i="3"/>
  <c r="AC11" i="3"/>
  <c r="AD11" i="3"/>
  <c r="AE11" i="3"/>
  <c r="AF11" i="3"/>
  <c r="AG11" i="3"/>
  <c r="AH11" i="3"/>
  <c r="AI11" i="3"/>
  <c r="AJ11" i="3"/>
  <c r="Y12" i="3"/>
  <c r="Z12" i="3"/>
  <c r="AA12" i="3"/>
  <c r="AB12" i="3"/>
  <c r="AC12" i="3"/>
  <c r="AD12" i="3"/>
  <c r="AE12" i="3"/>
  <c r="AF12" i="3"/>
  <c r="AG12" i="3"/>
  <c r="AH12" i="3"/>
  <c r="AI12" i="3"/>
  <c r="AJ12" i="3"/>
  <c r="Y13" i="3"/>
  <c r="Z13" i="3"/>
  <c r="AA13" i="3"/>
  <c r="AB13" i="3"/>
  <c r="AC13" i="3"/>
  <c r="AD13" i="3"/>
  <c r="AE13" i="3"/>
  <c r="AF13" i="3"/>
  <c r="AG13" i="3"/>
  <c r="AH13" i="3"/>
  <c r="AI13" i="3"/>
  <c r="AJ13" i="3"/>
  <c r="Y14" i="3"/>
  <c r="O18" i="6" s="1"/>
  <c r="O19" i="6" s="1"/>
  <c r="O20" i="6" s="1"/>
  <c r="Z14" i="3"/>
  <c r="P18" i="6" s="1"/>
  <c r="P19" i="6" s="1"/>
  <c r="P20" i="6" s="1"/>
  <c r="AA14" i="3"/>
  <c r="Q18" i="6" s="1"/>
  <c r="Q19" i="6" s="1"/>
  <c r="Q20" i="6" s="1"/>
  <c r="AB14" i="3"/>
  <c r="R18" i="6" s="1"/>
  <c r="R19" i="6" s="1"/>
  <c r="R20" i="6" s="1"/>
  <c r="AC14" i="3"/>
  <c r="S18" i="6" s="1"/>
  <c r="S19" i="6" s="1"/>
  <c r="S20" i="6" s="1"/>
  <c r="AD14" i="3"/>
  <c r="T18" i="6" s="1"/>
  <c r="T19" i="6" s="1"/>
  <c r="T20" i="6" s="1"/>
  <c r="AE14" i="3"/>
  <c r="U18" i="6" s="1"/>
  <c r="U19" i="6" s="1"/>
  <c r="U20" i="6" s="1"/>
  <c r="AF14" i="3"/>
  <c r="V18" i="6" s="1"/>
  <c r="V19" i="6" s="1"/>
  <c r="V20" i="6" s="1"/>
  <c r="AG14" i="3"/>
  <c r="W18" i="6" s="1"/>
  <c r="W19" i="6" s="1"/>
  <c r="W20" i="6" s="1"/>
  <c r="AH14" i="3"/>
  <c r="X18" i="6" s="1"/>
  <c r="X19" i="6" s="1"/>
  <c r="X20" i="6" s="1"/>
  <c r="AI14" i="3"/>
  <c r="Y18" i="6" s="1"/>
  <c r="Y19" i="6" s="1"/>
  <c r="Y20" i="6" s="1"/>
  <c r="AJ14" i="3"/>
  <c r="Z18" i="6" s="1"/>
  <c r="Z19" i="6" s="1"/>
  <c r="Z20" i="6" s="1"/>
  <c r="N3" i="3"/>
  <c r="O3" i="3"/>
  <c r="P3" i="3"/>
  <c r="Q3" i="3"/>
  <c r="R3" i="3"/>
  <c r="S3" i="3"/>
  <c r="T3" i="3"/>
  <c r="U3" i="3"/>
  <c r="V3" i="3"/>
  <c r="W3" i="3"/>
  <c r="X3" i="3"/>
  <c r="N4" i="3"/>
  <c r="O4" i="3"/>
  <c r="P4" i="3"/>
  <c r="Q4" i="3"/>
  <c r="R4" i="3"/>
  <c r="S4" i="3"/>
  <c r="T4" i="3"/>
  <c r="U4" i="3"/>
  <c r="V4" i="3"/>
  <c r="W4" i="3"/>
  <c r="X4" i="3"/>
  <c r="N5" i="3"/>
  <c r="O5" i="3"/>
  <c r="P5" i="3"/>
  <c r="Q5" i="3"/>
  <c r="R5" i="3"/>
  <c r="S5" i="3"/>
  <c r="T5" i="3"/>
  <c r="U5" i="3"/>
  <c r="V5" i="3"/>
  <c r="W5" i="3"/>
  <c r="X5" i="3"/>
  <c r="N6" i="3"/>
  <c r="O6" i="3"/>
  <c r="P6" i="3"/>
  <c r="Q6" i="3"/>
  <c r="R6" i="3"/>
  <c r="S6" i="3"/>
  <c r="T6" i="3"/>
  <c r="U6" i="3"/>
  <c r="V6" i="3"/>
  <c r="W6" i="3"/>
  <c r="X6" i="3"/>
  <c r="N7" i="3"/>
  <c r="O7" i="3"/>
  <c r="P7" i="3"/>
  <c r="Q7" i="3"/>
  <c r="R7" i="3"/>
  <c r="S7" i="3"/>
  <c r="T7" i="3"/>
  <c r="U7" i="3"/>
  <c r="V7" i="3"/>
  <c r="W7" i="3"/>
  <c r="X7" i="3"/>
  <c r="N8" i="3"/>
  <c r="O8" i="3"/>
  <c r="P8" i="3"/>
  <c r="Q8" i="3"/>
  <c r="R8" i="3"/>
  <c r="S8" i="3"/>
  <c r="T8" i="3"/>
  <c r="U8" i="3"/>
  <c r="V8" i="3"/>
  <c r="W8" i="3"/>
  <c r="X8" i="3"/>
  <c r="N9" i="3"/>
  <c r="O9" i="3"/>
  <c r="P9" i="3"/>
  <c r="Q9" i="3"/>
  <c r="R9" i="3"/>
  <c r="S9" i="3"/>
  <c r="T9" i="3"/>
  <c r="U9" i="3"/>
  <c r="V9" i="3"/>
  <c r="W9" i="3"/>
  <c r="X9" i="3"/>
  <c r="N10" i="3"/>
  <c r="O10" i="3"/>
  <c r="P10" i="3"/>
  <c r="Q10" i="3"/>
  <c r="R10" i="3"/>
  <c r="S10" i="3"/>
  <c r="T10" i="3"/>
  <c r="U10" i="3"/>
  <c r="V10" i="3"/>
  <c r="W10" i="3"/>
  <c r="X10" i="3"/>
  <c r="N11" i="3"/>
  <c r="O11" i="3"/>
  <c r="E3" i="6" s="1"/>
  <c r="P11" i="3"/>
  <c r="Q11" i="3"/>
  <c r="R11" i="3"/>
  <c r="S11" i="3"/>
  <c r="T11" i="3"/>
  <c r="U11" i="3"/>
  <c r="V11" i="3"/>
  <c r="W11" i="3"/>
  <c r="X11" i="3"/>
  <c r="N12" i="3"/>
  <c r="O12" i="3"/>
  <c r="E4" i="6" s="1"/>
  <c r="P12" i="3"/>
  <c r="Q12" i="3"/>
  <c r="R12" i="3"/>
  <c r="S12" i="3"/>
  <c r="T12" i="3"/>
  <c r="U12" i="3"/>
  <c r="V12" i="3"/>
  <c r="W12" i="3"/>
  <c r="X12" i="3"/>
  <c r="N13" i="3"/>
  <c r="O13" i="3"/>
  <c r="E17" i="6" s="1"/>
  <c r="P13" i="3"/>
  <c r="Q13" i="3"/>
  <c r="R13" i="3"/>
  <c r="S13" i="3"/>
  <c r="T13" i="3"/>
  <c r="U13" i="3"/>
  <c r="V13" i="3"/>
  <c r="W13" i="3"/>
  <c r="X13" i="3"/>
  <c r="N14" i="3"/>
  <c r="O14" i="3"/>
  <c r="E18" i="6" s="1"/>
  <c r="P14" i="3"/>
  <c r="F18" i="6" s="1"/>
  <c r="F19" i="6" s="1"/>
  <c r="F20" i="6" s="1"/>
  <c r="Q14" i="3"/>
  <c r="G18" i="6" s="1"/>
  <c r="G19" i="6" s="1"/>
  <c r="G20" i="6" s="1"/>
  <c r="R14" i="3"/>
  <c r="H18" i="6" s="1"/>
  <c r="H19" i="6" s="1"/>
  <c r="H20" i="6" s="1"/>
  <c r="S14" i="3"/>
  <c r="I18" i="6" s="1"/>
  <c r="I19" i="6" s="1"/>
  <c r="I20" i="6" s="1"/>
  <c r="T14" i="3"/>
  <c r="J18" i="6" s="1"/>
  <c r="J19" i="6" s="1"/>
  <c r="J20" i="6" s="1"/>
  <c r="U14" i="3"/>
  <c r="K18" i="6" s="1"/>
  <c r="K19" i="6" s="1"/>
  <c r="K20" i="6" s="1"/>
  <c r="V14" i="3"/>
  <c r="L18" i="6" s="1"/>
  <c r="L19" i="6" s="1"/>
  <c r="L20" i="6" s="1"/>
  <c r="W14" i="3"/>
  <c r="M18" i="6" s="1"/>
  <c r="M19" i="6" s="1"/>
  <c r="M20" i="6" s="1"/>
  <c r="X14" i="3"/>
  <c r="N18" i="6" s="1"/>
  <c r="N19" i="6" s="1"/>
  <c r="N20" i="6" s="1"/>
  <c r="M4" i="3"/>
  <c r="M5" i="3"/>
  <c r="M6" i="3"/>
  <c r="M7" i="3"/>
  <c r="M8" i="3"/>
  <c r="M9" i="3"/>
  <c r="M10" i="3"/>
  <c r="M11" i="3"/>
  <c r="C3" i="6" s="1"/>
  <c r="C5" i="6" s="1"/>
  <c r="M12" i="3"/>
  <c r="C4" i="6" s="1"/>
  <c r="M13" i="3"/>
  <c r="C17" i="6" s="1"/>
  <c r="M14" i="3"/>
  <c r="C18" i="6" s="1"/>
  <c r="M3" i="3"/>
  <c r="L4" i="3"/>
  <c r="L5" i="3"/>
  <c r="L6" i="3"/>
  <c r="L7" i="3"/>
  <c r="L8" i="3"/>
  <c r="L9" i="3"/>
  <c r="L10" i="3"/>
  <c r="L11" i="3"/>
  <c r="L12" i="3"/>
  <c r="L13" i="3"/>
  <c r="L14" i="3"/>
  <c r="L3" i="3"/>
  <c r="D3" i="3"/>
  <c r="E3" i="3"/>
  <c r="F3" i="3"/>
  <c r="G3" i="3"/>
  <c r="H3" i="3"/>
  <c r="D4" i="3"/>
  <c r="E4" i="3"/>
  <c r="F4" i="3"/>
  <c r="G4" i="3"/>
  <c r="H4" i="3"/>
  <c r="D5" i="3"/>
  <c r="E5" i="3"/>
  <c r="F5" i="3"/>
  <c r="G5" i="3"/>
  <c r="H5" i="3"/>
  <c r="D6" i="3"/>
  <c r="E6" i="3"/>
  <c r="F6" i="3"/>
  <c r="G6" i="3"/>
  <c r="H6" i="3"/>
  <c r="D7" i="3"/>
  <c r="E7" i="3"/>
  <c r="F7" i="3"/>
  <c r="G7" i="3"/>
  <c r="H7" i="3"/>
  <c r="D8" i="3"/>
  <c r="E8" i="3"/>
  <c r="F8" i="3"/>
  <c r="G8" i="3"/>
  <c r="H8" i="3"/>
  <c r="D9" i="3"/>
  <c r="E9" i="3"/>
  <c r="F9" i="3"/>
  <c r="G9" i="3"/>
  <c r="H9" i="3"/>
  <c r="D10" i="3"/>
  <c r="E10" i="3"/>
  <c r="F10" i="3"/>
  <c r="G10" i="3"/>
  <c r="H10" i="3"/>
  <c r="D11" i="3"/>
  <c r="E11" i="3"/>
  <c r="F11" i="3"/>
  <c r="G11" i="3"/>
  <c r="H11" i="3"/>
  <c r="D12" i="3"/>
  <c r="E12" i="3"/>
  <c r="F12" i="3"/>
  <c r="G12" i="3"/>
  <c r="H12" i="3"/>
  <c r="D13" i="3"/>
  <c r="D24" i="6" s="1"/>
  <c r="E13" i="3"/>
  <c r="E24" i="6" s="1"/>
  <c r="F13" i="3"/>
  <c r="G13" i="3"/>
  <c r="H13" i="3"/>
  <c r="D14" i="3"/>
  <c r="E14" i="3"/>
  <c r="F14" i="3"/>
  <c r="G14" i="3"/>
  <c r="H14" i="3"/>
  <c r="C4" i="3"/>
  <c r="C5" i="3"/>
  <c r="C6" i="3"/>
  <c r="C7" i="3"/>
  <c r="C8" i="3"/>
  <c r="C9" i="3"/>
  <c r="C10" i="3"/>
  <c r="C11" i="3"/>
  <c r="C12" i="3"/>
  <c r="C13" i="3"/>
  <c r="C24" i="6" s="1"/>
  <c r="C14" i="3"/>
  <c r="C3" i="3"/>
  <c r="E5" i="6" l="1"/>
  <c r="E19" i="6"/>
  <c r="E20" i="6" s="1"/>
  <c r="C19" i="6"/>
  <c r="C6" i="6" s="1"/>
  <c r="AY4" i="4"/>
  <c r="AZ4" i="4"/>
  <c r="AY5" i="4"/>
  <c r="AZ5" i="4"/>
  <c r="D18" i="6"/>
  <c r="AY14" i="4"/>
  <c r="AZ14" i="4"/>
  <c r="AY10" i="4"/>
  <c r="AZ10" i="4"/>
  <c r="AY6" i="4"/>
  <c r="AZ6" i="4"/>
  <c r="D4" i="6"/>
  <c r="AY12" i="4"/>
  <c r="AZ12" i="4"/>
  <c r="AY8" i="4"/>
  <c r="AZ8" i="4"/>
  <c r="D17" i="6"/>
  <c r="AY13" i="4"/>
  <c r="AZ13" i="4"/>
  <c r="AY9" i="4"/>
  <c r="AZ9" i="4"/>
  <c r="D3" i="6"/>
  <c r="AY11" i="4"/>
  <c r="AZ11" i="4"/>
  <c r="AY7" i="4"/>
  <c r="AZ7" i="4"/>
  <c r="AZ3" i="4"/>
  <c r="AY3" i="4"/>
  <c r="AY18" i="6"/>
  <c r="J24" i="6"/>
  <c r="I24" i="6"/>
  <c r="BJ7" i="3"/>
  <c r="BI12" i="3"/>
  <c r="BJ14" i="3"/>
  <c r="BI10" i="3"/>
  <c r="BJ12" i="3"/>
  <c r="BJ10" i="3"/>
  <c r="BI7" i="3"/>
  <c r="BI9" i="3"/>
  <c r="BI14" i="3"/>
  <c r="BI6" i="3"/>
  <c r="BI13" i="3"/>
  <c r="BI5" i="3"/>
  <c r="BI4" i="3"/>
  <c r="BJ6" i="3"/>
  <c r="BI8" i="3"/>
  <c r="BJ8" i="3"/>
  <c r="BJ4" i="3"/>
  <c r="BJ11" i="3"/>
  <c r="BI11" i="3"/>
  <c r="BJ13" i="3"/>
  <c r="BJ9" i="3"/>
  <c r="BJ5" i="3"/>
  <c r="BJ3" i="3"/>
  <c r="BI3" i="3"/>
  <c r="D25" i="6"/>
  <c r="E25" i="6"/>
  <c r="F25" i="6"/>
  <c r="G25" i="6"/>
  <c r="H25" i="6"/>
  <c r="C25" i="6"/>
  <c r="E6" i="6" l="1"/>
  <c r="C20" i="6"/>
  <c r="AZ4" i="6"/>
  <c r="AY4" i="6"/>
  <c r="AZ3" i="6"/>
  <c r="AY3" i="6"/>
  <c r="D5" i="6"/>
  <c r="AZ17" i="6"/>
  <c r="AY17" i="6"/>
  <c r="D19" i="6"/>
  <c r="E4" i="28"/>
  <c r="E5" i="28"/>
  <c r="E6" i="28"/>
  <c r="E7" i="28"/>
  <c r="E8" i="28"/>
  <c r="E9" i="28"/>
  <c r="E10" i="28"/>
  <c r="E3" i="28"/>
  <c r="D20" i="6" l="1"/>
  <c r="AZ19" i="6"/>
  <c r="AY19" i="6"/>
  <c r="AZ5" i="6"/>
  <c r="D6" i="6"/>
  <c r="AY5" i="6"/>
  <c r="I14" i="3"/>
  <c r="I10" i="3"/>
  <c r="I6" i="3"/>
  <c r="J3" i="3"/>
  <c r="J3" i="27" s="1"/>
  <c r="I11" i="3"/>
  <c r="I7" i="3"/>
  <c r="I13" i="3"/>
  <c r="I9" i="3"/>
  <c r="I5" i="3"/>
  <c r="I25" i="6"/>
  <c r="J14" i="3"/>
  <c r="J14" i="27" s="1"/>
  <c r="J12" i="3"/>
  <c r="J12" i="27" s="1"/>
  <c r="J10" i="3"/>
  <c r="J10" i="27" s="1"/>
  <c r="J8" i="3"/>
  <c r="J8" i="27" s="1"/>
  <c r="J6" i="3"/>
  <c r="J6" i="27" s="1"/>
  <c r="J4" i="3"/>
  <c r="J4" i="27" s="1"/>
  <c r="I12" i="3"/>
  <c r="I8" i="3"/>
  <c r="I4" i="3"/>
  <c r="I11" i="27"/>
  <c r="I3" i="3"/>
  <c r="J13" i="3"/>
  <c r="J13" i="27" s="1"/>
  <c r="J11" i="3"/>
  <c r="J11" i="27" s="1"/>
  <c r="J9" i="3"/>
  <c r="J9" i="27" s="1"/>
  <c r="J7" i="3"/>
  <c r="J7" i="27" s="1"/>
  <c r="J5" i="3"/>
  <c r="J5" i="27" s="1"/>
  <c r="J25" i="6"/>
  <c r="CW9" i="3" l="1"/>
  <c r="EU9" i="3" s="1"/>
  <c r="AQ9" i="28" s="1"/>
  <c r="DA9" i="3"/>
  <c r="EY9" i="3" s="1"/>
  <c r="AU9" i="28" s="1"/>
  <c r="DE9" i="3"/>
  <c r="FC9" i="3" s="1"/>
  <c r="AY9" i="28" s="1"/>
  <c r="CK9" i="3"/>
  <c r="EI9" i="3" s="1"/>
  <c r="AE9" i="28" s="1"/>
  <c r="CO9" i="3"/>
  <c r="EM9" i="3" s="1"/>
  <c r="AI9" i="28" s="1"/>
  <c r="CS9" i="3"/>
  <c r="EQ9" i="3" s="1"/>
  <c r="AM9" i="28" s="1"/>
  <c r="CY9" i="3"/>
  <c r="EW9" i="3" s="1"/>
  <c r="AS9" i="28" s="1"/>
  <c r="DC9" i="3"/>
  <c r="FA9" i="3" s="1"/>
  <c r="AW9" i="28" s="1"/>
  <c r="DG9" i="3"/>
  <c r="FE9" i="3" s="1"/>
  <c r="BA9" i="28" s="1"/>
  <c r="CM9" i="3"/>
  <c r="EK9" i="3" s="1"/>
  <c r="AG9" i="28" s="1"/>
  <c r="CQ9" i="3"/>
  <c r="EO9" i="3" s="1"/>
  <c r="AK9" i="28" s="1"/>
  <c r="CU9" i="3"/>
  <c r="ES9" i="3" s="1"/>
  <c r="AO9" i="28" s="1"/>
  <c r="CX9" i="3"/>
  <c r="EV9" i="3" s="1"/>
  <c r="AR9" i="28" s="1"/>
  <c r="DF9" i="3"/>
  <c r="FD9" i="3" s="1"/>
  <c r="AZ9" i="28" s="1"/>
  <c r="CL9" i="3"/>
  <c r="EJ9" i="3" s="1"/>
  <c r="AF9" i="28" s="1"/>
  <c r="CT9" i="3"/>
  <c r="ER9" i="3" s="1"/>
  <c r="AN9" i="28" s="1"/>
  <c r="CA9" i="3"/>
  <c r="DY9" i="3" s="1"/>
  <c r="U9" i="28" s="1"/>
  <c r="CE9" i="3"/>
  <c r="EC9" i="3" s="1"/>
  <c r="Y9" i="28" s="1"/>
  <c r="CI9" i="3"/>
  <c r="EG9" i="3" s="1"/>
  <c r="AC9" i="28" s="1"/>
  <c r="BN9" i="3"/>
  <c r="DB9" i="3"/>
  <c r="EZ9" i="3" s="1"/>
  <c r="AV9" i="28" s="1"/>
  <c r="CV9" i="3"/>
  <c r="ET9" i="3" s="1"/>
  <c r="AP9" i="28" s="1"/>
  <c r="BY9" i="3"/>
  <c r="DW9" i="3" s="1"/>
  <c r="S9" i="28" s="1"/>
  <c r="CD9" i="3"/>
  <c r="EB9" i="3" s="1"/>
  <c r="X9" i="28" s="1"/>
  <c r="CJ9" i="3"/>
  <c r="EH9" i="3" s="1"/>
  <c r="AD9" i="28" s="1"/>
  <c r="BO9" i="3"/>
  <c r="BS9" i="3"/>
  <c r="DQ9" i="3" s="1"/>
  <c r="M9" i="28" s="1"/>
  <c r="BW9" i="3"/>
  <c r="DU9" i="3" s="1"/>
  <c r="Q9" i="28" s="1"/>
  <c r="CZ9" i="3"/>
  <c r="EX9" i="3" s="1"/>
  <c r="AT9" i="28" s="1"/>
  <c r="CN9" i="3"/>
  <c r="CB9" i="3"/>
  <c r="DZ9" i="3" s="1"/>
  <c r="V9" i="28" s="1"/>
  <c r="CH9" i="3"/>
  <c r="EF9" i="3" s="1"/>
  <c r="AB9" i="28" s="1"/>
  <c r="BT9" i="3"/>
  <c r="DR9" i="3" s="1"/>
  <c r="N9" i="28" s="1"/>
  <c r="DD9" i="3"/>
  <c r="FB9" i="3" s="1"/>
  <c r="AX9" i="28" s="1"/>
  <c r="CP9" i="3"/>
  <c r="EN9" i="3" s="1"/>
  <c r="AJ9" i="28" s="1"/>
  <c r="CC9" i="3"/>
  <c r="EA9" i="3" s="1"/>
  <c r="W9" i="28" s="1"/>
  <c r="BP9" i="3"/>
  <c r="DN9" i="3" s="1"/>
  <c r="J9" i="28" s="1"/>
  <c r="BU9" i="3"/>
  <c r="DS9" i="3" s="1"/>
  <c r="O9" i="28" s="1"/>
  <c r="BM9" i="3"/>
  <c r="CF9" i="3"/>
  <c r="ED9" i="3" s="1"/>
  <c r="Z9" i="28" s="1"/>
  <c r="BV9" i="3"/>
  <c r="DT9" i="3" s="1"/>
  <c r="P9" i="28" s="1"/>
  <c r="CG9" i="3"/>
  <c r="EE9" i="3" s="1"/>
  <c r="AA9" i="28" s="1"/>
  <c r="BX9" i="3"/>
  <c r="DV9" i="3" s="1"/>
  <c r="R9" i="28" s="1"/>
  <c r="DH9" i="3"/>
  <c r="FF9" i="3" s="1"/>
  <c r="BB9" i="28" s="1"/>
  <c r="BZ9" i="3"/>
  <c r="DX9" i="3" s="1"/>
  <c r="T9" i="28" s="1"/>
  <c r="BR9" i="3"/>
  <c r="DP9" i="3" s="1"/>
  <c r="L9" i="28" s="1"/>
  <c r="CR9" i="3"/>
  <c r="EP9" i="3" s="1"/>
  <c r="AL9" i="28" s="1"/>
  <c r="BQ9" i="3"/>
  <c r="DO9" i="3" s="1"/>
  <c r="K9" i="28" s="1"/>
  <c r="F4" i="28"/>
  <c r="CW4" i="3"/>
  <c r="DA4" i="3"/>
  <c r="EY4" i="3" s="1"/>
  <c r="AU4" i="28" s="1"/>
  <c r="DE4" i="3"/>
  <c r="FC4" i="3" s="1"/>
  <c r="AY4" i="28" s="1"/>
  <c r="CK4" i="3"/>
  <c r="EI4" i="3" s="1"/>
  <c r="AE4" i="28" s="1"/>
  <c r="CO4" i="3"/>
  <c r="EM4" i="3" s="1"/>
  <c r="AI4" i="28" s="1"/>
  <c r="CS4" i="3"/>
  <c r="EQ4" i="3" s="1"/>
  <c r="AM4" i="28" s="1"/>
  <c r="BY4" i="3"/>
  <c r="DW4" i="3" s="1"/>
  <c r="S4" i="28" s="1"/>
  <c r="CC4" i="3"/>
  <c r="EA4" i="3" s="1"/>
  <c r="W4" i="28" s="1"/>
  <c r="CY4" i="3"/>
  <c r="DC4" i="3"/>
  <c r="FA4" i="3" s="1"/>
  <c r="AW4" i="28" s="1"/>
  <c r="DG4" i="3"/>
  <c r="FE4" i="3" s="1"/>
  <c r="BA4" i="28" s="1"/>
  <c r="CM4" i="3"/>
  <c r="EK4" i="3" s="1"/>
  <c r="AG4" i="28" s="1"/>
  <c r="CQ4" i="3"/>
  <c r="CU4" i="3"/>
  <c r="ES4" i="3" s="1"/>
  <c r="AO4" i="28" s="1"/>
  <c r="CA4" i="3"/>
  <c r="DY4" i="3" s="1"/>
  <c r="U4" i="28" s="1"/>
  <c r="CE4" i="3"/>
  <c r="EC4" i="3" s="1"/>
  <c r="Y4" i="28" s="1"/>
  <c r="CI4" i="3"/>
  <c r="EG4" i="3" s="1"/>
  <c r="AC4" i="28" s="1"/>
  <c r="DB4" i="3"/>
  <c r="EZ4" i="3" s="1"/>
  <c r="AV4" i="28" s="1"/>
  <c r="CP4" i="3"/>
  <c r="EN4" i="3" s="1"/>
  <c r="AJ4" i="28" s="1"/>
  <c r="CD4" i="3"/>
  <c r="EB4" i="3" s="1"/>
  <c r="X4" i="28" s="1"/>
  <c r="CJ4" i="3"/>
  <c r="EH4" i="3" s="1"/>
  <c r="AD4" i="28" s="1"/>
  <c r="BQ4" i="3"/>
  <c r="DO4" i="3" s="1"/>
  <c r="K4" i="28" s="1"/>
  <c r="BU4" i="3"/>
  <c r="DS4" i="3" s="1"/>
  <c r="O4" i="28" s="1"/>
  <c r="CX4" i="3"/>
  <c r="EV4" i="3" s="1"/>
  <c r="AR4" i="28" s="1"/>
  <c r="DH4" i="3"/>
  <c r="FF4" i="3" s="1"/>
  <c r="BB4" i="28" s="1"/>
  <c r="CR4" i="3"/>
  <c r="EP4" i="3" s="1"/>
  <c r="AL4" i="28" s="1"/>
  <c r="BZ4" i="3"/>
  <c r="DX4" i="3" s="1"/>
  <c r="T4" i="28" s="1"/>
  <c r="CH4" i="3"/>
  <c r="EF4" i="3" s="1"/>
  <c r="AB4" i="28" s="1"/>
  <c r="BP4" i="3"/>
  <c r="DN4" i="3" s="1"/>
  <c r="J4" i="28" s="1"/>
  <c r="BV4" i="3"/>
  <c r="DT4" i="3" s="1"/>
  <c r="P4" i="28" s="1"/>
  <c r="DD4" i="3"/>
  <c r="FB4" i="3" s="1"/>
  <c r="AX4" i="28" s="1"/>
  <c r="CN4" i="3"/>
  <c r="EL4" i="3" s="1"/>
  <c r="AH4" i="28" s="1"/>
  <c r="CB4" i="3"/>
  <c r="DZ4" i="3" s="1"/>
  <c r="V4" i="28" s="1"/>
  <c r="BS4" i="3"/>
  <c r="DQ4" i="3" s="1"/>
  <c r="M4" i="28" s="1"/>
  <c r="DF4" i="3"/>
  <c r="FD4" i="3" s="1"/>
  <c r="AZ4" i="28" s="1"/>
  <c r="CT4" i="3"/>
  <c r="ER4" i="3" s="1"/>
  <c r="AN4" i="28" s="1"/>
  <c r="CF4" i="3"/>
  <c r="ED4" i="3" s="1"/>
  <c r="Z4" i="28" s="1"/>
  <c r="BN4" i="3"/>
  <c r="BT4" i="3"/>
  <c r="DR4" i="3" s="1"/>
  <c r="N4" i="28" s="1"/>
  <c r="BM4" i="3"/>
  <c r="BW4" i="3"/>
  <c r="DU4" i="3" s="1"/>
  <c r="Q4" i="28" s="1"/>
  <c r="CZ4" i="3"/>
  <c r="EX4" i="3" s="1"/>
  <c r="AT4" i="28" s="1"/>
  <c r="CL4" i="3"/>
  <c r="EJ4" i="3" s="1"/>
  <c r="AF4" i="28" s="1"/>
  <c r="BX4" i="3"/>
  <c r="DV4" i="3" s="1"/>
  <c r="R4" i="28" s="1"/>
  <c r="CG4" i="3"/>
  <c r="BR4" i="3"/>
  <c r="DP4" i="3" s="1"/>
  <c r="L4" i="28" s="1"/>
  <c r="CV4" i="3"/>
  <c r="ET4" i="3" s="1"/>
  <c r="AP4" i="28" s="1"/>
  <c r="BO4" i="3"/>
  <c r="CW13" i="3"/>
  <c r="DA13" i="3"/>
  <c r="EY13" i="3" s="1"/>
  <c r="DE13" i="3"/>
  <c r="FC13" i="3" s="1"/>
  <c r="CK13" i="3"/>
  <c r="EI13" i="3" s="1"/>
  <c r="CO13" i="3"/>
  <c r="EM13" i="3" s="1"/>
  <c r="CS13" i="3"/>
  <c r="EQ13" i="3" s="1"/>
  <c r="CY13" i="3"/>
  <c r="EW13" i="3" s="1"/>
  <c r="DC13" i="3"/>
  <c r="FA13" i="3" s="1"/>
  <c r="DG13" i="3"/>
  <c r="CM13" i="3"/>
  <c r="EK13" i="3" s="1"/>
  <c r="CQ13" i="3"/>
  <c r="EO13" i="3" s="1"/>
  <c r="CU13" i="3"/>
  <c r="ES13" i="3" s="1"/>
  <c r="CX13" i="3"/>
  <c r="EV13" i="3" s="1"/>
  <c r="DF13" i="3"/>
  <c r="FD13" i="3" s="1"/>
  <c r="CL13" i="3"/>
  <c r="EJ13" i="3" s="1"/>
  <c r="CT13" i="3"/>
  <c r="ER13" i="3" s="1"/>
  <c r="CA13" i="3"/>
  <c r="CE13" i="3"/>
  <c r="EC13" i="3" s="1"/>
  <c r="CI13" i="3"/>
  <c r="EG13" i="3" s="1"/>
  <c r="DH13" i="3"/>
  <c r="FF13" i="3" s="1"/>
  <c r="CP13" i="3"/>
  <c r="BY13" i="3"/>
  <c r="DW13" i="3" s="1"/>
  <c r="CD13" i="3"/>
  <c r="EB13" i="3" s="1"/>
  <c r="CJ13" i="3"/>
  <c r="EH13" i="3" s="1"/>
  <c r="BO13" i="3"/>
  <c r="BS13" i="3"/>
  <c r="DQ13" i="3" s="1"/>
  <c r="BW13" i="3"/>
  <c r="DU13" i="3" s="1"/>
  <c r="CV13" i="3"/>
  <c r="CC13" i="3"/>
  <c r="EA13" i="3" s="1"/>
  <c r="BR13" i="3"/>
  <c r="DP13" i="3" s="1"/>
  <c r="BX13" i="3"/>
  <c r="DV13" i="3" s="1"/>
  <c r="BM13" i="3"/>
  <c r="CZ13" i="3"/>
  <c r="EX13" i="3" s="1"/>
  <c r="CF13" i="3"/>
  <c r="ED13" i="3" s="1"/>
  <c r="BN13" i="3"/>
  <c r="BT13" i="3"/>
  <c r="DR13" i="3" s="1"/>
  <c r="DB13" i="3"/>
  <c r="EZ13" i="3" s="1"/>
  <c r="CN13" i="3"/>
  <c r="EL13" i="3" s="1"/>
  <c r="BZ13" i="3"/>
  <c r="DX13" i="3" s="1"/>
  <c r="BU13" i="3"/>
  <c r="DS13" i="3" s="1"/>
  <c r="DD13" i="3"/>
  <c r="FB13" i="3" s="1"/>
  <c r="CR13" i="3"/>
  <c r="EP13" i="3" s="1"/>
  <c r="CB13" i="3"/>
  <c r="DZ13" i="3" s="1"/>
  <c r="BV13" i="3"/>
  <c r="DT13" i="3" s="1"/>
  <c r="CH13" i="3"/>
  <c r="EF13" i="3" s="1"/>
  <c r="BQ13" i="3"/>
  <c r="DO13" i="3" s="1"/>
  <c r="CG13" i="3"/>
  <c r="EE13" i="3" s="1"/>
  <c r="BP13" i="3"/>
  <c r="DN13" i="3" s="1"/>
  <c r="F6" i="28"/>
  <c r="CW6" i="3"/>
  <c r="EU6" i="3" s="1"/>
  <c r="AQ6" i="28" s="1"/>
  <c r="DA6" i="3"/>
  <c r="EY6" i="3" s="1"/>
  <c r="AU6" i="28" s="1"/>
  <c r="DE6" i="3"/>
  <c r="FC6" i="3" s="1"/>
  <c r="AY6" i="28" s="1"/>
  <c r="CK6" i="3"/>
  <c r="EI6" i="3" s="1"/>
  <c r="AE6" i="28" s="1"/>
  <c r="CO6" i="3"/>
  <c r="EM6" i="3" s="1"/>
  <c r="AI6" i="28" s="1"/>
  <c r="CS6" i="3"/>
  <c r="EQ6" i="3" s="1"/>
  <c r="AM6" i="28" s="1"/>
  <c r="CY6" i="3"/>
  <c r="EW6" i="3" s="1"/>
  <c r="AS6" i="28" s="1"/>
  <c r="DC6" i="3"/>
  <c r="FA6" i="3" s="1"/>
  <c r="AW6" i="28" s="1"/>
  <c r="DG6" i="3"/>
  <c r="CM6" i="3"/>
  <c r="EK6" i="3" s="1"/>
  <c r="AG6" i="28" s="1"/>
  <c r="CQ6" i="3"/>
  <c r="CU6" i="3"/>
  <c r="ES6" i="3" s="1"/>
  <c r="AO6" i="28" s="1"/>
  <c r="CA6" i="3"/>
  <c r="DY6" i="3" s="1"/>
  <c r="U6" i="28" s="1"/>
  <c r="CE6" i="3"/>
  <c r="EC6" i="3" s="1"/>
  <c r="Y6" i="28" s="1"/>
  <c r="CI6" i="3"/>
  <c r="EG6" i="3" s="1"/>
  <c r="AC6" i="28" s="1"/>
  <c r="DB6" i="3"/>
  <c r="EZ6" i="3" s="1"/>
  <c r="AV6" i="28" s="1"/>
  <c r="CP6" i="3"/>
  <c r="EN6" i="3" s="1"/>
  <c r="AJ6" i="28" s="1"/>
  <c r="CB6" i="3"/>
  <c r="DZ6" i="3" s="1"/>
  <c r="V6" i="28" s="1"/>
  <c r="CG6" i="3"/>
  <c r="EE6" i="3" s="1"/>
  <c r="AA6" i="28" s="1"/>
  <c r="BO6" i="3"/>
  <c r="BS6" i="3"/>
  <c r="DQ6" i="3" s="1"/>
  <c r="M6" i="28" s="1"/>
  <c r="BW6" i="3"/>
  <c r="DU6" i="3" s="1"/>
  <c r="Q6" i="28" s="1"/>
  <c r="DF6" i="3"/>
  <c r="FD6" i="3" s="1"/>
  <c r="AZ6" i="28" s="1"/>
  <c r="CN6" i="3"/>
  <c r="EL6" i="3" s="1"/>
  <c r="AH6" i="28" s="1"/>
  <c r="BY6" i="3"/>
  <c r="DW6" i="3" s="1"/>
  <c r="S6" i="28" s="1"/>
  <c r="CF6" i="3"/>
  <c r="ED6" i="3" s="1"/>
  <c r="Z6" i="28" s="1"/>
  <c r="BP6" i="3"/>
  <c r="DN6" i="3" s="1"/>
  <c r="J6" i="28" s="1"/>
  <c r="BU6" i="3"/>
  <c r="DS6" i="3" s="1"/>
  <c r="O6" i="28" s="1"/>
  <c r="DH6" i="3"/>
  <c r="FF6" i="3" s="1"/>
  <c r="BB6" i="28" s="1"/>
  <c r="CT6" i="3"/>
  <c r="ER6" i="3" s="1"/>
  <c r="AN6" i="28" s="1"/>
  <c r="CH6" i="3"/>
  <c r="EF6" i="3" s="1"/>
  <c r="AB6" i="28" s="1"/>
  <c r="BR6" i="3"/>
  <c r="CX6" i="3"/>
  <c r="EV6" i="3" s="1"/>
  <c r="AR6" i="28" s="1"/>
  <c r="CV6" i="3"/>
  <c r="ET6" i="3" s="1"/>
  <c r="AP6" i="28" s="1"/>
  <c r="BZ6" i="3"/>
  <c r="DX6" i="3" s="1"/>
  <c r="T6" i="28" s="1"/>
  <c r="CJ6" i="3"/>
  <c r="EH6" i="3" s="1"/>
  <c r="AD6" i="28" s="1"/>
  <c r="BT6" i="3"/>
  <c r="DR6" i="3" s="1"/>
  <c r="N6" i="28" s="1"/>
  <c r="CZ6" i="3"/>
  <c r="EX6" i="3" s="1"/>
  <c r="AT6" i="28" s="1"/>
  <c r="CL6" i="3"/>
  <c r="EJ6" i="3" s="1"/>
  <c r="AF6" i="28" s="1"/>
  <c r="BN6" i="3"/>
  <c r="DD6" i="3"/>
  <c r="FB6" i="3" s="1"/>
  <c r="AX6" i="28" s="1"/>
  <c r="CR6" i="3"/>
  <c r="EP6" i="3" s="1"/>
  <c r="AL6" i="28" s="1"/>
  <c r="BQ6" i="3"/>
  <c r="DO6" i="3" s="1"/>
  <c r="K6" i="28" s="1"/>
  <c r="CD6" i="3"/>
  <c r="EB6" i="3" s="1"/>
  <c r="X6" i="28" s="1"/>
  <c r="BX6" i="3"/>
  <c r="DV6" i="3" s="1"/>
  <c r="R6" i="28" s="1"/>
  <c r="BM6" i="3"/>
  <c r="CC6" i="3"/>
  <c r="EA6" i="3" s="1"/>
  <c r="W6" i="28" s="1"/>
  <c r="BV6" i="3"/>
  <c r="DT6" i="3" s="1"/>
  <c r="P6" i="28" s="1"/>
  <c r="CW8" i="3"/>
  <c r="EU8" i="3" s="1"/>
  <c r="AQ8" i="28" s="1"/>
  <c r="DA8" i="3"/>
  <c r="EY8" i="3" s="1"/>
  <c r="AU8" i="28" s="1"/>
  <c r="DE8" i="3"/>
  <c r="FC8" i="3" s="1"/>
  <c r="AY8" i="28" s="1"/>
  <c r="CK8" i="3"/>
  <c r="EI8" i="3" s="1"/>
  <c r="AE8" i="28" s="1"/>
  <c r="CO8" i="3"/>
  <c r="EM8" i="3" s="1"/>
  <c r="AI8" i="28" s="1"/>
  <c r="CS8" i="3"/>
  <c r="EQ8" i="3" s="1"/>
  <c r="AM8" i="28" s="1"/>
  <c r="CY8" i="3"/>
  <c r="EW8" i="3" s="1"/>
  <c r="AS8" i="28" s="1"/>
  <c r="DC8" i="3"/>
  <c r="FA8" i="3" s="1"/>
  <c r="AW8" i="28" s="1"/>
  <c r="DG8" i="3"/>
  <c r="FE8" i="3" s="1"/>
  <c r="BA8" i="28" s="1"/>
  <c r="CM8" i="3"/>
  <c r="EK8" i="3" s="1"/>
  <c r="AG8" i="28" s="1"/>
  <c r="CQ8" i="3"/>
  <c r="EO8" i="3" s="1"/>
  <c r="AK8" i="28" s="1"/>
  <c r="CU8" i="3"/>
  <c r="ES8" i="3" s="1"/>
  <c r="AO8" i="28" s="1"/>
  <c r="DB8" i="3"/>
  <c r="EZ8" i="3" s="1"/>
  <c r="AV8" i="28" s="1"/>
  <c r="CP8" i="3"/>
  <c r="EN8" i="3" s="1"/>
  <c r="AJ8" i="28" s="1"/>
  <c r="CA8" i="3"/>
  <c r="CE8" i="3"/>
  <c r="EC8" i="3" s="1"/>
  <c r="Y8" i="28" s="1"/>
  <c r="CI8" i="3"/>
  <c r="EG8" i="3" s="1"/>
  <c r="AC8" i="28" s="1"/>
  <c r="BQ8" i="3"/>
  <c r="DO8" i="3" s="1"/>
  <c r="K8" i="28" s="1"/>
  <c r="BU8" i="3"/>
  <c r="DS8" i="3" s="1"/>
  <c r="O8" i="28" s="1"/>
  <c r="DD8" i="3"/>
  <c r="FB8" i="3" s="1"/>
  <c r="AX8" i="28" s="1"/>
  <c r="CL8" i="3"/>
  <c r="EJ8" i="3" s="1"/>
  <c r="AF8" i="28" s="1"/>
  <c r="CV8" i="3"/>
  <c r="ET8" i="3" s="1"/>
  <c r="AP8" i="28" s="1"/>
  <c r="BZ8" i="3"/>
  <c r="DX8" i="3" s="1"/>
  <c r="T8" i="28" s="1"/>
  <c r="CF8" i="3"/>
  <c r="ED8" i="3" s="1"/>
  <c r="Z8" i="28" s="1"/>
  <c r="BO8" i="3"/>
  <c r="BT8" i="3"/>
  <c r="DR8" i="3" s="1"/>
  <c r="N8" i="28" s="1"/>
  <c r="CX8" i="3"/>
  <c r="BY8" i="3"/>
  <c r="DW8" i="3" s="1"/>
  <c r="S8" i="28" s="1"/>
  <c r="CG8" i="3"/>
  <c r="EE8" i="3" s="1"/>
  <c r="AA8" i="28" s="1"/>
  <c r="BR8" i="3"/>
  <c r="DP8" i="3" s="1"/>
  <c r="L8" i="28" s="1"/>
  <c r="BX8" i="3"/>
  <c r="DV8" i="3" s="1"/>
  <c r="R8" i="28" s="1"/>
  <c r="BM8" i="3"/>
  <c r="CZ8" i="3"/>
  <c r="EX8" i="3" s="1"/>
  <c r="AT8" i="28" s="1"/>
  <c r="CN8" i="3"/>
  <c r="EL8" i="3" s="1"/>
  <c r="AH8" i="28" s="1"/>
  <c r="CB8" i="3"/>
  <c r="DZ8" i="3" s="1"/>
  <c r="V8" i="28" s="1"/>
  <c r="CH8" i="3"/>
  <c r="BS8" i="3"/>
  <c r="DQ8" i="3" s="1"/>
  <c r="M8" i="28" s="1"/>
  <c r="DF8" i="3"/>
  <c r="FD8" i="3" s="1"/>
  <c r="AZ8" i="28" s="1"/>
  <c r="CR8" i="3"/>
  <c r="EP8" i="3" s="1"/>
  <c r="AL8" i="28" s="1"/>
  <c r="CC8" i="3"/>
  <c r="EA8" i="3" s="1"/>
  <c r="W8" i="28" s="1"/>
  <c r="BV8" i="3"/>
  <c r="DT8" i="3" s="1"/>
  <c r="P8" i="28" s="1"/>
  <c r="DH8" i="3"/>
  <c r="FF8" i="3" s="1"/>
  <c r="BB8" i="28" s="1"/>
  <c r="CT8" i="3"/>
  <c r="ER8" i="3" s="1"/>
  <c r="AN8" i="28" s="1"/>
  <c r="CD8" i="3"/>
  <c r="EB8" i="3" s="1"/>
  <c r="X8" i="28" s="1"/>
  <c r="BW8" i="3"/>
  <c r="DU8" i="3" s="1"/>
  <c r="Q8" i="28" s="1"/>
  <c r="BN8" i="3"/>
  <c r="BP8" i="3"/>
  <c r="DN8" i="3" s="1"/>
  <c r="J8" i="28" s="1"/>
  <c r="CJ8" i="3"/>
  <c r="EH8" i="3" s="1"/>
  <c r="AD8" i="28" s="1"/>
  <c r="CW7" i="3"/>
  <c r="EU7" i="3" s="1"/>
  <c r="AQ7" i="28" s="1"/>
  <c r="DA7" i="3"/>
  <c r="EY7" i="3" s="1"/>
  <c r="AU7" i="28" s="1"/>
  <c r="DE7" i="3"/>
  <c r="FC7" i="3" s="1"/>
  <c r="AY7" i="28" s="1"/>
  <c r="CK7" i="3"/>
  <c r="EI7" i="3" s="1"/>
  <c r="AE7" i="28" s="1"/>
  <c r="CO7" i="3"/>
  <c r="EM7" i="3" s="1"/>
  <c r="AI7" i="28" s="1"/>
  <c r="CS7" i="3"/>
  <c r="EQ7" i="3" s="1"/>
  <c r="AM7" i="28" s="1"/>
  <c r="CY7" i="3"/>
  <c r="EW7" i="3" s="1"/>
  <c r="AS7" i="28" s="1"/>
  <c r="DC7" i="3"/>
  <c r="FA7" i="3" s="1"/>
  <c r="AW7" i="28" s="1"/>
  <c r="DG7" i="3"/>
  <c r="FE7" i="3" s="1"/>
  <c r="BA7" i="28" s="1"/>
  <c r="CM7" i="3"/>
  <c r="EK7" i="3" s="1"/>
  <c r="AG7" i="28" s="1"/>
  <c r="CQ7" i="3"/>
  <c r="CU7" i="3"/>
  <c r="ES7" i="3" s="1"/>
  <c r="AO7" i="28" s="1"/>
  <c r="CA7" i="3"/>
  <c r="DY7" i="3" s="1"/>
  <c r="U7" i="28" s="1"/>
  <c r="CX7" i="3"/>
  <c r="EV7" i="3" s="1"/>
  <c r="AR7" i="28" s="1"/>
  <c r="DF7" i="3"/>
  <c r="FD7" i="3" s="1"/>
  <c r="AZ7" i="28" s="1"/>
  <c r="CL7" i="3"/>
  <c r="EJ7" i="3" s="1"/>
  <c r="AF7" i="28" s="1"/>
  <c r="CT7" i="3"/>
  <c r="ER7" i="3" s="1"/>
  <c r="AN7" i="28" s="1"/>
  <c r="BZ7" i="3"/>
  <c r="DX7" i="3" s="1"/>
  <c r="T7" i="28" s="1"/>
  <c r="CE7" i="3"/>
  <c r="EC7" i="3" s="1"/>
  <c r="Y7" i="28" s="1"/>
  <c r="CI7" i="3"/>
  <c r="EG7" i="3" s="1"/>
  <c r="AC7" i="28" s="1"/>
  <c r="BP7" i="3"/>
  <c r="DN7" i="3" s="1"/>
  <c r="J7" i="28" s="1"/>
  <c r="BT7" i="3"/>
  <c r="DR7" i="3" s="1"/>
  <c r="N7" i="28" s="1"/>
  <c r="BX7" i="3"/>
  <c r="DV7" i="3" s="1"/>
  <c r="R7" i="28" s="1"/>
  <c r="DD7" i="3"/>
  <c r="FB7" i="3" s="1"/>
  <c r="AX7" i="28" s="1"/>
  <c r="CN7" i="3"/>
  <c r="EL7" i="3" s="1"/>
  <c r="AH7" i="28" s="1"/>
  <c r="CB7" i="3"/>
  <c r="DZ7" i="3" s="1"/>
  <c r="V7" i="28" s="1"/>
  <c r="CG7" i="3"/>
  <c r="EE7" i="3" s="1"/>
  <c r="AA7" i="28" s="1"/>
  <c r="BO7" i="3"/>
  <c r="BU7" i="3"/>
  <c r="DS7" i="3" s="1"/>
  <c r="O7" i="28" s="1"/>
  <c r="BM7" i="3"/>
  <c r="CV7" i="3"/>
  <c r="ET7" i="3" s="1"/>
  <c r="AP7" i="28" s="1"/>
  <c r="CD7" i="3"/>
  <c r="BN7" i="3"/>
  <c r="BV7" i="3"/>
  <c r="DT7" i="3" s="1"/>
  <c r="P7" i="28" s="1"/>
  <c r="CZ7" i="3"/>
  <c r="EX7" i="3" s="1"/>
  <c r="AT7" i="28" s="1"/>
  <c r="CF7" i="3"/>
  <c r="ED7" i="3" s="1"/>
  <c r="Z7" i="28" s="1"/>
  <c r="BQ7" i="3"/>
  <c r="DO7" i="3" s="1"/>
  <c r="K7" i="28" s="1"/>
  <c r="BW7" i="3"/>
  <c r="DU7" i="3" s="1"/>
  <c r="Q7" i="28" s="1"/>
  <c r="BY7" i="3"/>
  <c r="DW7" i="3" s="1"/>
  <c r="S7" i="28" s="1"/>
  <c r="BR7" i="3"/>
  <c r="DP7" i="3" s="1"/>
  <c r="L7" i="28" s="1"/>
  <c r="CC7" i="3"/>
  <c r="EA7" i="3" s="1"/>
  <c r="W7" i="28" s="1"/>
  <c r="BS7" i="3"/>
  <c r="DQ7" i="3" s="1"/>
  <c r="M7" i="28" s="1"/>
  <c r="CP7" i="3"/>
  <c r="EN7" i="3" s="1"/>
  <c r="AJ7" i="28" s="1"/>
  <c r="CH7" i="3"/>
  <c r="CR7" i="3"/>
  <c r="EP7" i="3" s="1"/>
  <c r="AL7" i="28" s="1"/>
  <c r="CJ7" i="3"/>
  <c r="EH7" i="3" s="1"/>
  <c r="AD7" i="28" s="1"/>
  <c r="DH7" i="3"/>
  <c r="FF7" i="3" s="1"/>
  <c r="BB7" i="28" s="1"/>
  <c r="DB7" i="3"/>
  <c r="EZ7" i="3" s="1"/>
  <c r="AV7" i="28" s="1"/>
  <c r="CW10" i="3"/>
  <c r="EU10" i="3" s="1"/>
  <c r="AQ10" i="28" s="1"/>
  <c r="DA10" i="3"/>
  <c r="EY10" i="3" s="1"/>
  <c r="AU10" i="28" s="1"/>
  <c r="DE10" i="3"/>
  <c r="FC10" i="3" s="1"/>
  <c r="AY10" i="28" s="1"/>
  <c r="CK10" i="3"/>
  <c r="EI10" i="3" s="1"/>
  <c r="AE10" i="28" s="1"/>
  <c r="CO10" i="3"/>
  <c r="EM10" i="3" s="1"/>
  <c r="AI10" i="28" s="1"/>
  <c r="CS10" i="3"/>
  <c r="EQ10" i="3" s="1"/>
  <c r="AM10" i="28" s="1"/>
  <c r="CY10" i="3"/>
  <c r="EW10" i="3" s="1"/>
  <c r="AS10" i="28" s="1"/>
  <c r="DC10" i="3"/>
  <c r="DG10" i="3"/>
  <c r="FE10" i="3" s="1"/>
  <c r="BA10" i="28" s="1"/>
  <c r="CM10" i="3"/>
  <c r="EK10" i="3" s="1"/>
  <c r="AG10" i="28" s="1"/>
  <c r="CQ10" i="3"/>
  <c r="EO10" i="3" s="1"/>
  <c r="AK10" i="28" s="1"/>
  <c r="CU10" i="3"/>
  <c r="ES10" i="3" s="1"/>
  <c r="AO10" i="28" s="1"/>
  <c r="DB10" i="3"/>
  <c r="EZ10" i="3" s="1"/>
  <c r="AV10" i="28" s="1"/>
  <c r="CP10" i="3"/>
  <c r="EN10" i="3" s="1"/>
  <c r="AJ10" i="28" s="1"/>
  <c r="CA10" i="3"/>
  <c r="DY10" i="3" s="1"/>
  <c r="U10" i="28" s="1"/>
  <c r="CE10" i="3"/>
  <c r="EC10" i="3" s="1"/>
  <c r="Y10" i="28" s="1"/>
  <c r="CI10" i="3"/>
  <c r="EG10" i="3" s="1"/>
  <c r="AC10" i="28" s="1"/>
  <c r="CZ10" i="3"/>
  <c r="EX10" i="3" s="1"/>
  <c r="AT10" i="28" s="1"/>
  <c r="CT10" i="3"/>
  <c r="ER10" i="3" s="1"/>
  <c r="AN10" i="28" s="1"/>
  <c r="CC10" i="3"/>
  <c r="EA10" i="3" s="1"/>
  <c r="W10" i="28" s="1"/>
  <c r="CH10" i="3"/>
  <c r="EF10" i="3" s="1"/>
  <c r="AB10" i="28" s="1"/>
  <c r="BP10" i="3"/>
  <c r="DN10" i="3" s="1"/>
  <c r="J10" i="28" s="1"/>
  <c r="BT10" i="3"/>
  <c r="DR10" i="3" s="1"/>
  <c r="N10" i="28" s="1"/>
  <c r="BX10" i="3"/>
  <c r="DV10" i="3" s="1"/>
  <c r="R10" i="28" s="1"/>
  <c r="DD10" i="3"/>
  <c r="CN10" i="3"/>
  <c r="EL10" i="3" s="1"/>
  <c r="AH10" i="28" s="1"/>
  <c r="CD10" i="3"/>
  <c r="EB10" i="3" s="1"/>
  <c r="X10" i="28" s="1"/>
  <c r="BN10" i="3"/>
  <c r="BS10" i="3"/>
  <c r="DQ10" i="3" s="1"/>
  <c r="M10" i="28" s="1"/>
  <c r="DF10" i="3"/>
  <c r="FD10" i="3" s="1"/>
  <c r="AZ10" i="28" s="1"/>
  <c r="CR10" i="3"/>
  <c r="EP10" i="3" s="1"/>
  <c r="AL10" i="28" s="1"/>
  <c r="BY10" i="3"/>
  <c r="DW10" i="3" s="1"/>
  <c r="S10" i="28" s="1"/>
  <c r="CF10" i="3"/>
  <c r="ED10" i="3" s="1"/>
  <c r="Z10" i="28" s="1"/>
  <c r="BO10" i="3"/>
  <c r="BU10" i="3"/>
  <c r="DS10" i="3" s="1"/>
  <c r="O10" i="28" s="1"/>
  <c r="DH10" i="3"/>
  <c r="FF10" i="3" s="1"/>
  <c r="BB10" i="28" s="1"/>
  <c r="CV10" i="3"/>
  <c r="ET10" i="3" s="1"/>
  <c r="AP10" i="28" s="1"/>
  <c r="CG10" i="3"/>
  <c r="EE10" i="3" s="1"/>
  <c r="AA10" i="28" s="1"/>
  <c r="BV10" i="3"/>
  <c r="DT10" i="3" s="1"/>
  <c r="P10" i="28" s="1"/>
  <c r="BM10" i="3"/>
  <c r="CJ10" i="3"/>
  <c r="EH10" i="3" s="1"/>
  <c r="AD10" i="28" s="1"/>
  <c r="BW10" i="3"/>
  <c r="DU10" i="3" s="1"/>
  <c r="Q10" i="28" s="1"/>
  <c r="BZ10" i="3"/>
  <c r="BQ10" i="3"/>
  <c r="DO10" i="3" s="1"/>
  <c r="K10" i="28" s="1"/>
  <c r="CX10" i="3"/>
  <c r="EV10" i="3" s="1"/>
  <c r="AR10" i="28" s="1"/>
  <c r="CB10" i="3"/>
  <c r="DZ10" i="3" s="1"/>
  <c r="V10" i="28" s="1"/>
  <c r="BR10" i="3"/>
  <c r="DP10" i="3" s="1"/>
  <c r="L10" i="28" s="1"/>
  <c r="CL10" i="3"/>
  <c r="EJ10" i="3" s="1"/>
  <c r="AF10" i="28" s="1"/>
  <c r="CW3" i="3"/>
  <c r="EU3" i="3" s="1"/>
  <c r="AQ3" i="28" s="1"/>
  <c r="DA3" i="3"/>
  <c r="EY3" i="3" s="1"/>
  <c r="AU3" i="28" s="1"/>
  <c r="DE3" i="3"/>
  <c r="FC3" i="3" s="1"/>
  <c r="AY3" i="28" s="1"/>
  <c r="CK3" i="3"/>
  <c r="CO3" i="3"/>
  <c r="EM3" i="3" s="1"/>
  <c r="AI3" i="28" s="1"/>
  <c r="CS3" i="3"/>
  <c r="EQ3" i="3" s="1"/>
  <c r="AM3" i="28" s="1"/>
  <c r="BY3" i="3"/>
  <c r="DW3" i="3" s="1"/>
  <c r="S3" i="28" s="1"/>
  <c r="CC3" i="3"/>
  <c r="CG3" i="3"/>
  <c r="EE3" i="3" s="1"/>
  <c r="AA3" i="28" s="1"/>
  <c r="CY3" i="3"/>
  <c r="EW3" i="3" s="1"/>
  <c r="AS3" i="28" s="1"/>
  <c r="DC3" i="3"/>
  <c r="FA3" i="3" s="1"/>
  <c r="AW3" i="28" s="1"/>
  <c r="DG3" i="3"/>
  <c r="FE3" i="3" s="1"/>
  <c r="BA3" i="28" s="1"/>
  <c r="CM3" i="3"/>
  <c r="EK3" i="3" s="1"/>
  <c r="AG3" i="28" s="1"/>
  <c r="CQ3" i="3"/>
  <c r="EO3" i="3" s="1"/>
  <c r="AK3" i="28" s="1"/>
  <c r="CU3" i="3"/>
  <c r="ES3" i="3" s="1"/>
  <c r="AO3" i="28" s="1"/>
  <c r="CA3" i="3"/>
  <c r="DY3" i="3" s="1"/>
  <c r="U3" i="28" s="1"/>
  <c r="CE3" i="3"/>
  <c r="EC3" i="3" s="1"/>
  <c r="Y3" i="28" s="1"/>
  <c r="CI3" i="3"/>
  <c r="EG3" i="3" s="1"/>
  <c r="AC3" i="28" s="1"/>
  <c r="CX3" i="3"/>
  <c r="EV3" i="3" s="1"/>
  <c r="AR3" i="28" s="1"/>
  <c r="DF3" i="3"/>
  <c r="FD3" i="3" s="1"/>
  <c r="AZ3" i="28" s="1"/>
  <c r="CL3" i="3"/>
  <c r="EJ3" i="3" s="1"/>
  <c r="AF3" i="28" s="1"/>
  <c r="CT3" i="3"/>
  <c r="ER3" i="3" s="1"/>
  <c r="AN3" i="28" s="1"/>
  <c r="BZ3" i="3"/>
  <c r="DX3" i="3" s="1"/>
  <c r="T3" i="28" s="1"/>
  <c r="CH3" i="3"/>
  <c r="EF3" i="3" s="1"/>
  <c r="AB3" i="28" s="1"/>
  <c r="BP3" i="3"/>
  <c r="DN3" i="3" s="1"/>
  <c r="J3" i="28" s="1"/>
  <c r="BT3" i="3"/>
  <c r="DR3" i="3" s="1"/>
  <c r="N3" i="28" s="1"/>
  <c r="BX3" i="3"/>
  <c r="DV3" i="3" s="1"/>
  <c r="R3" i="28" s="1"/>
  <c r="CZ3" i="3"/>
  <c r="EX3" i="3" s="1"/>
  <c r="AT3" i="28" s="1"/>
  <c r="CR3" i="3"/>
  <c r="EP3" i="3" s="1"/>
  <c r="AL3" i="28" s="1"/>
  <c r="CB3" i="3"/>
  <c r="DZ3" i="3" s="1"/>
  <c r="V3" i="28" s="1"/>
  <c r="BQ3" i="3"/>
  <c r="DO3" i="3" s="1"/>
  <c r="K3" i="28" s="1"/>
  <c r="BV3" i="3"/>
  <c r="DT3" i="3" s="1"/>
  <c r="P3" i="28" s="1"/>
  <c r="BM3" i="3"/>
  <c r="DB3" i="3"/>
  <c r="EZ3" i="3" s="1"/>
  <c r="AV3" i="28" s="1"/>
  <c r="CN3" i="3"/>
  <c r="EL3" i="3" s="1"/>
  <c r="AH3" i="28" s="1"/>
  <c r="BO3" i="3"/>
  <c r="BW3" i="3"/>
  <c r="DU3" i="3" s="1"/>
  <c r="Q3" i="28" s="1"/>
  <c r="DD3" i="3"/>
  <c r="FB3" i="3" s="1"/>
  <c r="AX3" i="28" s="1"/>
  <c r="CP3" i="3"/>
  <c r="EN3" i="3" s="1"/>
  <c r="AJ3" i="28" s="1"/>
  <c r="CD3" i="3"/>
  <c r="EB3" i="3" s="1"/>
  <c r="X3" i="28" s="1"/>
  <c r="BR3" i="3"/>
  <c r="DP3" i="3" s="1"/>
  <c r="L3" i="28" s="1"/>
  <c r="DH3" i="3"/>
  <c r="FF3" i="3" s="1"/>
  <c r="BB3" i="28" s="1"/>
  <c r="CV3" i="3"/>
  <c r="ET3" i="3" s="1"/>
  <c r="AP3" i="28" s="1"/>
  <c r="CF3" i="3"/>
  <c r="ED3" i="3" s="1"/>
  <c r="Z3" i="28" s="1"/>
  <c r="BS3" i="3"/>
  <c r="DQ3" i="3" s="1"/>
  <c r="M3" i="28" s="1"/>
  <c r="CJ3" i="3"/>
  <c r="EH3" i="3" s="1"/>
  <c r="AD3" i="28" s="1"/>
  <c r="BU3" i="3"/>
  <c r="DS3" i="3" s="1"/>
  <c r="O3" i="28" s="1"/>
  <c r="BN3" i="3"/>
  <c r="CW12" i="3"/>
  <c r="EU12" i="3" s="1"/>
  <c r="DA12" i="3"/>
  <c r="EY12" i="3" s="1"/>
  <c r="DE12" i="3"/>
  <c r="FC12" i="3" s="1"/>
  <c r="CK12" i="3"/>
  <c r="EI12" i="3" s="1"/>
  <c r="CO12" i="3"/>
  <c r="EM12" i="3" s="1"/>
  <c r="CS12" i="3"/>
  <c r="EQ12" i="3" s="1"/>
  <c r="CY12" i="3"/>
  <c r="EW12" i="3" s="1"/>
  <c r="DC12" i="3"/>
  <c r="FA12" i="3" s="1"/>
  <c r="DG12" i="3"/>
  <c r="FE12" i="3" s="1"/>
  <c r="CM12" i="3"/>
  <c r="EK12" i="3" s="1"/>
  <c r="CQ12" i="3"/>
  <c r="EO12" i="3" s="1"/>
  <c r="CU12" i="3"/>
  <c r="ES12" i="3" s="1"/>
  <c r="DB12" i="3"/>
  <c r="EZ12" i="3" s="1"/>
  <c r="CP12" i="3"/>
  <c r="EN12" i="3" s="1"/>
  <c r="CA12" i="3"/>
  <c r="DY12" i="3" s="1"/>
  <c r="CE12" i="3"/>
  <c r="EC12" i="3" s="1"/>
  <c r="CI12" i="3"/>
  <c r="EG12" i="3" s="1"/>
  <c r="CX12" i="3"/>
  <c r="EV12" i="3" s="1"/>
  <c r="DH12" i="3"/>
  <c r="CR12" i="3"/>
  <c r="EP12" i="3" s="1"/>
  <c r="BZ12" i="3"/>
  <c r="DX12" i="3" s="1"/>
  <c r="CF12" i="3"/>
  <c r="ED12" i="3" s="1"/>
  <c r="BN12" i="3"/>
  <c r="BR12" i="3"/>
  <c r="BV12" i="3"/>
  <c r="DT12" i="3" s="1"/>
  <c r="DF12" i="3"/>
  <c r="FD12" i="3" s="1"/>
  <c r="CT12" i="3"/>
  <c r="ER12" i="3" s="1"/>
  <c r="CB12" i="3"/>
  <c r="DZ12" i="3" s="1"/>
  <c r="CH12" i="3"/>
  <c r="EF12" i="3" s="1"/>
  <c r="BS12" i="3"/>
  <c r="DQ12" i="3" s="1"/>
  <c r="BX12" i="3"/>
  <c r="DV12" i="3" s="1"/>
  <c r="CV12" i="3"/>
  <c r="ET12" i="3" s="1"/>
  <c r="CC12" i="3"/>
  <c r="EA12" i="3" s="1"/>
  <c r="CJ12" i="3"/>
  <c r="EH12" i="3" s="1"/>
  <c r="BO12" i="3"/>
  <c r="BT12" i="3"/>
  <c r="DR12" i="3" s="1"/>
  <c r="BU12" i="3"/>
  <c r="DS12" i="3" s="1"/>
  <c r="BY12" i="3"/>
  <c r="DW12" i="3" s="1"/>
  <c r="BW12" i="3"/>
  <c r="DU12" i="3" s="1"/>
  <c r="BM12" i="3"/>
  <c r="CL12" i="3"/>
  <c r="EJ12" i="3" s="1"/>
  <c r="CD12" i="3"/>
  <c r="EB12" i="3" s="1"/>
  <c r="BP12" i="3"/>
  <c r="DN12" i="3" s="1"/>
  <c r="CN12" i="3"/>
  <c r="EL12" i="3" s="1"/>
  <c r="CG12" i="3"/>
  <c r="EE12" i="3" s="1"/>
  <c r="BQ12" i="3"/>
  <c r="DO12" i="3" s="1"/>
  <c r="CZ12" i="3"/>
  <c r="EX12" i="3" s="1"/>
  <c r="DD12" i="3"/>
  <c r="FB12" i="3" s="1"/>
  <c r="F5" i="28"/>
  <c r="CW5" i="3"/>
  <c r="EU5" i="3" s="1"/>
  <c r="AQ5" i="28" s="1"/>
  <c r="DA5" i="3"/>
  <c r="EY5" i="3" s="1"/>
  <c r="AU5" i="28" s="1"/>
  <c r="DE5" i="3"/>
  <c r="FC5" i="3" s="1"/>
  <c r="AY5" i="28" s="1"/>
  <c r="CK5" i="3"/>
  <c r="EI5" i="3" s="1"/>
  <c r="AE5" i="28" s="1"/>
  <c r="CO5" i="3"/>
  <c r="EM5" i="3" s="1"/>
  <c r="AI5" i="28" s="1"/>
  <c r="CS5" i="3"/>
  <c r="EQ5" i="3" s="1"/>
  <c r="AM5" i="28" s="1"/>
  <c r="CY5" i="3"/>
  <c r="EW5" i="3" s="1"/>
  <c r="AS5" i="28" s="1"/>
  <c r="DC5" i="3"/>
  <c r="FA5" i="3" s="1"/>
  <c r="AW5" i="28" s="1"/>
  <c r="DG5" i="3"/>
  <c r="FE5" i="3" s="1"/>
  <c r="BA5" i="28" s="1"/>
  <c r="CM5" i="3"/>
  <c r="EK5" i="3" s="1"/>
  <c r="AG5" i="28" s="1"/>
  <c r="CQ5" i="3"/>
  <c r="EO5" i="3" s="1"/>
  <c r="AK5" i="28" s="1"/>
  <c r="CU5" i="3"/>
  <c r="ES5" i="3" s="1"/>
  <c r="AO5" i="28" s="1"/>
  <c r="CA5" i="3"/>
  <c r="DY5" i="3" s="1"/>
  <c r="U5" i="28" s="1"/>
  <c r="CE5" i="3"/>
  <c r="EC5" i="3" s="1"/>
  <c r="Y5" i="28" s="1"/>
  <c r="CI5" i="3"/>
  <c r="EG5" i="3" s="1"/>
  <c r="AC5" i="28" s="1"/>
  <c r="CX5" i="3"/>
  <c r="EV5" i="3" s="1"/>
  <c r="AR5" i="28" s="1"/>
  <c r="DF5" i="3"/>
  <c r="FD5" i="3" s="1"/>
  <c r="AZ5" i="28" s="1"/>
  <c r="CL5" i="3"/>
  <c r="EJ5" i="3" s="1"/>
  <c r="AF5" i="28" s="1"/>
  <c r="CT5" i="3"/>
  <c r="ER5" i="3" s="1"/>
  <c r="AN5" i="28" s="1"/>
  <c r="CC5" i="3"/>
  <c r="EA5" i="3" s="1"/>
  <c r="W5" i="28" s="1"/>
  <c r="CH5" i="3"/>
  <c r="EF5" i="3" s="1"/>
  <c r="AB5" i="28" s="1"/>
  <c r="BN5" i="3"/>
  <c r="BR5" i="3"/>
  <c r="DP5" i="3" s="1"/>
  <c r="L5" i="28" s="1"/>
  <c r="BV5" i="3"/>
  <c r="DT5" i="3" s="1"/>
  <c r="P5" i="28" s="1"/>
  <c r="DH5" i="3"/>
  <c r="FF5" i="3" s="1"/>
  <c r="BB5" i="28" s="1"/>
  <c r="CP5" i="3"/>
  <c r="EN5" i="3" s="1"/>
  <c r="AJ5" i="28" s="1"/>
  <c r="CD5" i="3"/>
  <c r="EB5" i="3" s="1"/>
  <c r="X5" i="28" s="1"/>
  <c r="BP5" i="3"/>
  <c r="DN5" i="3" s="1"/>
  <c r="J5" i="28" s="1"/>
  <c r="BU5" i="3"/>
  <c r="DS5" i="3" s="1"/>
  <c r="O5" i="28" s="1"/>
  <c r="DD5" i="3"/>
  <c r="FB5" i="3" s="1"/>
  <c r="AX5" i="28" s="1"/>
  <c r="CR5" i="3"/>
  <c r="EP5" i="3" s="1"/>
  <c r="AL5" i="28" s="1"/>
  <c r="BZ5" i="3"/>
  <c r="DX5" i="3" s="1"/>
  <c r="T5" i="28" s="1"/>
  <c r="CJ5" i="3"/>
  <c r="EH5" i="3" s="1"/>
  <c r="AD5" i="28" s="1"/>
  <c r="BO5" i="3"/>
  <c r="BW5" i="3"/>
  <c r="DU5" i="3" s="1"/>
  <c r="Q5" i="28" s="1"/>
  <c r="CV5" i="3"/>
  <c r="ET5" i="3" s="1"/>
  <c r="AP5" i="28" s="1"/>
  <c r="CB5" i="3"/>
  <c r="DZ5" i="3" s="1"/>
  <c r="V5" i="28" s="1"/>
  <c r="BQ5" i="3"/>
  <c r="DO5" i="3" s="1"/>
  <c r="K5" i="28" s="1"/>
  <c r="BX5" i="3"/>
  <c r="CF5" i="3"/>
  <c r="ED5" i="3" s="1"/>
  <c r="Z5" i="28" s="1"/>
  <c r="CG5" i="3"/>
  <c r="EE5" i="3" s="1"/>
  <c r="AA5" i="28" s="1"/>
  <c r="CZ5" i="3"/>
  <c r="EX5" i="3" s="1"/>
  <c r="AT5" i="28" s="1"/>
  <c r="BS5" i="3"/>
  <c r="DQ5" i="3" s="1"/>
  <c r="M5" i="28" s="1"/>
  <c r="DB5" i="3"/>
  <c r="EZ5" i="3" s="1"/>
  <c r="AV5" i="28" s="1"/>
  <c r="BY5" i="3"/>
  <c r="DW5" i="3" s="1"/>
  <c r="S5" i="28" s="1"/>
  <c r="BT5" i="3"/>
  <c r="DR5" i="3" s="1"/>
  <c r="N5" i="28" s="1"/>
  <c r="CN5" i="3"/>
  <c r="EL5" i="3" s="1"/>
  <c r="AH5" i="28" s="1"/>
  <c r="BM5" i="3"/>
  <c r="CW11" i="3"/>
  <c r="EU11" i="3" s="1"/>
  <c r="DA11" i="3"/>
  <c r="DE11" i="3"/>
  <c r="FC11" i="3" s="1"/>
  <c r="CK11" i="3"/>
  <c r="EI11" i="3" s="1"/>
  <c r="CO11" i="3"/>
  <c r="EM11" i="3" s="1"/>
  <c r="CS11" i="3"/>
  <c r="EQ11" i="3" s="1"/>
  <c r="CY11" i="3"/>
  <c r="EW11" i="3" s="1"/>
  <c r="DC11" i="3"/>
  <c r="FA11" i="3" s="1"/>
  <c r="DG11" i="3"/>
  <c r="FE11" i="3" s="1"/>
  <c r="CM11" i="3"/>
  <c r="EK11" i="3" s="1"/>
  <c r="CQ11" i="3"/>
  <c r="EO11" i="3" s="1"/>
  <c r="CU11" i="3"/>
  <c r="ES11" i="3" s="1"/>
  <c r="CX11" i="3"/>
  <c r="EV11" i="3" s="1"/>
  <c r="DF11" i="3"/>
  <c r="FD11" i="3" s="1"/>
  <c r="CL11" i="3"/>
  <c r="EJ11" i="3" s="1"/>
  <c r="CT11" i="3"/>
  <c r="ER11" i="3" s="1"/>
  <c r="CA11" i="3"/>
  <c r="DY11" i="3" s="1"/>
  <c r="CE11" i="3"/>
  <c r="EC11" i="3" s="1"/>
  <c r="CI11" i="3"/>
  <c r="EG11" i="3" s="1"/>
  <c r="CZ11" i="3"/>
  <c r="EX11" i="3" s="1"/>
  <c r="CR11" i="3"/>
  <c r="EP11" i="3" s="1"/>
  <c r="CB11" i="3"/>
  <c r="DZ11" i="3" s="1"/>
  <c r="CG11" i="3"/>
  <c r="EE11" i="3" s="1"/>
  <c r="BQ11" i="3"/>
  <c r="DO11" i="3" s="1"/>
  <c r="BU11" i="3"/>
  <c r="DS11" i="3" s="1"/>
  <c r="BM11" i="3"/>
  <c r="DD11" i="3"/>
  <c r="FB11" i="3" s="1"/>
  <c r="CP11" i="3"/>
  <c r="EN11" i="3" s="1"/>
  <c r="BY11" i="3"/>
  <c r="DW11" i="3" s="1"/>
  <c r="CF11" i="3"/>
  <c r="ED11" i="3" s="1"/>
  <c r="BN11" i="3"/>
  <c r="BS11" i="3"/>
  <c r="DQ11" i="3" s="1"/>
  <c r="BX11" i="3"/>
  <c r="DV11" i="3" s="1"/>
  <c r="DH11" i="3"/>
  <c r="FF11" i="3" s="1"/>
  <c r="CV11" i="3"/>
  <c r="ET11" i="3" s="1"/>
  <c r="BZ11" i="3"/>
  <c r="DX11" i="3" s="1"/>
  <c r="CH11" i="3"/>
  <c r="EF11" i="3" s="1"/>
  <c r="BO11" i="3"/>
  <c r="BT11" i="3"/>
  <c r="DR11" i="3" s="1"/>
  <c r="CJ11" i="3"/>
  <c r="EH11" i="3" s="1"/>
  <c r="BV11" i="3"/>
  <c r="DT11" i="3" s="1"/>
  <c r="DB11" i="3"/>
  <c r="EZ11" i="3" s="1"/>
  <c r="CN11" i="3"/>
  <c r="EL11" i="3" s="1"/>
  <c r="BW11" i="3"/>
  <c r="DU11" i="3" s="1"/>
  <c r="CD11" i="3"/>
  <c r="EB11" i="3" s="1"/>
  <c r="BR11" i="3"/>
  <c r="DP11" i="3" s="1"/>
  <c r="CC11" i="3"/>
  <c r="EA11" i="3" s="1"/>
  <c r="BP11" i="3"/>
  <c r="DN11" i="3" s="1"/>
  <c r="CW14" i="3"/>
  <c r="EU14" i="3" s="1"/>
  <c r="DA14" i="3"/>
  <c r="EY14" i="3" s="1"/>
  <c r="DE14" i="3"/>
  <c r="FC14" i="3" s="1"/>
  <c r="CK14" i="3"/>
  <c r="EI14" i="3" s="1"/>
  <c r="CO14" i="3"/>
  <c r="EM14" i="3" s="1"/>
  <c r="CS14" i="3"/>
  <c r="EQ14" i="3" s="1"/>
  <c r="CY14" i="3"/>
  <c r="EW14" i="3" s="1"/>
  <c r="DC14" i="3"/>
  <c r="FA14" i="3" s="1"/>
  <c r="DG14" i="3"/>
  <c r="FE14" i="3" s="1"/>
  <c r="CM14" i="3"/>
  <c r="CQ14" i="3"/>
  <c r="EO14" i="3" s="1"/>
  <c r="CU14" i="3"/>
  <c r="ES14" i="3" s="1"/>
  <c r="DB14" i="3"/>
  <c r="EZ14" i="3" s="1"/>
  <c r="CP14" i="3"/>
  <c r="EN14" i="3" s="1"/>
  <c r="CA14" i="3"/>
  <c r="DY14" i="3" s="1"/>
  <c r="CE14" i="3"/>
  <c r="EC14" i="3" s="1"/>
  <c r="CI14" i="3"/>
  <c r="EG14" i="3" s="1"/>
  <c r="DF14" i="3"/>
  <c r="FD14" i="3" s="1"/>
  <c r="CN14" i="3"/>
  <c r="EL14" i="3" s="1"/>
  <c r="CC14" i="3"/>
  <c r="EA14" i="3" s="1"/>
  <c r="CH14" i="3"/>
  <c r="EF14" i="3" s="1"/>
  <c r="BP14" i="3"/>
  <c r="DN14" i="3" s="1"/>
  <c r="BT14" i="3"/>
  <c r="DR14" i="3" s="1"/>
  <c r="BX14" i="3"/>
  <c r="DV14" i="3" s="1"/>
  <c r="CX14" i="3"/>
  <c r="EV14" i="3" s="1"/>
  <c r="CV14" i="3"/>
  <c r="ET14" i="3" s="1"/>
  <c r="BY14" i="3"/>
  <c r="DW14" i="3" s="1"/>
  <c r="CF14" i="3"/>
  <c r="ED14" i="3" s="1"/>
  <c r="BR14" i="3"/>
  <c r="DP14" i="3" s="1"/>
  <c r="BW14" i="3"/>
  <c r="DU14" i="3" s="1"/>
  <c r="CZ14" i="3"/>
  <c r="EX14" i="3" s="1"/>
  <c r="CL14" i="3"/>
  <c r="EJ14" i="3" s="1"/>
  <c r="BZ14" i="3"/>
  <c r="DX14" i="3" s="1"/>
  <c r="CG14" i="3"/>
  <c r="EE14" i="3" s="1"/>
  <c r="BN14" i="3"/>
  <c r="BS14" i="3"/>
  <c r="DQ14" i="3" s="1"/>
  <c r="BM14" i="3"/>
  <c r="CB14" i="3"/>
  <c r="DZ14" i="3" s="1"/>
  <c r="BU14" i="3"/>
  <c r="DS14" i="3" s="1"/>
  <c r="CD14" i="3"/>
  <c r="EB14" i="3" s="1"/>
  <c r="BV14" i="3"/>
  <c r="DT14" i="3" s="1"/>
  <c r="DD14" i="3"/>
  <c r="FB14" i="3" s="1"/>
  <c r="CJ14" i="3"/>
  <c r="EH14" i="3" s="1"/>
  <c r="BO14" i="3"/>
  <c r="DH14" i="3"/>
  <c r="FF14" i="3" s="1"/>
  <c r="BQ14" i="3"/>
  <c r="DO14" i="3" s="1"/>
  <c r="CT14" i="3"/>
  <c r="ER14" i="3" s="1"/>
  <c r="CR14" i="3"/>
  <c r="EP14" i="3" s="1"/>
  <c r="I5" i="27"/>
  <c r="DP6" i="3"/>
  <c r="L6" i="28" s="1"/>
  <c r="I6" i="27"/>
  <c r="EY11" i="3"/>
  <c r="EW4" i="3"/>
  <c r="AS4" i="28" s="1"/>
  <c r="EO4" i="3"/>
  <c r="AK4" i="28" s="1"/>
  <c r="I4" i="27"/>
  <c r="F9" i="28"/>
  <c r="I9" i="27"/>
  <c r="I10" i="27"/>
  <c r="F10" i="28"/>
  <c r="EL9" i="3"/>
  <c r="AH9" i="28" s="1"/>
  <c r="FE6" i="3"/>
  <c r="BA6" i="28" s="1"/>
  <c r="EO6" i="3"/>
  <c r="AK6" i="28" s="1"/>
  <c r="DV5" i="3"/>
  <c r="R5" i="28" s="1"/>
  <c r="EU4" i="3"/>
  <c r="AQ4" i="28" s="1"/>
  <c r="EE4" i="3"/>
  <c r="AA4" i="28" s="1"/>
  <c r="F7" i="28"/>
  <c r="I7" i="27"/>
  <c r="EO7" i="3"/>
  <c r="AK7" i="28" s="1"/>
  <c r="EF7" i="3"/>
  <c r="AB7" i="28" s="1"/>
  <c r="EB7" i="3"/>
  <c r="X7" i="28" s="1"/>
  <c r="I12" i="27"/>
  <c r="I14" i="27"/>
  <c r="DP12" i="3"/>
  <c r="FB10" i="3"/>
  <c r="AX10" i="28" s="1"/>
  <c r="EK14" i="3"/>
  <c r="FA10" i="3"/>
  <c r="AW10" i="28" s="1"/>
  <c r="FF12" i="3"/>
  <c r="DX10" i="3"/>
  <c r="T10" i="28" s="1"/>
  <c r="FE13" i="3"/>
  <c r="DY13" i="3"/>
  <c r="I8" i="27"/>
  <c r="I13" i="27"/>
  <c r="EU13" i="3"/>
  <c r="EV8" i="3"/>
  <c r="AR8" i="28" s="1"/>
  <c r="EF8" i="3"/>
  <c r="AB8" i="28" s="1"/>
  <c r="F8" i="28"/>
  <c r="ET13" i="3"/>
  <c r="EN13" i="3"/>
  <c r="DY8" i="3"/>
  <c r="U8" i="28" s="1"/>
  <c r="F3" i="28"/>
  <c r="EA3" i="3"/>
  <c r="W3" i="28" s="1"/>
  <c r="EI3" i="3"/>
  <c r="AE3" i="28" s="1"/>
  <c r="I3" i="27"/>
  <c r="C4" i="28" l="1"/>
  <c r="C5" i="28"/>
  <c r="C6" i="28"/>
  <c r="C7" i="28"/>
  <c r="C8" i="28"/>
  <c r="C9" i="28"/>
  <c r="C10" i="28"/>
  <c r="C3" i="28"/>
  <c r="DJ14" i="3" l="1"/>
  <c r="BL14" i="3"/>
  <c r="B14" i="27"/>
  <c r="B14" i="3"/>
  <c r="DJ10" i="3"/>
  <c r="B10" i="27"/>
  <c r="BL10" i="3"/>
  <c r="B10" i="3"/>
  <c r="BL6" i="3"/>
  <c r="B6" i="27"/>
  <c r="DJ6" i="3"/>
  <c r="B6" i="3"/>
  <c r="B4" i="27"/>
  <c r="DJ4" i="3"/>
  <c r="BL4" i="3"/>
  <c r="B4" i="3"/>
  <c r="B3" i="27"/>
  <c r="DJ3" i="3"/>
  <c r="BL3" i="3"/>
  <c r="B3" i="3"/>
  <c r="B13" i="27"/>
  <c r="DJ13" i="3"/>
  <c r="BL13" i="3"/>
  <c r="B13" i="3"/>
  <c r="B11" i="27"/>
  <c r="DJ11" i="3"/>
  <c r="BL11" i="3"/>
  <c r="B11" i="3"/>
  <c r="B9" i="27"/>
  <c r="DJ9" i="3"/>
  <c r="BL9" i="3"/>
  <c r="B9" i="3"/>
  <c r="B7" i="27"/>
  <c r="DJ7" i="3"/>
  <c r="BL7" i="3"/>
  <c r="B7" i="3"/>
  <c r="B5" i="27"/>
  <c r="DJ5" i="3"/>
  <c r="BL5" i="3"/>
  <c r="B5" i="3"/>
  <c r="B12" i="27"/>
  <c r="DJ12" i="3"/>
  <c r="BL12" i="3"/>
  <c r="B12" i="3"/>
  <c r="DJ8" i="3"/>
  <c r="BL8" i="3"/>
  <c r="B8" i="3"/>
  <c r="B8" i="27"/>
  <c r="D9" i="28"/>
  <c r="B9" i="28"/>
  <c r="D7" i="28"/>
  <c r="B7" i="28"/>
  <c r="D5" i="28"/>
  <c r="B5" i="28"/>
  <c r="D3" i="28"/>
  <c r="B3" i="28"/>
  <c r="D10" i="28"/>
  <c r="B10" i="28"/>
  <c r="D8" i="28"/>
  <c r="B8" i="28"/>
  <c r="D6" i="28"/>
  <c r="B6" i="28"/>
  <c r="D4" i="28"/>
  <c r="B4" i="28"/>
  <c r="DL4" i="3"/>
  <c r="H4" i="28" s="1"/>
  <c r="DM4" i="3"/>
  <c r="I4" i="28" s="1"/>
  <c r="DL5" i="3"/>
  <c r="H5" i="28" s="1"/>
  <c r="DM5" i="3"/>
  <c r="I5" i="28" s="1"/>
  <c r="DL6" i="3"/>
  <c r="H6" i="28" s="1"/>
  <c r="DM6" i="3"/>
  <c r="I6" i="28" s="1"/>
  <c r="DL7" i="3"/>
  <c r="H7" i="28" s="1"/>
  <c r="DM7" i="3"/>
  <c r="I7" i="28" s="1"/>
  <c r="DL8" i="3"/>
  <c r="H8" i="28" s="1"/>
  <c r="DM8" i="3"/>
  <c r="I8" i="28" s="1"/>
  <c r="DL9" i="3"/>
  <c r="H9" i="28" s="1"/>
  <c r="DM9" i="3"/>
  <c r="I9" i="28" s="1"/>
  <c r="DL10" i="3"/>
  <c r="H10" i="28" s="1"/>
  <c r="DM10" i="3"/>
  <c r="I10" i="28" s="1"/>
  <c r="DL11" i="3"/>
  <c r="DM11" i="3"/>
  <c r="DL3" i="3"/>
  <c r="H3" i="28" s="1"/>
  <c r="DM3" i="3"/>
  <c r="I3" i="28" s="1"/>
  <c r="DL13" i="3" l="1"/>
  <c r="DK4" i="3"/>
  <c r="G4" i="28" s="1"/>
  <c r="DL14" i="3"/>
  <c r="DK9" i="3"/>
  <c r="G9" i="28" s="1"/>
  <c r="DK3" i="3"/>
  <c r="G3" i="28" s="1"/>
  <c r="DK14" i="3"/>
  <c r="DM12" i="3"/>
  <c r="DK10" i="3"/>
  <c r="G10" i="28" s="1"/>
  <c r="DK6" i="3"/>
  <c r="G6" i="28" s="1"/>
  <c r="DM14" i="3"/>
  <c r="DK12" i="3"/>
  <c r="DK8" i="3"/>
  <c r="G8" i="28" s="1"/>
  <c r="DK13" i="3"/>
  <c r="DK5" i="3"/>
  <c r="G5" i="28" s="1"/>
  <c r="DM13" i="3"/>
  <c r="DL12" i="3"/>
  <c r="DK11" i="3"/>
  <c r="DK7" i="3"/>
  <c r="G7" i="28" s="1"/>
  <c r="AZ18" i="6" l="1"/>
  <c r="B4" i="4" l="1"/>
  <c r="B5" i="4"/>
  <c r="B6" i="4"/>
  <c r="B7" i="4"/>
  <c r="B8" i="4"/>
  <c r="B9" i="4"/>
  <c r="B10" i="4"/>
  <c r="B11" i="4"/>
  <c r="B12" i="4"/>
  <c r="B13" i="4"/>
  <c r="B14" i="4"/>
  <c r="B3" i="4" l="1"/>
</calcChain>
</file>

<file path=xl/sharedStrings.xml><?xml version="1.0" encoding="utf-8"?>
<sst xmlns="http://schemas.openxmlformats.org/spreadsheetml/2006/main" count="3753" uniqueCount="1645">
  <si>
    <t>Sample 1</t>
  </si>
  <si>
    <t>Sample 2</t>
  </si>
  <si>
    <t>Sample 3</t>
  </si>
  <si>
    <t>Sample 4</t>
  </si>
  <si>
    <t>Sample 5</t>
  </si>
  <si>
    <t>Sample 6</t>
  </si>
  <si>
    <t>Sample 7</t>
  </si>
  <si>
    <t>Sample 8</t>
  </si>
  <si>
    <t>Sample 9</t>
  </si>
  <si>
    <t>Sample 10</t>
  </si>
  <si>
    <t>SD</t>
  </si>
  <si>
    <t>Test Samples</t>
  </si>
  <si>
    <t>PPC</t>
  </si>
  <si>
    <t xml:space="preserve">Generally, only change data in yellow cells. Gray and white cells contain formulas for calculation or results. Please do not change them. </t>
  </si>
  <si>
    <t>A</t>
  </si>
  <si>
    <t>B</t>
  </si>
  <si>
    <t>C</t>
  </si>
  <si>
    <t>D</t>
  </si>
  <si>
    <t>E</t>
  </si>
  <si>
    <t>F</t>
  </si>
  <si>
    <t>G</t>
  </si>
  <si>
    <t>H</t>
  </si>
  <si>
    <t>I</t>
  </si>
  <si>
    <t>J</t>
  </si>
  <si>
    <t>K</t>
  </si>
  <si>
    <t>L</t>
  </si>
  <si>
    <t>…..</t>
  </si>
  <si>
    <t>…</t>
  </si>
  <si>
    <t>Acidaminococcus fermentans</t>
  </si>
  <si>
    <t>Aerococcus christensenii</t>
  </si>
  <si>
    <t>Aerococcus urinae</t>
  </si>
  <si>
    <t>Aerococcus viridans</t>
  </si>
  <si>
    <t>Anaerococcus hydrogenalis</t>
  </si>
  <si>
    <t>Anaerococcus prevotii</t>
  </si>
  <si>
    <t>Atopobium vaginae</t>
  </si>
  <si>
    <t>Bacteroides fragilis</t>
  </si>
  <si>
    <t>Bacteroides ureolyticus</t>
  </si>
  <si>
    <t>Bifidobacterium bifidum</t>
  </si>
  <si>
    <t>Bifidobacterium breve</t>
  </si>
  <si>
    <t>Bifidobacterium dentium</t>
  </si>
  <si>
    <t>Bifidobacterium longum</t>
  </si>
  <si>
    <t>Campylobacter fetus</t>
  </si>
  <si>
    <t>Campylobacter gracilis</t>
  </si>
  <si>
    <t>Campylobacter rectus</t>
  </si>
  <si>
    <t>Campylobacter showae</t>
  </si>
  <si>
    <t>Candida albicans</t>
  </si>
  <si>
    <t>Candida glabrata</t>
  </si>
  <si>
    <t>Candida parapsilosis</t>
  </si>
  <si>
    <t>Capnocytophaga ochracea</t>
  </si>
  <si>
    <t>Capnocytophaga sputigena</t>
  </si>
  <si>
    <t>Chlamydia trachomatis</t>
  </si>
  <si>
    <t>Clostridium sordellii</t>
  </si>
  <si>
    <t>Corynebacterium aurimucosum</t>
  </si>
  <si>
    <t>Dialister pneumosintes</t>
  </si>
  <si>
    <t>Eggerthella sinensis</t>
  </si>
  <si>
    <t>Eikenella corrodens</t>
  </si>
  <si>
    <t>Enterococcus faecalis</t>
  </si>
  <si>
    <t>Finegoldia magna</t>
  </si>
  <si>
    <t>Fusobacterium nucleatum</t>
  </si>
  <si>
    <t>Fusobacterium periodonticum</t>
  </si>
  <si>
    <t>Gardnerella vaginalis</t>
  </si>
  <si>
    <t>Haemophilus ducreyi</t>
  </si>
  <si>
    <t>Haemophilus influenzae</t>
  </si>
  <si>
    <t>Lactobacillus acidophilus</t>
  </si>
  <si>
    <t>Lactobacillus crispatus</t>
  </si>
  <si>
    <t>Lactobacillus gasseri</t>
  </si>
  <si>
    <t>Lactobacillus iners</t>
  </si>
  <si>
    <t>Lactobacillus jensenii</t>
  </si>
  <si>
    <t>Lactobacillus reuteri</t>
  </si>
  <si>
    <t>Lactobacillus salivarius</t>
  </si>
  <si>
    <t>Lactobacillus vaginalis</t>
  </si>
  <si>
    <t>Mobiluncus curtisii</t>
  </si>
  <si>
    <t>Mobiluncus mulieris</t>
  </si>
  <si>
    <t>Morganella morganii</t>
  </si>
  <si>
    <t>Mycoplasma genitalium</t>
  </si>
  <si>
    <t>Mycoplasma hominis</t>
  </si>
  <si>
    <t>Neisseria gonorrhoeae</t>
  </si>
  <si>
    <t>Parvimonas micra</t>
  </si>
  <si>
    <t>Peptoniphilus asaccharolyticus</t>
  </si>
  <si>
    <t>Peptostreptococcus anaerobius</t>
  </si>
  <si>
    <t>Porphyromonas asaccharolytica</t>
  </si>
  <si>
    <t>Prevotella bivia</t>
  </si>
  <si>
    <t>Prevotella disiens</t>
  </si>
  <si>
    <t>Prevotella intermedia</t>
  </si>
  <si>
    <t>Prevotella melaninogenica</t>
  </si>
  <si>
    <t>Prevotella nigrescens</t>
  </si>
  <si>
    <t>Propionibacterium acnes</t>
  </si>
  <si>
    <t>Selenomonas noxia</t>
  </si>
  <si>
    <t>Sneathia sanguinegens</t>
  </si>
  <si>
    <t>Staphylococcus aureus</t>
  </si>
  <si>
    <t>Staphylococcus epidermidis</t>
  </si>
  <si>
    <t>Staphylococcus saprophyticus</t>
  </si>
  <si>
    <t>Streptococcus agalactiae</t>
  </si>
  <si>
    <t>Streptococcus anginosus</t>
  </si>
  <si>
    <t>Streptococcus mitis</t>
  </si>
  <si>
    <t>Streptococcus salivarius</t>
  </si>
  <si>
    <t>Tannerella forsythia</t>
  </si>
  <si>
    <t>Treponema denticola</t>
  </si>
  <si>
    <t>Treponema pallidum</t>
  </si>
  <si>
    <t>Treponema socranskii</t>
  </si>
  <si>
    <t>Trichomonas vaginalis</t>
  </si>
  <si>
    <t>Ureaplasma parvum</t>
  </si>
  <si>
    <t>Ureaplasma urealyticum</t>
  </si>
  <si>
    <t>Varibaculum cambriense</t>
  </si>
  <si>
    <t>Veillonella parvula</t>
  </si>
  <si>
    <t>Control Samples</t>
  </si>
  <si>
    <t>Pseudomonas aeruginosa</t>
  </si>
  <si>
    <t>Pan Aspergillus/Candida</t>
  </si>
  <si>
    <t>Pan Bacteria 1</t>
  </si>
  <si>
    <t>Actinomyces israelii</t>
  </si>
  <si>
    <t>Actinomyces naeslundii</t>
  </si>
  <si>
    <t>Actinomyces odontolyticus</t>
  </si>
  <si>
    <t>Actinomyces urogenitalis</t>
  </si>
  <si>
    <t>Bifidobacterium scardovii</t>
  </si>
  <si>
    <t>Candida krusei</t>
  </si>
  <si>
    <t>Capnocytophaga gingivalis</t>
  </si>
  <si>
    <t>Leptotrichia amnionii</t>
  </si>
  <si>
    <t>Methylobacterium mesophilicum</t>
  </si>
  <si>
    <t>Porphyromonas gingivalis</t>
  </si>
  <si>
    <t>Prevotella buccalis</t>
  </si>
  <si>
    <t>Streptococcus constellatus</t>
  </si>
  <si>
    <t>Hs/Mm.GAPDH</t>
  </si>
  <si>
    <t>Hs/Mm.HBB1</t>
  </si>
  <si>
    <t>Pan Bacteria 3</t>
  </si>
  <si>
    <t>Average</t>
  </si>
  <si>
    <t>Sensitivity</t>
  </si>
  <si>
    <t>Abiotrophia defectiva</t>
  </si>
  <si>
    <t/>
  </si>
  <si>
    <t>Achromobacter xylosoxidans</t>
  </si>
  <si>
    <t>Bordetella hinzii</t>
  </si>
  <si>
    <t>Acinetobacter baumannii</t>
  </si>
  <si>
    <t>Acinetobacter calcoaceticus</t>
  </si>
  <si>
    <t>Acinetobacter spp</t>
  </si>
  <si>
    <t>Acinetobacter calcoaceticus,Acinetobacter rhizosphaerae</t>
  </si>
  <si>
    <t>Acinetobacter guillouiae,Acinetobacter septicus,Acinetobacter ursingii</t>
  </si>
  <si>
    <t>Acinetobacter haemolyticus</t>
  </si>
  <si>
    <t>Acinetobacter baylyi,Acinetobacter ursingii</t>
  </si>
  <si>
    <t>Actinobacillus hominis</t>
  </si>
  <si>
    <t>Actinobacillus suis</t>
  </si>
  <si>
    <t>Actinomyces europaeus</t>
  </si>
  <si>
    <t>Actinomyces gerencseriae</t>
  </si>
  <si>
    <t>Actinomyces graevenitzii</t>
  </si>
  <si>
    <t>Actinomyces lingnae</t>
  </si>
  <si>
    <t>Actinomyces radingae</t>
  </si>
  <si>
    <t>Actinomyces suimastitidis</t>
  </si>
  <si>
    <t>Actinomyces viscosus</t>
  </si>
  <si>
    <t>Aeromonas hydrophila</t>
  </si>
  <si>
    <t>Aeromonas spp 1</t>
  </si>
  <si>
    <t>Aeromonas enteropelogenes,Aeromonas hydrophila,Aeromonas punctata,Aeromonas media</t>
  </si>
  <si>
    <t>Shewanella benthica</t>
  </si>
  <si>
    <t>Aeromonas sobria</t>
  </si>
  <si>
    <t>Aeromonas spp 2</t>
  </si>
  <si>
    <t>Aeromonas veronii,Aeromonas sobria</t>
  </si>
  <si>
    <t>Aggregatibacter actinomycetemcomitans</t>
  </si>
  <si>
    <t>Bibersteinia trehalosi</t>
  </si>
  <si>
    <t>Aggregatibacter segnis</t>
  </si>
  <si>
    <t>Akkermansia muciniphila</t>
  </si>
  <si>
    <t>Alcaligenes faecalis</t>
  </si>
  <si>
    <t>Alistipes putredinis</t>
  </si>
  <si>
    <t>Anaerococcus lactolyticus</t>
  </si>
  <si>
    <t>Anaeroglobus geminatus</t>
  </si>
  <si>
    <t>Anaerostipes caccae</t>
  </si>
  <si>
    <t>Anaerotruncus colihominis</t>
  </si>
  <si>
    <t>Arcobacter butzleri</t>
  </si>
  <si>
    <t>Arcobacter skirrowii</t>
  </si>
  <si>
    <t>Arcobacter cryaerophilus</t>
  </si>
  <si>
    <t>Aspergillus flavus</t>
  </si>
  <si>
    <t>Aspergillus fumigatus</t>
  </si>
  <si>
    <t>Atopobium parvulum</t>
  </si>
  <si>
    <t>Atopobium rimae</t>
  </si>
  <si>
    <t>Bacillus anthracis</t>
  </si>
  <si>
    <t>Bacillus weihenstephanensis,Bacillus cereus</t>
  </si>
  <si>
    <t>Bacillus cereus</t>
  </si>
  <si>
    <t>Bacillus spp 1</t>
  </si>
  <si>
    <t>Bacillus anthracis,Bacillus cereus</t>
  </si>
  <si>
    <t>Bacillus cytotoxicus,Bacillus weihenstephanensis,Bacillus amyloliquefaciens</t>
  </si>
  <si>
    <t>Bacillus licheniformis</t>
  </si>
  <si>
    <t>Bacillus spp 2</t>
  </si>
  <si>
    <t>Bacillus sonorensis,Bacillus licheniformis</t>
  </si>
  <si>
    <t>Bacillus subtilis</t>
  </si>
  <si>
    <t>Bacillus spp 3</t>
  </si>
  <si>
    <t>Bacillus malacitensis,Bacillus subtilis</t>
  </si>
  <si>
    <t>Bacillus amyloliquefaciens</t>
  </si>
  <si>
    <t>Bacteroides caccae</t>
  </si>
  <si>
    <t>Bacteroides coprocola</t>
  </si>
  <si>
    <t>Bacteroides coprophilus</t>
  </si>
  <si>
    <t>Bacteroides dorei</t>
  </si>
  <si>
    <t>Bacteroides eggerthii</t>
  </si>
  <si>
    <t>Bacteroides intestinalis</t>
  </si>
  <si>
    <t>Bacteroides ovatus</t>
  </si>
  <si>
    <t>Bacteroides pectinophilus</t>
  </si>
  <si>
    <t>Bacteroides plebeius</t>
  </si>
  <si>
    <t>Bacteroides sp. 1_1_6</t>
  </si>
  <si>
    <t>Bacteroides thetaiotaomicron</t>
  </si>
  <si>
    <t>Bacteroides sp. 2_2_4</t>
  </si>
  <si>
    <t>Bacteroides sp. 4_3_47FAA</t>
  </si>
  <si>
    <t>Bacteroides vulgatus</t>
  </si>
  <si>
    <t>Bacteroides stercoris</t>
  </si>
  <si>
    <t>Bacteroides acidifaciens,Bacteroides finegoldii,Bacteroides fragilis,Bacteroides ovatus,Bacteroides salyersiae</t>
  </si>
  <si>
    <t>Bacteroides acidofaciens,Bacteroides coprocola</t>
  </si>
  <si>
    <t>Bifidobacterium adolescentis</t>
  </si>
  <si>
    <t>Bifidobacterium pseudocatenulatum</t>
  </si>
  <si>
    <t>Blautia hydrogenotrophica</t>
  </si>
  <si>
    <t>Bordetella parapertussis</t>
  </si>
  <si>
    <t>Bordetella spp</t>
  </si>
  <si>
    <t>Bordetella bronchiseptica,Bordetella parapertussis,Bordetella pertussis</t>
  </si>
  <si>
    <t>Brevibacillus agri</t>
  </si>
  <si>
    <t>Brevibacillus brevis</t>
  </si>
  <si>
    <t>Brevibacillus reuszeri</t>
  </si>
  <si>
    <t>Brevibacterium casei</t>
  </si>
  <si>
    <t>Brevundimonas diminuta</t>
  </si>
  <si>
    <t>Brevundimonas vesicularis</t>
  </si>
  <si>
    <t>Burkholderia cepacia</t>
  </si>
  <si>
    <t>Burkholderia spp 1</t>
  </si>
  <si>
    <t>Burkholderia vietnamiensis,Burkholderia pyrrocinia,Burkholderia cenocepacia,Burkholderia cepacia</t>
  </si>
  <si>
    <t>Burkholderia gladioli</t>
  </si>
  <si>
    <t>Burkholderia mallei</t>
  </si>
  <si>
    <t>Burkholderia spp 2</t>
  </si>
  <si>
    <t>Burkholderia pseudomallei,Burkholderia mallei</t>
  </si>
  <si>
    <t>Butyricicoccus pullicaecorum</t>
  </si>
  <si>
    <t>Clostridium thermocellum</t>
  </si>
  <si>
    <t>Butyrivibrio crossotus</t>
  </si>
  <si>
    <t>Butyrivibrio fibrisolvens</t>
  </si>
  <si>
    <t>Campylobacter coli</t>
  </si>
  <si>
    <t>Campylobacter spp 1</t>
  </si>
  <si>
    <t>Campylobacter jejuni,Campylobacter coli</t>
  </si>
  <si>
    <t>Campylobacter concisus</t>
  </si>
  <si>
    <t>Campylobacter hyointestinalis,Campylobacter lanienae</t>
  </si>
  <si>
    <t>Campylobacter jejuni</t>
  </si>
  <si>
    <t>Campylobacter spp 2</t>
  </si>
  <si>
    <t>Campylobacter coli,Campylobacter subantarcticus,Campylobacter lari,Campylobacter jejuni</t>
  </si>
  <si>
    <t>Campylobacter sputorum</t>
  </si>
  <si>
    <t>Campylobacter upsaliensis</t>
  </si>
  <si>
    <t>Campylobacter cuniculorum,Campylobacter helveticus,Helicobacter bilis</t>
  </si>
  <si>
    <t>Candida orthopsilosis,Candida metapsilosis</t>
  </si>
  <si>
    <t>Candida tropicalis</t>
  </si>
  <si>
    <t>Capnocytophaga granulosa</t>
  </si>
  <si>
    <t>Cardiobacterium hominis</t>
  </si>
  <si>
    <t>Catellicoccus marimammalium</t>
  </si>
  <si>
    <t>Catenibacterium mitsuokai</t>
  </si>
  <si>
    <t>Catonella morbi</t>
  </si>
  <si>
    <t>Chlamydophila pneumoniae</t>
  </si>
  <si>
    <t>Chlamydophila psittaci</t>
  </si>
  <si>
    <t>Chlamydophila abortus</t>
  </si>
  <si>
    <t>Citrobacter freundii</t>
  </si>
  <si>
    <t>Dickeya dadantii,Klebsiella oxytoca,Serratia marcescens,Enterobacter amnigenus,Pantoea dispersa,Raoultella terrigena</t>
  </si>
  <si>
    <t>Citrobacter youngae</t>
  </si>
  <si>
    <t>Citrobacter rodentium</t>
  </si>
  <si>
    <t>Clostridium difficile</t>
  </si>
  <si>
    <t>Clostridium nexile</t>
  </si>
  <si>
    <t>Clostridium hylemonae,Dorea formicigenerans,Roseburia faecis,Ruminococcus gnavus,Ruminococcus obeum,Ruminococcus torques,Blautia producta</t>
  </si>
  <si>
    <t>Clostridium perfringens</t>
  </si>
  <si>
    <t>Clostridium septicum</t>
  </si>
  <si>
    <t>Clostridium sp. M62/1</t>
  </si>
  <si>
    <t>Clostridium sp. SS2/1</t>
  </si>
  <si>
    <t>Clostridium tetani</t>
  </si>
  <si>
    <t>Collinsella aerofaciens</t>
  </si>
  <si>
    <t>Coprococcus comes</t>
  </si>
  <si>
    <t>Coprococcus eutactus</t>
  </si>
  <si>
    <t>Corynebacterium diphtheriae</t>
  </si>
  <si>
    <t>Corynebacterium simulans,Corynebacterium freneyi</t>
  </si>
  <si>
    <t>Corynebacterium durum</t>
  </si>
  <si>
    <t>Corynebacterium matruchotii</t>
  </si>
  <si>
    <t>Corynebacterium pseudodiphtheriticum</t>
  </si>
  <si>
    <t>Coxiella burnetii</t>
  </si>
  <si>
    <t>Desulfovibrio desulfuricans</t>
  </si>
  <si>
    <t>Desulfovibrio piger</t>
  </si>
  <si>
    <t>Desulfovibrio vulgaris</t>
  </si>
  <si>
    <t>Dialister invisus</t>
  </si>
  <si>
    <t>Dorea formicigenerans</t>
  </si>
  <si>
    <t>Dorea longicatena</t>
  </si>
  <si>
    <t>Ehrlichia canis</t>
  </si>
  <si>
    <t>Elizabethkingia meningoseptica</t>
  </si>
  <si>
    <t>Enterobacter cloacae</t>
  </si>
  <si>
    <t>Entero./Kleb. spp</t>
  </si>
  <si>
    <t>Klebsiella oxytoca,Enterobacter cloacae</t>
  </si>
  <si>
    <t>Buttiauxella warmboldiae,Citrobacter farmeri,Citrobacter freundii,Cronobacter dublinensis,Cronobacter sakazakii,Enterobacter aerogenes,Enterobacter hormaechei,Enterobacter sp. 638,Klebsiella granulomatis,Klebsiella pneumoniae,Klebsiella variicola,Leclercia adecarboxylata,Raoultella ornithinolytica,Raoultella planticola,Raoultella terrigena,Salmonella serovar,Serratia liquefaciens,Serratia marcescens</t>
  </si>
  <si>
    <t>Enterococcus casseliflavus</t>
  </si>
  <si>
    <t>Enterococcus spp</t>
  </si>
  <si>
    <t>Enterococcus gallinarum,Enterococcus casseliflavus</t>
  </si>
  <si>
    <t>Enterococcus faecium</t>
  </si>
  <si>
    <t>Enterococcus avium,Enterococcus durans,Enterococcus hirae,Enterococcus lactis</t>
  </si>
  <si>
    <t>Enterococcus italicus</t>
  </si>
  <si>
    <t>Enterococcus sulfureus</t>
  </si>
  <si>
    <t>Erysipelothrix rhusiopathiae</t>
  </si>
  <si>
    <t>Escherichia coli</t>
  </si>
  <si>
    <t>Escheric./Shig. spp</t>
  </si>
  <si>
    <t>Escherichia coli,Escherichia fergusonii,Shigella boydii,Shigella sonnei,Shigella dysenteriae,Shigella flexneri</t>
  </si>
  <si>
    <t>Escherichia albertii,Enterobacter aerogenes,Enterobacter cloacae,Serratia marcescens</t>
  </si>
  <si>
    <t>Eubacterium hallii</t>
  </si>
  <si>
    <t>Eubacterium infirmum</t>
  </si>
  <si>
    <t>Eubacterium rectale</t>
  </si>
  <si>
    <t>Eubacterium saburreum</t>
  </si>
  <si>
    <t>Eubacterium siraeum</t>
  </si>
  <si>
    <t>Eubacterium ventriosum</t>
  </si>
  <si>
    <t>Exiguobacterium aurantiacum</t>
  </si>
  <si>
    <t>Faecalibacterium prausnitzii</t>
  </si>
  <si>
    <t>Filifactor alocis</t>
  </si>
  <si>
    <t>Francisella tularensis</t>
  </si>
  <si>
    <t>Francisella novicida,Francisella tularensis</t>
  </si>
  <si>
    <t>Fusobacterium mortiferum</t>
  </si>
  <si>
    <t>Fusobacterium necrophorum</t>
  </si>
  <si>
    <t>Fusobacterium canifelinum</t>
  </si>
  <si>
    <t>Fusobacterium varium</t>
  </si>
  <si>
    <t>Gemella bergeri</t>
  </si>
  <si>
    <t>Gemella haemolysans</t>
  </si>
  <si>
    <t>Gemella morbillorum</t>
  </si>
  <si>
    <t>Geobacillus stearothermophilus</t>
  </si>
  <si>
    <t>Granulicatella adiacens</t>
  </si>
  <si>
    <t>Granulicatella elegans</t>
  </si>
  <si>
    <t>Pasteurella aerogenes,Photorhabdus temperata,Rickettsiella popilliae</t>
  </si>
  <si>
    <t>Haemophilus haemolyticus</t>
  </si>
  <si>
    <t>Haemophilus parainfluenzae</t>
  </si>
  <si>
    <t>Hafnia alvei</t>
  </si>
  <si>
    <t>Pectobacterium atrosepticum,Pectobacterium wasabiae,Serratia proteamaculans,Serratia liquefaciens,Serratia quinivorans</t>
  </si>
  <si>
    <t>Helicobacter cinaedi</t>
  </si>
  <si>
    <t>Helicobacter fennelliae</t>
  </si>
  <si>
    <t>Helicobacter pylori</t>
  </si>
  <si>
    <t>Helicobacter suis</t>
  </si>
  <si>
    <t>Inquilinus limosus</t>
  </si>
  <si>
    <t>Kingella denitrificans</t>
  </si>
  <si>
    <t>Kingella kingae</t>
  </si>
  <si>
    <t>Klebsiella granulomatis</t>
  </si>
  <si>
    <t>Kocuria kristinae</t>
  </si>
  <si>
    <t>Lachnobacterium bovis</t>
  </si>
  <si>
    <t>Lactobacillus helveticus,Lactobacillus intestinalis</t>
  </si>
  <si>
    <t>Lactobacillus casei</t>
  </si>
  <si>
    <t>Lactobacillus spp 1</t>
  </si>
  <si>
    <t>Lactobacillus paracasei,Lactobacillus zeae,Lactobacillus casei</t>
  </si>
  <si>
    <t>Lactobacillus delbrueckii</t>
  </si>
  <si>
    <t>Lactobacillus fermentum</t>
  </si>
  <si>
    <t>Lactobacillus paracasei</t>
  </si>
  <si>
    <t>Lactobacillus spp 3</t>
  </si>
  <si>
    <t>Lactobacillus casei,Lactobacillus zeae,Lactobacillus paracasei</t>
  </si>
  <si>
    <t>Lactobacillus plantarum</t>
  </si>
  <si>
    <t>Lactobacillus spp 2</t>
  </si>
  <si>
    <t>Lactobacillus pentosus,Lactobacillus plantarum</t>
  </si>
  <si>
    <t>Lactobacillus paraplantarum</t>
  </si>
  <si>
    <t>Lactobacillus hilgardii,Lactobacillus mali,Lactobacillus panis,Streptococcus pseudopneumoniae,Lactobacillus farraginis</t>
  </si>
  <si>
    <t>Lactobacillus rhamnosus</t>
  </si>
  <si>
    <t>Lactobacillus zeae</t>
  </si>
  <si>
    <t>Lactobacillus coleohominis,Lactobacillus reuteri</t>
  </si>
  <si>
    <t>Lactococcus garvieae</t>
  </si>
  <si>
    <t>Lactococcus lactis</t>
  </si>
  <si>
    <t>Lautropia mirabilis</t>
  </si>
  <si>
    <t>Legionella pneumophila</t>
  </si>
  <si>
    <t>Leifsonia aquatica</t>
  </si>
  <si>
    <t>Leptospira interrogans</t>
  </si>
  <si>
    <t>Leptospira spp</t>
  </si>
  <si>
    <t>Leptospira kirschneri,Leptospira borgpetersenii,Leptospira interrogans</t>
  </si>
  <si>
    <t>Leptospira noguchii,Leptospira santarosai,Leptospira weilii</t>
  </si>
  <si>
    <t>Leptotrichia buccalis</t>
  </si>
  <si>
    <t>Leptotrichia goodfellowii</t>
  </si>
  <si>
    <t>Leptotrichia wadei</t>
  </si>
  <si>
    <t>Listeria monocytogenes</t>
  </si>
  <si>
    <t>Listeria welshimeri</t>
  </si>
  <si>
    <t>Lysinibacillus fusiformis</t>
  </si>
  <si>
    <t>Lysinibacillus spp</t>
  </si>
  <si>
    <t>Lysinibacillus sphaericus,Lysinibacillus fusiformis</t>
  </si>
  <si>
    <t>Massilia timonae</t>
  </si>
  <si>
    <t>Janthin./Massi. spp</t>
  </si>
  <si>
    <t>Janthinobacterium lividum,Massilia timonae</t>
  </si>
  <si>
    <t>Herminiimonas arsenicoxydans,Janthinobacterium sp. Marseille</t>
  </si>
  <si>
    <t>Megasphaera micronuciformis</t>
  </si>
  <si>
    <t>Megasphaera sp. DJF_B143</t>
  </si>
  <si>
    <t>Methylobacterium fujisawaense</t>
  </si>
  <si>
    <t>Methylobacterium adhaesivum</t>
  </si>
  <si>
    <t>Methylobacterium zatmanii</t>
  </si>
  <si>
    <t>Methylobacterium adhaesivum,Methylobacterium komagatae</t>
  </si>
  <si>
    <t>Microbacterium binotii</t>
  </si>
  <si>
    <t>Micrococcus luteus</t>
  </si>
  <si>
    <t>Micrococcus antarcticus,Micrococcus lylae</t>
  </si>
  <si>
    <t>Mitsuokella multacida</t>
  </si>
  <si>
    <t>Mogibacterium timidum</t>
  </si>
  <si>
    <t>Moraxella catarrhalis</t>
  </si>
  <si>
    <t>Moraxella lacunata</t>
  </si>
  <si>
    <t>Escherichia albertii,Providencia alcalifaciens,Providencia heimbachae,Providencia rustigianii</t>
  </si>
  <si>
    <t>Mycobacterium africanum</t>
  </si>
  <si>
    <t>Mycobacterium spp 1</t>
  </si>
  <si>
    <t>Mycobacterium tuberculosis,Mycobacterium bovis,Mycobacterium africanum</t>
  </si>
  <si>
    <t>Mycobacterium avium</t>
  </si>
  <si>
    <t>Mycobacterium arosiense</t>
  </si>
  <si>
    <t>Mycobacterium chelonae</t>
  </si>
  <si>
    <t>Mycobacterium spp 2</t>
  </si>
  <si>
    <t>Mycobacterium abscessus,Mycobacterium chelonae</t>
  </si>
  <si>
    <t>Mycobacterium abscessus</t>
  </si>
  <si>
    <t>Mycobacterium intracellulare</t>
  </si>
  <si>
    <t>Mycobacterium avium,Mycobacterium arosiense</t>
  </si>
  <si>
    <t>Mycobacterium kansasii</t>
  </si>
  <si>
    <t>Mycobacterium nebraskense</t>
  </si>
  <si>
    <t>Mycobacterium tuberculosis</t>
  </si>
  <si>
    <t>Mycoplasma orale</t>
  </si>
  <si>
    <t>Mycoplasma subdolum</t>
  </si>
  <si>
    <t>Mycoplasma pneumoniae</t>
  </si>
  <si>
    <t>Neisseria bacilliformis</t>
  </si>
  <si>
    <t>Neisseria cinerea</t>
  </si>
  <si>
    <t>Neisseria gonorrhoeae,Neisseria meningitidis</t>
  </si>
  <si>
    <t>Neisseria elongata</t>
  </si>
  <si>
    <t>Neisseria flavescens</t>
  </si>
  <si>
    <t>Neisseria subflava,Neisseria flava</t>
  </si>
  <si>
    <t>Neisseria cinerea,Neisseria meningitidis,Neisseria polysaccharea</t>
  </si>
  <si>
    <t>Neisseria lactamica</t>
  </si>
  <si>
    <t>Neisseria meningitidis</t>
  </si>
  <si>
    <t>Neisseria cinerea,Neisseria gonorrhoeae</t>
  </si>
  <si>
    <t>Neisseria mucosa</t>
  </si>
  <si>
    <t>Neisseria sicca</t>
  </si>
  <si>
    <t>Neisseria subflava</t>
  </si>
  <si>
    <t>Neisseria flava</t>
  </si>
  <si>
    <t>Neorickettsia risticii</t>
  </si>
  <si>
    <t>Neorickettsia sennetsu</t>
  </si>
  <si>
    <t>Nocardia asteroides</t>
  </si>
  <si>
    <t>Nocardia spp</t>
  </si>
  <si>
    <t>Nocardia cyriacigeorgica,Nocardia abscessus,Nocardia cummidelens,Nocardia flavorosea,Nocardia pseudobrasiliensis,Nocardia fluminea,Nocardia asteroides</t>
  </si>
  <si>
    <t>Nocardia exalbida,Nocardia neocaledoniensis,Nocardia paucivorans,Nocardia vinacea,Rhodococcus erythropolis,Williamsia muralis</t>
  </si>
  <si>
    <t>Nocardia farcinica</t>
  </si>
  <si>
    <t>Nocardioides sp. NS/27</t>
  </si>
  <si>
    <t>Novosphingobium sp. K39</t>
  </si>
  <si>
    <t>Ochrobactrum anthropi</t>
  </si>
  <si>
    <t>Ochrobactrum spp</t>
  </si>
  <si>
    <t>Ochrobactrum tritici,Ochrobactrum anthropi</t>
  </si>
  <si>
    <t>Oribacterium sinus</t>
  </si>
  <si>
    <t>Paenibacillus larvae</t>
  </si>
  <si>
    <t>Paenibacillus macerans</t>
  </si>
  <si>
    <t>Paenibacillus thiaminolyticus</t>
  </si>
  <si>
    <t>Paenibacillus popilliae</t>
  </si>
  <si>
    <t>Pantoea agglomerans</t>
  </si>
  <si>
    <t>Pantoea spp</t>
  </si>
  <si>
    <t>Pantoea ananatis,Pantoea agglomerans</t>
  </si>
  <si>
    <t>Erwinia tasmaniensis,Kluyvera ascorbata,Sodalis glossinidius</t>
  </si>
  <si>
    <t>Papillibacter cinnamivorans</t>
  </si>
  <si>
    <t>Parabacteroides distasonis</t>
  </si>
  <si>
    <t>Parabacteroides merdae</t>
  </si>
  <si>
    <t>Paracoccus marcusii</t>
  </si>
  <si>
    <t>Pasteurella multocida</t>
  </si>
  <si>
    <t>Pediococcus acidilactici</t>
  </si>
  <si>
    <t>Pediococcus stilesii</t>
  </si>
  <si>
    <t>Pediococcus pentosaceus</t>
  </si>
  <si>
    <t>Peptostreptococcus stomatis</t>
  </si>
  <si>
    <t>Plesiomonas shigelloides</t>
  </si>
  <si>
    <t>Pneumocystis jirovecii</t>
  </si>
  <si>
    <t>Porphyromonas endodontalis</t>
  </si>
  <si>
    <t>Prevotella copri</t>
  </si>
  <si>
    <t>Prevotella denticola</t>
  </si>
  <si>
    <t>Prevotella loescheii</t>
  </si>
  <si>
    <t>Prevotella oralis</t>
  </si>
  <si>
    <t>Prevotella oris</t>
  </si>
  <si>
    <t>Prevotella tannerae</t>
  </si>
  <si>
    <t>Prevotella veroralis</t>
  </si>
  <si>
    <t>Propionibacterium propionicum</t>
  </si>
  <si>
    <t>Proteus mirabilis</t>
  </si>
  <si>
    <t>Proteus spp</t>
  </si>
  <si>
    <t>Proteus mirabilis,Proteus vulgaris</t>
  </si>
  <si>
    <t>Candidatus hamiltonella</t>
  </si>
  <si>
    <t>Pseudomonas fluorescens</t>
  </si>
  <si>
    <t>Pseudomonas spp 1</t>
  </si>
  <si>
    <t>Pseudomonas veronii,Pseudomonas rhodesiae,Pseudomonas koreensis,Pseudomonas umsongensis,Pseudomonas libanensis,Pseudomonas chlororaphis,Pseudomonas fluorescens</t>
  </si>
  <si>
    <t>Marinobacter hydrocarbonoclasticus,Pseudomonas fragi,Pseudomonas mandelii,Pseudomonas savastanoi,Marinobacter alkaliphilus</t>
  </si>
  <si>
    <t>Pseudomonas putida</t>
  </si>
  <si>
    <t>Pseudomonas spp 2</t>
  </si>
  <si>
    <t>Pseudomonas entomophila,Pseudomonas nitroreducens,Pseudomonas alcaligenes,Pseudomonas plecoglossicida,Pseudomonas putida</t>
  </si>
  <si>
    <t>Pseudomonas mendocina,Pseudomonas stutzeri,Pseudomonas mosselii,Pseudomonas oryzihabitans</t>
  </si>
  <si>
    <t>Pseudomonas straminea</t>
  </si>
  <si>
    <t>Pseudomonas spp 3</t>
  </si>
  <si>
    <t>Pseudomonas fulva,Pseudomonas straminea</t>
  </si>
  <si>
    <t>Pseudomonas fluorescens,Pseudomonas koreensis,Pseudomonas mosselii</t>
  </si>
  <si>
    <t>Pseudoramibacter alactolyticus</t>
  </si>
  <si>
    <t>Rahnella aquatilis</t>
  </si>
  <si>
    <t>Ewing./Rahnella spp</t>
  </si>
  <si>
    <t>Ewingella americana,Rahnella aquatilis</t>
  </si>
  <si>
    <t>Ralstonia pickettii</t>
  </si>
  <si>
    <t>Rhodococcus equi</t>
  </si>
  <si>
    <t>Rothia dentocariosa</t>
  </si>
  <si>
    <t>Rothia spp</t>
  </si>
  <si>
    <t>Rothia aeria,Rothia dentocariosa</t>
  </si>
  <si>
    <t>Rothia mucilaginosa</t>
  </si>
  <si>
    <t>Ruminococcus bromii</t>
  </si>
  <si>
    <t>Ruminococcus gnavus</t>
  </si>
  <si>
    <t>Ruminococcus obeum</t>
  </si>
  <si>
    <t>Ruminococcus torques</t>
  </si>
  <si>
    <t>Salmonella enterica</t>
  </si>
  <si>
    <t>Citrobacter amalonaticus</t>
  </si>
  <si>
    <t>Selenomonas infelix</t>
  </si>
  <si>
    <t>Selenomonas sputigena</t>
  </si>
  <si>
    <t>Shigella dysenteriae</t>
  </si>
  <si>
    <t>Salmonella bongori</t>
  </si>
  <si>
    <t>Shuttleworthia satelles</t>
  </si>
  <si>
    <t>Solobacterium moorei</t>
  </si>
  <si>
    <t>Sphingomonas paucimobilis</t>
  </si>
  <si>
    <t>Sphingomonas sp. AO1</t>
  </si>
  <si>
    <t>Sporobacter termitidis</t>
  </si>
  <si>
    <t>Staphylococcus caprae</t>
  </si>
  <si>
    <t>Staph. spp 1</t>
  </si>
  <si>
    <t>Staphylococcus capitis,Staphylococcus caprae</t>
  </si>
  <si>
    <t>Staphylococcus aureus,Staphylococcus epidermidis,Staphylococcus pettenkoferi,Staphylococcus pseudintermedius</t>
  </si>
  <si>
    <t>Staphylococcus aureus,Staphylococcus haemolyticus,Staphylococcus pettenkoferi</t>
  </si>
  <si>
    <t>Staph. spp 2</t>
  </si>
  <si>
    <t>Staphylococcus arlettae,Staphylococcus saprophyticus</t>
  </si>
  <si>
    <t>Stenotrophomonas maltophilia</t>
  </si>
  <si>
    <t>Pseud./Sten./Xanth.</t>
  </si>
  <si>
    <t>Xanthomonas retroflexus,Pseudomonas geniculata,Stenotrophomonas maltophilia</t>
  </si>
  <si>
    <t>Stenotrophomonas koreensis</t>
  </si>
  <si>
    <t>Streptobacillus moniliformis</t>
  </si>
  <si>
    <t>Streptococcus australis</t>
  </si>
  <si>
    <t>Streptococcus infantis</t>
  </si>
  <si>
    <t>Streptococcus spp 1</t>
  </si>
  <si>
    <t>Streptococcus intermedius,Streptococcus constellatus</t>
  </si>
  <si>
    <t>Streptococcus downei</t>
  </si>
  <si>
    <t>Streptococcus gordonii</t>
  </si>
  <si>
    <t>Streptococcus cristatus,Streptococcus oralis,Streptococcus pneumoniae,Streptococcus pseudopneumoniae,Streptococcus salivarius</t>
  </si>
  <si>
    <t>Streptococcus infantis,Streptococcus oralis,Streptococcus pneumoniae,Streptococcus porcinus,Streptococcus pseudopneumoniae</t>
  </si>
  <si>
    <t>Streptococcus mutans</t>
  </si>
  <si>
    <t>Streptococcus oralis</t>
  </si>
  <si>
    <t>Streptococcus spp 2</t>
  </si>
  <si>
    <t>Streptococcus pneumoniae,Streptococcus infantis,Streptococcus oralis</t>
  </si>
  <si>
    <t>Streptococcus equi,Streptococcus pseudopneumoniae,Streptococcus mitis,Streptococcus phocae</t>
  </si>
  <si>
    <t>Streptococcus parasanguinis</t>
  </si>
  <si>
    <t>Streptococcus pneumoniae</t>
  </si>
  <si>
    <t>Streptococcus infantis,Streptococcus oralis,Streptococcus pseudopneumoniae,Streptococcus mitis</t>
  </si>
  <si>
    <t>Streptococcus pyogenes</t>
  </si>
  <si>
    <t>Streptococcus spp 3</t>
  </si>
  <si>
    <t>Streptococcus thermophilus,Streptococcus salivarius</t>
  </si>
  <si>
    <t>Streptococcus sanguinis</t>
  </si>
  <si>
    <t>Streptococcus pseudopneumoniae,Streptococcus genomosp.</t>
  </si>
  <si>
    <t>Streptococcus sinensis</t>
  </si>
  <si>
    <t>Streptococcus suis</t>
  </si>
  <si>
    <t>Streptomyces bikiniensis</t>
  </si>
  <si>
    <t>Streptomyces griseus</t>
  </si>
  <si>
    <t>Streptomyces spp 1</t>
  </si>
  <si>
    <t>Streptomyces mediolani,Streptomyces microflavus,Streptomyces anulatus,Streptomyces parvus,Streptomyces finlayi,Streptomyces griseus</t>
  </si>
  <si>
    <t>Streptomyces somaliensis</t>
  </si>
  <si>
    <t>Streptomyces spp 2</t>
  </si>
  <si>
    <t>Streptomyces albidoflavus,Streptomyces somaliensis</t>
  </si>
  <si>
    <t>Subdoligranulum variabile</t>
  </si>
  <si>
    <t>Turicibacter sanguinis</t>
  </si>
  <si>
    <t>Veillonella dispar</t>
  </si>
  <si>
    <t>Vibrio alginolyticus</t>
  </si>
  <si>
    <t>Vibrio campbellii,Vibrio harveyi,Vibrio orientalis,Vibrio rotiferianus,Vibrio parahaemolyticus</t>
  </si>
  <si>
    <t>Vibrio cholerae</t>
  </si>
  <si>
    <t>Vibrio parahaemolyticus</t>
  </si>
  <si>
    <t>Vibrio harveyi,Vibrio orientalis,Vibrio shilonii</t>
  </si>
  <si>
    <t>Vibrio vulnificus</t>
  </si>
  <si>
    <t>Vibrio aestuarianus</t>
  </si>
  <si>
    <t>Weissella confusa</t>
  </si>
  <si>
    <t>Yersinia enterocolitica</t>
  </si>
  <si>
    <t>Yersinia pestis</t>
  </si>
  <si>
    <t>Yersinia spp</t>
  </si>
  <si>
    <t>Yersinia pestis,Yersinia pseudotuberculosis</t>
  </si>
  <si>
    <t>Yersinia rohdei</t>
  </si>
  <si>
    <t>badA</t>
  </si>
  <si>
    <t xml:space="preserve">Surface protein/Bartonella adhesin </t>
  </si>
  <si>
    <t>Bartonella henselae</t>
  </si>
  <si>
    <t>bepB</t>
  </si>
  <si>
    <t xml:space="preserve">BepB protein </t>
  </si>
  <si>
    <t>ptxA</t>
  </si>
  <si>
    <t xml:space="preserve">pertussis toxin subunit 1 precursor </t>
  </si>
  <si>
    <t>Bordetella pertussis</t>
  </si>
  <si>
    <t>wbkA</t>
  </si>
  <si>
    <t xml:space="preserve">mannosyltransferase </t>
  </si>
  <si>
    <t>Brucella canis,Brucella ovis,Brucella suis,Brucella pinnipedialis,Brucella microti,Brucella abortus,Brucella melitensis</t>
  </si>
  <si>
    <t>wzt</t>
  </si>
  <si>
    <t xml:space="preserve">O-antigen export system ATP-binding protein </t>
  </si>
  <si>
    <t>Brucella canis,Brucella ovis,Brucella suis,Brucella pinnipedialis,Brucella microti,Brucella melitensis</t>
  </si>
  <si>
    <t>flhA</t>
  </si>
  <si>
    <t xml:space="preserve">flagellar biosynthesis protein </t>
  </si>
  <si>
    <t>fliF</t>
  </si>
  <si>
    <t xml:space="preserve">flagellar M-ring protein </t>
  </si>
  <si>
    <t>waaC</t>
  </si>
  <si>
    <t xml:space="preserve">putative lipopolysaccharide heptosyltransferase </t>
  </si>
  <si>
    <t>pkn5</t>
  </si>
  <si>
    <t xml:space="preserve">S/T Protein Kinase </t>
  </si>
  <si>
    <t>CT456</t>
  </si>
  <si>
    <t xml:space="preserve">type III translocated protein </t>
  </si>
  <si>
    <t>tcdB</t>
  </si>
  <si>
    <t xml:space="preserve">toxin B </t>
  </si>
  <si>
    <t>tcdA</t>
  </si>
  <si>
    <t xml:space="preserve">toxin A </t>
  </si>
  <si>
    <t>cloSI</t>
  </si>
  <si>
    <t xml:space="preserve">alpha-clostripain </t>
  </si>
  <si>
    <t>spaA</t>
  </si>
  <si>
    <t xml:space="preserve">Putative surface-anchored fimbrial subunit </t>
  </si>
  <si>
    <t>spaB</t>
  </si>
  <si>
    <t xml:space="preserve">Putative surface anchored protein </t>
  </si>
  <si>
    <t>ace (E. faecalis)</t>
  </si>
  <si>
    <t xml:space="preserve">collagen adhesin protein </t>
  </si>
  <si>
    <t>efaA</t>
  </si>
  <si>
    <t xml:space="preserve">endocarditis specific antigen </t>
  </si>
  <si>
    <t>aslA</t>
  </si>
  <si>
    <t xml:space="preserve">putative arylsulfatase </t>
  </si>
  <si>
    <t>Escherichia fergusonii,Escherichia coli</t>
  </si>
  <si>
    <t>chuS</t>
  </si>
  <si>
    <t xml:space="preserve">Putative heme/hemoglobin transport protein </t>
  </si>
  <si>
    <t>eae</t>
  </si>
  <si>
    <t xml:space="preserve">intimin adherence protein </t>
  </si>
  <si>
    <t>stx2A</t>
  </si>
  <si>
    <t xml:space="preserve">shiga-like toxin II A subunit encoded by bacteriophage BP-933W </t>
  </si>
  <si>
    <t>stx1B</t>
  </si>
  <si>
    <t xml:space="preserve">shiga-like toxin 1 subunit B encoded within prophage CP-933V </t>
  </si>
  <si>
    <t>Escherichia coli,Shigella dysenteriae</t>
  </si>
  <si>
    <t>hap</t>
  </si>
  <si>
    <t xml:space="preserve">adhesion and penetration protein </t>
  </si>
  <si>
    <t>tbpA</t>
  </si>
  <si>
    <t xml:space="preserve">transferrin-binding protein 1 precursor </t>
  </si>
  <si>
    <t>flaB</t>
  </si>
  <si>
    <t xml:space="preserve">flagellin B (flaB) </t>
  </si>
  <si>
    <t>oipA</t>
  </si>
  <si>
    <t xml:space="preserve">outer membrane protein </t>
  </si>
  <si>
    <t>flgG</t>
  </si>
  <si>
    <t xml:space="preserve">flagellar basal-body rod protein (flgG) </t>
  </si>
  <si>
    <t>ureA</t>
  </si>
  <si>
    <t xml:space="preserve">urease alpha subunit (ureA) (urea amidohydrolase) </t>
  </si>
  <si>
    <t>ureI</t>
  </si>
  <si>
    <t xml:space="preserve">urease accessory protein (ureI) </t>
  </si>
  <si>
    <t>icmK</t>
  </si>
  <si>
    <t xml:space="preserve">IcmK (DotH) </t>
  </si>
  <si>
    <t>lepA</t>
  </si>
  <si>
    <t xml:space="preserve">LepA, interaptin </t>
  </si>
  <si>
    <t>rpoS</t>
  </si>
  <si>
    <t>htpB</t>
  </si>
  <si>
    <t>plcA</t>
  </si>
  <si>
    <t xml:space="preserve">phosphatidylinositol-specific phospholipase c </t>
  </si>
  <si>
    <t>iap</t>
  </si>
  <si>
    <t xml:space="preserve">P60 extracellular protein, invasion associated protein Iap </t>
  </si>
  <si>
    <t>InlA</t>
  </si>
  <si>
    <t xml:space="preserve">Internalin A </t>
  </si>
  <si>
    <t>bsh</t>
  </si>
  <si>
    <t xml:space="preserve">bile salt hydrolase </t>
  </si>
  <si>
    <t>clpC</t>
  </si>
  <si>
    <t xml:space="preserve">endopeptidase Clp ATP-binding chain C </t>
  </si>
  <si>
    <t>mbtA</t>
  </si>
  <si>
    <t xml:space="preserve">mbtA </t>
  </si>
  <si>
    <t>Mycobacterium bovis,Mycobacterium tuberculosis,Mycobacterium africanum,Mycobacterium canettii</t>
  </si>
  <si>
    <t>mbtD</t>
  </si>
  <si>
    <t xml:space="preserve">mbtD </t>
  </si>
  <si>
    <t>mbtE</t>
  </si>
  <si>
    <t xml:space="preserve">mbtE </t>
  </si>
  <si>
    <t>lbpA</t>
  </si>
  <si>
    <t xml:space="preserve">lactoferrin-binding protein A </t>
  </si>
  <si>
    <t>Neisseria meningitidis,Neisseria lactamica,Neisseria gonorrhoeae</t>
  </si>
  <si>
    <t>pilG</t>
  </si>
  <si>
    <t xml:space="preserve">pilus assembly protein PilG </t>
  </si>
  <si>
    <t>fleN</t>
  </si>
  <si>
    <t xml:space="preserve">flagellar synthesis regulator FleN </t>
  </si>
  <si>
    <t>flgK</t>
  </si>
  <si>
    <t xml:space="preserve">flagellar hook-associated protein 1 FlgK </t>
  </si>
  <si>
    <t>fliG</t>
  </si>
  <si>
    <t xml:space="preserve">flagellar motor switch protein FliG </t>
  </si>
  <si>
    <t>fliN</t>
  </si>
  <si>
    <t xml:space="preserve">flagellar motor switch protein FliN </t>
  </si>
  <si>
    <t>lasI</t>
  </si>
  <si>
    <t xml:space="preserve">autoinducer synthesis protein LasI </t>
  </si>
  <si>
    <t>invA</t>
  </si>
  <si>
    <t xml:space="preserve">invasion protein </t>
  </si>
  <si>
    <t>fimH</t>
  </si>
  <si>
    <t xml:space="preserve">minor fimbrial subunit </t>
  </si>
  <si>
    <t>phoP</t>
  </si>
  <si>
    <t xml:space="preserve">response regulator in two-component regulatory system with PhoQ, transcribes genes expressed under low Mg+ concentration (OmpR family) </t>
  </si>
  <si>
    <t>spaO</t>
  </si>
  <si>
    <t xml:space="preserve">surface presentation of antigens; secretory proteins </t>
  </si>
  <si>
    <t>spaP</t>
  </si>
  <si>
    <t>stxA</t>
  </si>
  <si>
    <t xml:space="preserve">Shiga toxin subunit A; RNA-N-glycosidase; catalyticsubunit </t>
  </si>
  <si>
    <t>stxB</t>
  </si>
  <si>
    <t xml:space="preserve">Shiga toxin subunit B; receptor binding subunit </t>
  </si>
  <si>
    <t>iucA</t>
  </si>
  <si>
    <t xml:space="preserve">IucA </t>
  </si>
  <si>
    <t>Shigella flexneri,Shigella sonnei,Escherichia coli,Shigella boydii</t>
  </si>
  <si>
    <t>iucB</t>
  </si>
  <si>
    <t xml:space="preserve">IucB </t>
  </si>
  <si>
    <t>iucC</t>
  </si>
  <si>
    <t xml:space="preserve">IucC </t>
  </si>
  <si>
    <t>iucD</t>
  </si>
  <si>
    <t xml:space="preserve">IucD </t>
  </si>
  <si>
    <t>Shigella boydii</t>
  </si>
  <si>
    <t>iutA</t>
  </si>
  <si>
    <t xml:space="preserve">IutA </t>
  </si>
  <si>
    <t>hla</t>
  </si>
  <si>
    <t xml:space="preserve">Alpha-Hemolysin precursor </t>
  </si>
  <si>
    <t>hlb</t>
  </si>
  <si>
    <t xml:space="preserve">beta-hemolysin </t>
  </si>
  <si>
    <t>hlgB</t>
  </si>
  <si>
    <t xml:space="preserve">gamma-hemolysin component B </t>
  </si>
  <si>
    <t>hlgC</t>
  </si>
  <si>
    <t xml:space="preserve">gamma-hemolysin component C </t>
  </si>
  <si>
    <t>lukF</t>
  </si>
  <si>
    <t xml:space="preserve">Panton-Valentine leukocidin chain F precursor </t>
  </si>
  <si>
    <t>spa</t>
  </si>
  <si>
    <t xml:space="preserve">Immunoglobulin G binding protein A precursor </t>
  </si>
  <si>
    <t>neuC</t>
  </si>
  <si>
    <t xml:space="preserve">UDP-N-acetylglucosamine-2-epimerase NeuC </t>
  </si>
  <si>
    <t>cpsL</t>
  </si>
  <si>
    <t xml:space="preserve">polysaccharide biosynthesis protein CpsL </t>
  </si>
  <si>
    <t>ply</t>
  </si>
  <si>
    <t xml:space="preserve">pneumolysin </t>
  </si>
  <si>
    <t>lytA</t>
  </si>
  <si>
    <t xml:space="preserve">autolysin </t>
  </si>
  <si>
    <t>speB</t>
  </si>
  <si>
    <t xml:space="preserve">pyrogenic exotoxin B </t>
  </si>
  <si>
    <t>slo</t>
  </si>
  <si>
    <t xml:space="preserve">streptolysin O precursor </t>
  </si>
  <si>
    <t>Streptococcus dysgalactiae,Streptococcus pyogenes</t>
  </si>
  <si>
    <t>clpB</t>
  </si>
  <si>
    <t xml:space="preserve">clpB protein </t>
  </si>
  <si>
    <t>vasH</t>
  </si>
  <si>
    <t xml:space="preserve">sigma-54 dependent transcriptional regulator </t>
  </si>
  <si>
    <t>ace (V. cholerae)</t>
  </si>
  <si>
    <t xml:space="preserve">accessory cholera enterotoxin </t>
  </si>
  <si>
    <t>ctxA</t>
  </si>
  <si>
    <t xml:space="preserve">cholera enterotoxin, A subunit </t>
  </si>
  <si>
    <t>zot</t>
  </si>
  <si>
    <t xml:space="preserve">zona occludens toxin </t>
  </si>
  <si>
    <t>fliC2</t>
  </si>
  <si>
    <t xml:space="preserve">flagellin </t>
  </si>
  <si>
    <t>fliA</t>
  </si>
  <si>
    <t xml:space="preserve">RNA polymerase sigma factor for flagellar operon </t>
  </si>
  <si>
    <t>YE2522</t>
  </si>
  <si>
    <t xml:space="preserve">thermoregulated motility protein </t>
  </si>
  <si>
    <t>ystA</t>
  </si>
  <si>
    <t xml:space="preserve">enterotoxin </t>
  </si>
  <si>
    <t>inv</t>
  </si>
  <si>
    <t xml:space="preserve">In vitro mammalian cells invasion </t>
  </si>
  <si>
    <t>psaC</t>
  </si>
  <si>
    <t xml:space="preserve">outer membrane usher protein PsaC precursor </t>
  </si>
  <si>
    <t>Yersinia pseudotuberculosis,Yersinia pestis</t>
  </si>
  <si>
    <t>psaA</t>
  </si>
  <si>
    <t xml:space="preserve">pH 6 antigen precursor (antigen 4) (adhesin) </t>
  </si>
  <si>
    <t>ail</t>
  </si>
  <si>
    <t xml:space="preserve">attachment invasion locus protein </t>
  </si>
  <si>
    <t>ybtT</t>
  </si>
  <si>
    <t xml:space="preserve">yersiniabactin biosynthetic protein YbtT </t>
  </si>
  <si>
    <t>psaB</t>
  </si>
  <si>
    <t xml:space="preserve">chaperone protein PsaB precursor </t>
  </si>
  <si>
    <t>AAC(6)-Ib-cr</t>
  </si>
  <si>
    <t>Aminoglycoside-resistance</t>
  </si>
  <si>
    <t>aacC1</t>
  </si>
  <si>
    <t>aacC2</t>
  </si>
  <si>
    <t>aacC4</t>
  </si>
  <si>
    <t>aadA1</t>
  </si>
  <si>
    <t>aadB</t>
  </si>
  <si>
    <t>aphA1</t>
  </si>
  <si>
    <t>aphA6</t>
  </si>
  <si>
    <t>mecA</t>
  </si>
  <si>
    <t>Beta-lactam resistance</t>
  </si>
  <si>
    <t>BES-1</t>
  </si>
  <si>
    <t>Class A beta-lactamase</t>
  </si>
  <si>
    <t>BIC-1</t>
  </si>
  <si>
    <t>CTX-M-1 Group</t>
  </si>
  <si>
    <t>Detects CTX-M-1 type (37 variants)</t>
  </si>
  <si>
    <t>CTX-M-8 Group</t>
  </si>
  <si>
    <t>Detects CTX-M-8 type (3 variants)</t>
  </si>
  <si>
    <t>CTX-M-9 Group</t>
  </si>
  <si>
    <t>Detects CTX-M-9 type (40 variants)</t>
  </si>
  <si>
    <t>GES</t>
  </si>
  <si>
    <t>GES,IBC</t>
  </si>
  <si>
    <t>IMI &amp; NMC-A</t>
  </si>
  <si>
    <t>NMC-A,IMI-2,IMI-3</t>
  </si>
  <si>
    <t>KPC</t>
  </si>
  <si>
    <t>KPC-1,KPC-2,KPC-3,KPC-4,KPC-5,KPC-6,KPC-7,KPC-8,KPC-9,KPC-10,KPC-11</t>
  </si>
  <si>
    <t>Per-1 group</t>
  </si>
  <si>
    <t>Per-1,Per-3,Per-4,Per-5</t>
  </si>
  <si>
    <t>Per-2 group</t>
  </si>
  <si>
    <t>Per-2,Per-6</t>
  </si>
  <si>
    <t>SFC-1</t>
  </si>
  <si>
    <t>SFO-1</t>
  </si>
  <si>
    <t>SHV</t>
  </si>
  <si>
    <t>SHV(156D)</t>
  </si>
  <si>
    <t>SHV(156G)</t>
  </si>
  <si>
    <t>SHV(238G240E)</t>
  </si>
  <si>
    <t>SHV(238G240K)</t>
  </si>
  <si>
    <t>SHV(238S240E)</t>
  </si>
  <si>
    <t>SHV(238S240K)</t>
  </si>
  <si>
    <t>SME</t>
  </si>
  <si>
    <t>SME-1,SME-2,SME-3</t>
  </si>
  <si>
    <t>TLA-1</t>
  </si>
  <si>
    <t>VEB</t>
  </si>
  <si>
    <t>VEB-1,VEB-2,VEB-3,VEB-4,VEB-5,VEB-6,VEB-7</t>
  </si>
  <si>
    <t>ccrA</t>
  </si>
  <si>
    <t>Class B beta-lactamase</t>
  </si>
  <si>
    <t>IMP-1 group</t>
  </si>
  <si>
    <t>IMP-1,IMP-3,IMP-4,IMP-6,IMP-10,IMP-25,IMP-26</t>
  </si>
  <si>
    <t>IMP-12 group</t>
  </si>
  <si>
    <t>IMP-12,IMP-14,IMP-16,IMP-18</t>
  </si>
  <si>
    <t>IMP-2 group</t>
  </si>
  <si>
    <t>IMP-2,IMP-8,IMP-11,IMP-19,IMP-20,IMP-21,IMP-24</t>
  </si>
  <si>
    <t>IMP-5 group</t>
  </si>
  <si>
    <t>IMP-5,IMP-7,IMP-9,IMP-13,IMP-15,IMP-22</t>
  </si>
  <si>
    <t>NDM</t>
  </si>
  <si>
    <t>NDM-1,NDM-2</t>
  </si>
  <si>
    <t>VIM-1 group</t>
  </si>
  <si>
    <t>VIM-1,VIM-2,VIM-3,VIM-4,VIM-5,VIM-6,VIM-8,VIM-9,VIM-10,VIM-11,VIM-12,VIM-14,VIM-15,VIM-16,VIM-17,VIM-18,VIM-19,VIM-20,VIM-23,VIM-24,VIM-25,VIM-26</t>
  </si>
  <si>
    <t>VIM-13</t>
  </si>
  <si>
    <t>VIM-13 (28 variants)</t>
  </si>
  <si>
    <t>VIM-7</t>
  </si>
  <si>
    <t>ACC-1 group</t>
  </si>
  <si>
    <t>Class C beta-lactamase</t>
  </si>
  <si>
    <t>ACC-1,ACC-2,ACC-4</t>
  </si>
  <si>
    <t>ACC-3</t>
  </si>
  <si>
    <t>ACT 5/7 group</t>
  </si>
  <si>
    <t>ACT-5,ACT-7</t>
  </si>
  <si>
    <t>ACT-1 group</t>
  </si>
  <si>
    <t>ACT-1,ACT-2,ACT-3,ACT-4,ACT-6</t>
  </si>
  <si>
    <t>CFE-1</t>
  </si>
  <si>
    <t>CMY-10 Group</t>
  </si>
  <si>
    <t>CMY-1,CMY-8,CMY-9,CMY-10,CMY-19</t>
  </si>
  <si>
    <t>DHA</t>
  </si>
  <si>
    <t>DHA-1,DHA-2,DHA-3,DHA-5,DHA-6,DHA-7</t>
  </si>
  <si>
    <t>FOX</t>
  </si>
  <si>
    <t>FOX-1,FOX-2,FOX-3,FOX-4,FOX-5,FOX-6,FOX-7</t>
  </si>
  <si>
    <t>LAT</t>
  </si>
  <si>
    <t>LAT-1,LAT-3,LAT-4,CMY-2 group</t>
  </si>
  <si>
    <t>MIR</t>
  </si>
  <si>
    <t>MIR-1,MIR-2,MIR-3,MIR-4,MIR-5</t>
  </si>
  <si>
    <t>MOX</t>
  </si>
  <si>
    <t>MOX-1,MOX-2,MOX-3,MOX-4,MOX-5,MOX-6,MOX-7</t>
  </si>
  <si>
    <t>OXA-10 Group</t>
  </si>
  <si>
    <t>Class D beta-lactamase</t>
  </si>
  <si>
    <t>OXA-10,OXA-11,OXA-14,OXA-16,OXA-17,OXA-19,OXA-28,OXA-35,OXA-142,OXA-145,OXA-147</t>
  </si>
  <si>
    <t>OXA-18</t>
  </si>
  <si>
    <t>OXA-2 Group</t>
  </si>
  <si>
    <t>OXA-2,OXA-15,OXA-32,OXA-34,OXA-141,OXA-161</t>
  </si>
  <si>
    <t>OXA-23 Group</t>
  </si>
  <si>
    <t>OXA-23,OXA-27,OXA-49,OXA-73,OXA-133,OXA-146,OXA-165,OXA-166,OXA-167,OXA-168,OXA-169,OXA-170,OXA-171</t>
  </si>
  <si>
    <t>OXA-24 Group</t>
  </si>
  <si>
    <t>OXA-24,OXA-25,OXA-26,OXA-40,OXA-72,OXA-139,OXA-160</t>
  </si>
  <si>
    <t>OXA-45</t>
  </si>
  <si>
    <t>OXA-48 Group</t>
  </si>
  <si>
    <t>OXA-48,OXA-162,OXA-163,OXA-181</t>
  </si>
  <si>
    <t>OXA-50 Group</t>
  </si>
  <si>
    <t>OXA-50 group (50 variants)</t>
  </si>
  <si>
    <t>OXA-51 Group</t>
  </si>
  <si>
    <t>OXA-51 group (65 variants)</t>
  </si>
  <si>
    <t>OXA-54</t>
  </si>
  <si>
    <t>OXA-55</t>
  </si>
  <si>
    <t>OXA-55,OXA-SH</t>
  </si>
  <si>
    <t>OXA-58 Group</t>
  </si>
  <si>
    <t>OXA-58,OXA-96,OXA-97,OXA-164</t>
  </si>
  <si>
    <t>OXA-60</t>
  </si>
  <si>
    <t>OXA-60,OXA-60a,OXA-60b,OXA-60c</t>
  </si>
  <si>
    <t>OXA-62</t>
  </si>
  <si>
    <t>ereB</t>
  </si>
  <si>
    <t>Erythromycin resistance</t>
  </si>
  <si>
    <t>QepA</t>
  </si>
  <si>
    <t>Fluoroquinolone resistance</t>
  </si>
  <si>
    <t>QepA1,QepA2</t>
  </si>
  <si>
    <t>QnrA</t>
  </si>
  <si>
    <t>QnrA1,QnrA2,QnrA3,QnrA4,QnrA5,QnrA6,QnrA7</t>
  </si>
  <si>
    <t>QnrB-1 group</t>
  </si>
  <si>
    <t>QnrB1,QnrB2,QnrB3,QnrB6,QnrB7,QnrB9,QnrB13,QnrB14,QnrB15,QnrB16,QnrB17,QnrB18,QnrB20,QnrB23,QnrB24,QnrB29,QnrB30</t>
  </si>
  <si>
    <t>QnrB-31 group</t>
  </si>
  <si>
    <t>QnrB31,QnrB32</t>
  </si>
  <si>
    <t>QnrB-4 group</t>
  </si>
  <si>
    <t>QnrB4,QnrB11,QnrB12,QnrB22</t>
  </si>
  <si>
    <t>QnrB-5 group</t>
  </si>
  <si>
    <t>QnrB5,QnrB10,QnrB19</t>
  </si>
  <si>
    <t>QnrB-8 group</t>
  </si>
  <si>
    <t>QnrB8,QnrB21,QnrB25,QnrB27,QnrB28</t>
  </si>
  <si>
    <t>QnrC</t>
  </si>
  <si>
    <t>QnrD</t>
  </si>
  <si>
    <t>QnrS</t>
  </si>
  <si>
    <t>QnrS1,QnrS2,QnrS3,QnrS4</t>
  </si>
  <si>
    <t>ermA</t>
  </si>
  <si>
    <t xml:space="preserve">Macrolide Lincosamide Streptogramin_b </t>
  </si>
  <si>
    <t>ermB</t>
  </si>
  <si>
    <t>ermC</t>
  </si>
  <si>
    <t>mefA</t>
  </si>
  <si>
    <t>msrA</t>
  </si>
  <si>
    <t>oprj</t>
  </si>
  <si>
    <t>Multidrug resistance efflux pump</t>
  </si>
  <si>
    <t>oprm</t>
  </si>
  <si>
    <t>tetA</t>
  </si>
  <si>
    <t>Tetracycline efflux pump</t>
  </si>
  <si>
    <t>tetB</t>
  </si>
  <si>
    <t>vanB</t>
  </si>
  <si>
    <t>Vancomycin resistance</t>
  </si>
  <si>
    <t>vanC</t>
  </si>
  <si>
    <t>Species</t>
  </si>
  <si>
    <t xml:space="preserve"> </t>
  </si>
  <si>
    <t>Assay Category</t>
  </si>
  <si>
    <t>Microbial Identification</t>
  </si>
  <si>
    <t>BPID00001A</t>
  </si>
  <si>
    <t>BPID00002A</t>
  </si>
  <si>
    <t>BPID00003A</t>
  </si>
  <si>
    <t>BPID00004A</t>
  </si>
  <si>
    <t>BPID00005A</t>
  </si>
  <si>
    <t>BPID00006A</t>
  </si>
  <si>
    <t>BPID00007A</t>
  </si>
  <si>
    <t>BPID00008A</t>
  </si>
  <si>
    <t>BPID00009A</t>
  </si>
  <si>
    <t>BPID00010A</t>
  </si>
  <si>
    <t>BPID00011A</t>
  </si>
  <si>
    <t>BPID00012A</t>
  </si>
  <si>
    <t>BPID00013A</t>
  </si>
  <si>
    <t>BPID00014A</t>
  </si>
  <si>
    <t>BPID00015A</t>
  </si>
  <si>
    <t>BPID00016A</t>
  </si>
  <si>
    <t>BPID00017A</t>
  </si>
  <si>
    <t>BPID00018A</t>
  </si>
  <si>
    <t>BPID00019A</t>
  </si>
  <si>
    <t>BPID00020A</t>
  </si>
  <si>
    <t>BPID00021A</t>
  </si>
  <si>
    <t>BPID00022A</t>
  </si>
  <si>
    <t>BPID00023A</t>
  </si>
  <si>
    <t>BPID00024A</t>
  </si>
  <si>
    <t>BPID00025A</t>
  </si>
  <si>
    <t>BPID00026A</t>
  </si>
  <si>
    <t>BPID00027A</t>
  </si>
  <si>
    <t>BPID00028A</t>
  </si>
  <si>
    <t>BPID00029A</t>
  </si>
  <si>
    <t>BPID00030A</t>
  </si>
  <si>
    <t>BPID00031A</t>
  </si>
  <si>
    <t>BPID00032A</t>
  </si>
  <si>
    <t>BPID00033A</t>
  </si>
  <si>
    <t>BPID00034A</t>
  </si>
  <si>
    <t>BPID00035A</t>
  </si>
  <si>
    <t>BPID00036A</t>
  </si>
  <si>
    <t>BPID00037A</t>
  </si>
  <si>
    <t>BPID00038A</t>
  </si>
  <si>
    <t>BPID00039A</t>
  </si>
  <si>
    <t>BPID00040A</t>
  </si>
  <si>
    <t>BPID00041A</t>
  </si>
  <si>
    <t>BPID00042A</t>
  </si>
  <si>
    <t>BPID00043A</t>
  </si>
  <si>
    <t>BPID00044A</t>
  </si>
  <si>
    <t>BPID00045A</t>
  </si>
  <si>
    <t>BPID00046A</t>
  </si>
  <si>
    <t>BPID00047A</t>
  </si>
  <si>
    <t>BPID00048A</t>
  </si>
  <si>
    <t>BPID00049A</t>
  </si>
  <si>
    <t>BPID00050A</t>
  </si>
  <si>
    <t>BPID00051A</t>
  </si>
  <si>
    <t>BPID00052A</t>
  </si>
  <si>
    <t>BPID00053A</t>
  </si>
  <si>
    <t>BPID00054A</t>
  </si>
  <si>
    <t>BPID00055A</t>
  </si>
  <si>
    <t>BPID00056A</t>
  </si>
  <si>
    <t>BPID00057A</t>
  </si>
  <si>
    <t>BPID00058A</t>
  </si>
  <si>
    <t>BPID00059A</t>
  </si>
  <si>
    <t>BPID00060A</t>
  </si>
  <si>
    <t>BPID00061A</t>
  </si>
  <si>
    <t>BPID00062A</t>
  </si>
  <si>
    <t>BPID00063A</t>
  </si>
  <si>
    <t>BPID00064A</t>
  </si>
  <si>
    <t>BPID00065A</t>
  </si>
  <si>
    <t>BPID00066A</t>
  </si>
  <si>
    <t>BPID00067A</t>
  </si>
  <si>
    <t>BPID00068A</t>
  </si>
  <si>
    <t>BPID00069A</t>
  </si>
  <si>
    <t>BPID00070A</t>
  </si>
  <si>
    <t>BPID00071A</t>
  </si>
  <si>
    <t>BPID00072A</t>
  </si>
  <si>
    <t>BPID00073A</t>
  </si>
  <si>
    <t>BPID00074A</t>
  </si>
  <si>
    <t>BPID00075A</t>
  </si>
  <si>
    <t>BPID00076A</t>
  </si>
  <si>
    <t>BPID00077A</t>
  </si>
  <si>
    <t>BPID00078A</t>
  </si>
  <si>
    <t>BPID00079A</t>
  </si>
  <si>
    <t>BPID00080A</t>
  </si>
  <si>
    <t>BPID00081A</t>
  </si>
  <si>
    <t>BPID00082A</t>
  </si>
  <si>
    <t>BPID00083A</t>
  </si>
  <si>
    <t>BPID00084A</t>
  </si>
  <si>
    <t>BPID00085A</t>
  </si>
  <si>
    <t>BPID00086A</t>
  </si>
  <si>
    <t>BPID00087A</t>
  </si>
  <si>
    <t>BPID00088A</t>
  </si>
  <si>
    <t>BPID00089A</t>
  </si>
  <si>
    <t>BPID00090A</t>
  </si>
  <si>
    <t>BPID00091A</t>
  </si>
  <si>
    <t>BPID00092A</t>
  </si>
  <si>
    <t>BPID00093A</t>
  </si>
  <si>
    <t>BPID00094A</t>
  </si>
  <si>
    <t>BPID00095A</t>
  </si>
  <si>
    <t>BPID00096A</t>
  </si>
  <si>
    <t>BPID00097A</t>
  </si>
  <si>
    <t>BPID00098A</t>
  </si>
  <si>
    <t>BPID00099A</t>
  </si>
  <si>
    <t>BPID00100A</t>
  </si>
  <si>
    <t>BPID00101A</t>
  </si>
  <si>
    <t>BPID00102A</t>
  </si>
  <si>
    <t>BPID00103A</t>
  </si>
  <si>
    <t>BPID00104A</t>
  </si>
  <si>
    <t>BPID00105A</t>
  </si>
  <si>
    <t>BPID00106A</t>
  </si>
  <si>
    <t>BPID00107A</t>
  </si>
  <si>
    <t>BPID00108A</t>
  </si>
  <si>
    <t>BPID00109A</t>
  </si>
  <si>
    <t>BPID00110A</t>
  </si>
  <si>
    <t>BPID00111A</t>
  </si>
  <si>
    <t>BPID00112A</t>
  </si>
  <si>
    <t>BPID00113A</t>
  </si>
  <si>
    <t>BPID00114A</t>
  </si>
  <si>
    <t>BPID00115A</t>
  </si>
  <si>
    <t>BPID00116A</t>
  </si>
  <si>
    <t>BPID00117A</t>
  </si>
  <si>
    <t>BPID00118A</t>
  </si>
  <si>
    <t>BPID00119A</t>
  </si>
  <si>
    <t>BPID00120A</t>
  </si>
  <si>
    <t>BPID00121A</t>
  </si>
  <si>
    <t>BPID00122A</t>
  </si>
  <si>
    <t>BPID00123A</t>
  </si>
  <si>
    <t>BPID00124A</t>
  </si>
  <si>
    <t>BPID00125A</t>
  </si>
  <si>
    <t>BPID00126A</t>
  </si>
  <si>
    <t>BPID00127A</t>
  </si>
  <si>
    <t>BPID00128A</t>
  </si>
  <si>
    <t>BPID00129A</t>
  </si>
  <si>
    <t>BPID00130A</t>
  </si>
  <si>
    <t>BPID00131A</t>
  </si>
  <si>
    <t>BPID00132A</t>
  </si>
  <si>
    <t>BPID00133A</t>
  </si>
  <si>
    <t>BPID00134A</t>
  </si>
  <si>
    <t>BPID00135A</t>
  </si>
  <si>
    <t>BPID00136A</t>
  </si>
  <si>
    <t>BPID00137A</t>
  </si>
  <si>
    <t>BPID00139A</t>
  </si>
  <si>
    <t>BPID00141A</t>
  </si>
  <si>
    <t>BPID00142A</t>
  </si>
  <si>
    <t>BPID00143A</t>
  </si>
  <si>
    <t>BPID00144A</t>
  </si>
  <si>
    <t>BPID00145A</t>
  </si>
  <si>
    <t>BPID00146A</t>
  </si>
  <si>
    <t>BPID00147A</t>
  </si>
  <si>
    <t>BPID00148A</t>
  </si>
  <si>
    <t>BPID00149A</t>
  </si>
  <si>
    <t>BPID00150A</t>
  </si>
  <si>
    <t>BPID00151A</t>
  </si>
  <si>
    <t>BPID00152A</t>
  </si>
  <si>
    <t>BPID00153A</t>
  </si>
  <si>
    <t>BPID00154A</t>
  </si>
  <si>
    <t>BPID00155A</t>
  </si>
  <si>
    <t>BPID00156A</t>
  </si>
  <si>
    <t>BPID00157A</t>
  </si>
  <si>
    <t>BPID00158A</t>
  </si>
  <si>
    <t>BPID00159A</t>
  </si>
  <si>
    <t>BPID00160A</t>
  </si>
  <si>
    <t>BPID00161A</t>
  </si>
  <si>
    <t>BPID00162A</t>
  </si>
  <si>
    <t>BPID00163A</t>
  </si>
  <si>
    <t>BPID00164A</t>
  </si>
  <si>
    <t>BPID00165A</t>
  </si>
  <si>
    <t>BPID00166A</t>
  </si>
  <si>
    <t>BPID00167A</t>
  </si>
  <si>
    <t>BPID00168A</t>
  </si>
  <si>
    <t>BPID00169A</t>
  </si>
  <si>
    <t>BPID00170A</t>
  </si>
  <si>
    <t>BPID00171A</t>
  </si>
  <si>
    <t>BPID00172A</t>
  </si>
  <si>
    <t>BPID00173A</t>
  </si>
  <si>
    <t>BPID00174A</t>
  </si>
  <si>
    <t>BPID00175A</t>
  </si>
  <si>
    <t>BPID00176A</t>
  </si>
  <si>
    <t>BPID00177A</t>
  </si>
  <si>
    <t>BPID00178A</t>
  </si>
  <si>
    <t>BPID00179A</t>
  </si>
  <si>
    <t>BPID00180A</t>
  </si>
  <si>
    <t>BPID00182A</t>
  </si>
  <si>
    <t>BPID00183A</t>
  </si>
  <si>
    <t>BPID00184A</t>
  </si>
  <si>
    <t>BPID00185A</t>
  </si>
  <si>
    <t>BPID00186A</t>
  </si>
  <si>
    <t>BPID00187A</t>
  </si>
  <si>
    <t>BPID00188A</t>
  </si>
  <si>
    <t>BPID00189A</t>
  </si>
  <si>
    <t>BPID00190A</t>
  </si>
  <si>
    <t>BPID00191A</t>
  </si>
  <si>
    <t>BPID00192A</t>
  </si>
  <si>
    <t>BPID00193A</t>
  </si>
  <si>
    <t>BPID00194A</t>
  </si>
  <si>
    <t>BPID00195A</t>
  </si>
  <si>
    <t>BPID00196A</t>
  </si>
  <si>
    <t>BPID00197A</t>
  </si>
  <si>
    <t>BPID00198A</t>
  </si>
  <si>
    <t>BPID00199A</t>
  </si>
  <si>
    <t>BPID00200A</t>
  </si>
  <si>
    <t>BPID00201A</t>
  </si>
  <si>
    <t>BPID00202A</t>
  </si>
  <si>
    <t>BPID00203A</t>
  </si>
  <si>
    <t>BPID00204A</t>
  </si>
  <si>
    <t>BPID00205A</t>
  </si>
  <si>
    <t>BPID00206A</t>
  </si>
  <si>
    <t>BPID00207A</t>
  </si>
  <si>
    <t>BPID00208A</t>
  </si>
  <si>
    <t>BPID00209A</t>
  </si>
  <si>
    <t>BPID00210A</t>
  </si>
  <si>
    <t>BPID00211A</t>
  </si>
  <si>
    <t>BPID00212A</t>
  </si>
  <si>
    <t>BPID00213A</t>
  </si>
  <si>
    <t>BPID00214A</t>
  </si>
  <si>
    <t>BPID00215A</t>
  </si>
  <si>
    <t>BPID00216A</t>
  </si>
  <si>
    <t>BPID00217A</t>
  </si>
  <si>
    <t>BPID00218A</t>
  </si>
  <si>
    <t>BPID00219A</t>
  </si>
  <si>
    <t>BPID00220A</t>
  </si>
  <si>
    <t>BPID00221A</t>
  </si>
  <si>
    <t>BPID00222A</t>
  </si>
  <si>
    <t>BPID00223A</t>
  </si>
  <si>
    <t>BPID00224A</t>
  </si>
  <si>
    <t>BPID00225A</t>
  </si>
  <si>
    <t>BPID00226A</t>
  </si>
  <si>
    <t>BPID00227A</t>
  </si>
  <si>
    <t>BPID00228A</t>
  </si>
  <si>
    <t>BPID00229A</t>
  </si>
  <si>
    <t>BPID00230A</t>
  </si>
  <si>
    <t>BPID00231A</t>
  </si>
  <si>
    <t>BPID00232A</t>
  </si>
  <si>
    <t>BPID00233A</t>
  </si>
  <si>
    <t>BPID00234A</t>
  </si>
  <si>
    <t>BPID00235A</t>
  </si>
  <si>
    <t>BPID00236A</t>
  </si>
  <si>
    <t>BPID00237A</t>
  </si>
  <si>
    <t>BPID00238A</t>
  </si>
  <si>
    <t>BPID00239A</t>
  </si>
  <si>
    <t>BPID00240A</t>
  </si>
  <si>
    <t>BPID00241A</t>
  </si>
  <si>
    <t>BPID00242A</t>
  </si>
  <si>
    <t>BPID00243A</t>
  </si>
  <si>
    <t>BPID00244A</t>
  </si>
  <si>
    <t>BPID00245A</t>
  </si>
  <si>
    <t>BPID00246A</t>
  </si>
  <si>
    <t>BPID00247A</t>
  </si>
  <si>
    <t>BPID00248A</t>
  </si>
  <si>
    <t>BPID00249A</t>
  </si>
  <si>
    <t>BPID00250A</t>
  </si>
  <si>
    <t>BPID00251A</t>
  </si>
  <si>
    <t>BPID00252A</t>
  </si>
  <si>
    <t>BPID00253A</t>
  </si>
  <si>
    <t>BPID00254A</t>
  </si>
  <si>
    <t>BPID00255A</t>
  </si>
  <si>
    <t>BPID00256A</t>
  </si>
  <si>
    <t>BPID00257A</t>
  </si>
  <si>
    <t>BPID00258A</t>
  </si>
  <si>
    <t>BPID00259A</t>
  </si>
  <si>
    <t>BPID00260A</t>
  </si>
  <si>
    <t>BPID00261A</t>
  </si>
  <si>
    <t>BPID00262A</t>
  </si>
  <si>
    <t>BPID00263A</t>
  </si>
  <si>
    <t>BPID00264A</t>
  </si>
  <si>
    <t>BPID00265A</t>
  </si>
  <si>
    <t>BPID00266A</t>
  </si>
  <si>
    <t>BPID00267A</t>
  </si>
  <si>
    <t>BPID00268A</t>
  </si>
  <si>
    <t>BPID00269A</t>
  </si>
  <si>
    <t>BPID00270A</t>
  </si>
  <si>
    <t>BPID00271A</t>
  </si>
  <si>
    <t>BPID00272A</t>
  </si>
  <si>
    <t>BPID00273A</t>
  </si>
  <si>
    <t>BPID00274A</t>
  </si>
  <si>
    <t>BPID00275A</t>
  </si>
  <si>
    <t>BPID00276A</t>
  </si>
  <si>
    <t>BPID00277A</t>
  </si>
  <si>
    <t>BPID00278A</t>
  </si>
  <si>
    <t>BPID00279A</t>
  </si>
  <si>
    <t>BPID00280A</t>
  </si>
  <si>
    <t>BPID00281A</t>
  </si>
  <si>
    <t>BPID00282A</t>
  </si>
  <si>
    <t>BPID00283A</t>
  </si>
  <si>
    <t>BPID00284A</t>
  </si>
  <si>
    <t>BPID00285A</t>
  </si>
  <si>
    <t>BPID00286A</t>
  </si>
  <si>
    <t>BPID00287A</t>
  </si>
  <si>
    <t>BPID00288A</t>
  </si>
  <si>
    <t>BPID00289A</t>
  </si>
  <si>
    <t>BPID00290A</t>
  </si>
  <si>
    <t>BPID00291A</t>
  </si>
  <si>
    <t>BPID00292A</t>
  </si>
  <si>
    <t>BPID00293A</t>
  </si>
  <si>
    <t>BPID00294A</t>
  </si>
  <si>
    <t>BPID00295A</t>
  </si>
  <si>
    <t>BPID00296A</t>
  </si>
  <si>
    <t>BPID00297A</t>
  </si>
  <si>
    <t>BPID00298A</t>
  </si>
  <si>
    <t>BPID00299A</t>
  </si>
  <si>
    <t>BPID00300A</t>
  </si>
  <si>
    <t>BPID00301A</t>
  </si>
  <si>
    <t>BPID00302A</t>
  </si>
  <si>
    <t>BPID00303A</t>
  </si>
  <si>
    <t>BPID00304A</t>
  </si>
  <si>
    <t>BPID00305A</t>
  </si>
  <si>
    <t>BPID00307A</t>
  </si>
  <si>
    <t>BPID00308A</t>
  </si>
  <si>
    <t>BPID00309A</t>
  </si>
  <si>
    <t>BPID00310A</t>
  </si>
  <si>
    <t>BPID00311A</t>
  </si>
  <si>
    <t>BPID00312A</t>
  </si>
  <si>
    <t>BPID00313A</t>
  </si>
  <si>
    <t>BPID00314A</t>
  </si>
  <si>
    <t>BPID00315A</t>
  </si>
  <si>
    <t>BPID00316A</t>
  </si>
  <si>
    <t>BPID00317A</t>
  </si>
  <si>
    <t>BPID00318A</t>
  </si>
  <si>
    <t>BPID00319A</t>
  </si>
  <si>
    <t>BPID00320A</t>
  </si>
  <si>
    <t>BPID00321A</t>
  </si>
  <si>
    <t>BPID00322A</t>
  </si>
  <si>
    <t>BPID00323A</t>
  </si>
  <si>
    <t>BPID00324A</t>
  </si>
  <si>
    <t>BPID00325A</t>
  </si>
  <si>
    <t>BPID00326A</t>
  </si>
  <si>
    <t>BPID00327A</t>
  </si>
  <si>
    <t>BPID00328A</t>
  </si>
  <si>
    <t>BPID00329A</t>
  </si>
  <si>
    <t>BPID00330A</t>
  </si>
  <si>
    <t>BPID00331A</t>
  </si>
  <si>
    <t>BPID00332A</t>
  </si>
  <si>
    <t>BPID00333A</t>
  </si>
  <si>
    <t>BPID00334A</t>
  </si>
  <si>
    <t>BPID00335A</t>
  </si>
  <si>
    <t>BPID00336A</t>
  </si>
  <si>
    <t>BPID00337A</t>
  </si>
  <si>
    <t>BPID00338A</t>
  </si>
  <si>
    <t>BPID00339A</t>
  </si>
  <si>
    <t>BPID00340A</t>
  </si>
  <si>
    <t>BPID00341A</t>
  </si>
  <si>
    <t>BPID00342A</t>
  </si>
  <si>
    <t>BPID00343A</t>
  </si>
  <si>
    <t>BPID00344A</t>
  </si>
  <si>
    <t>BPID00345A</t>
  </si>
  <si>
    <t>BPID00346A</t>
  </si>
  <si>
    <t>BPID00347A</t>
  </si>
  <si>
    <t>BPID00348A</t>
  </si>
  <si>
    <t>BPID00349A</t>
  </si>
  <si>
    <t>BPID00350A</t>
  </si>
  <si>
    <t>BPID00351A</t>
  </si>
  <si>
    <t>BPID00352A</t>
  </si>
  <si>
    <t>BPID00353A</t>
  </si>
  <si>
    <t>BPID00354A</t>
  </si>
  <si>
    <t>BPID00355A</t>
  </si>
  <si>
    <t>BPID00356A</t>
  </si>
  <si>
    <t>BPID00357A</t>
  </si>
  <si>
    <t>BPID00358A</t>
  </si>
  <si>
    <t>BPVF00453A</t>
  </si>
  <si>
    <t>BPVF00454A</t>
  </si>
  <si>
    <t>BPVF00455A</t>
  </si>
  <si>
    <t>BPVF00456A</t>
  </si>
  <si>
    <t>BPVF00457A</t>
  </si>
  <si>
    <t>BPVF00458A</t>
  </si>
  <si>
    <t>BPVF00459A</t>
  </si>
  <si>
    <t>BPVF00460A</t>
  </si>
  <si>
    <t>BPVF00461A</t>
  </si>
  <si>
    <t>BPVF00462A</t>
  </si>
  <si>
    <t>BPVF00463A</t>
  </si>
  <si>
    <t>BPVF00464A</t>
  </si>
  <si>
    <t>BPVF00465A</t>
  </si>
  <si>
    <t>BPVF00466A</t>
  </si>
  <si>
    <t>BPVF00467A</t>
  </si>
  <si>
    <t>BPVF00468A</t>
  </si>
  <si>
    <t>BPVF00469A</t>
  </si>
  <si>
    <t>BPVF00470A</t>
  </si>
  <si>
    <t>BPVF00471A</t>
  </si>
  <si>
    <t>BPVF00472A</t>
  </si>
  <si>
    <t>BPVF00473A</t>
  </si>
  <si>
    <t>BPVF00474A</t>
  </si>
  <si>
    <t>BPVF00475A</t>
  </si>
  <si>
    <t>BPVF00476A</t>
  </si>
  <si>
    <t>BPVF00477A</t>
  </si>
  <si>
    <t>BPVF00478A</t>
  </si>
  <si>
    <t>BPVF00479A</t>
  </si>
  <si>
    <t>BPVF00480A</t>
  </si>
  <si>
    <t>BPVF00481A</t>
  </si>
  <si>
    <t>BPVF00482A</t>
  </si>
  <si>
    <t>BPVF00483A</t>
  </si>
  <si>
    <t>BPVF00484A</t>
  </si>
  <si>
    <t>BPVF00485A</t>
  </si>
  <si>
    <t>BPVF00486A</t>
  </si>
  <si>
    <t>BPVF00487A</t>
  </si>
  <si>
    <t>BPVF00488A</t>
  </si>
  <si>
    <t>BPVF00489A</t>
  </si>
  <si>
    <t>BPVF00490A</t>
  </si>
  <si>
    <t>BPVF00491A</t>
  </si>
  <si>
    <t>BPVF00492A</t>
  </si>
  <si>
    <t>BPVF00493A</t>
  </si>
  <si>
    <t>BPVF00494A</t>
  </si>
  <si>
    <t>BPVF00495A</t>
  </si>
  <si>
    <t>BPVF00496A</t>
  </si>
  <si>
    <t>BPVF00497A</t>
  </si>
  <si>
    <t>BPVF00498A</t>
  </si>
  <si>
    <t>BPVF00499A</t>
  </si>
  <si>
    <t>BPVF00500A</t>
  </si>
  <si>
    <t>BPVF00501A</t>
  </si>
  <si>
    <t>BPVF00502A</t>
  </si>
  <si>
    <t>BPVF00503A</t>
  </si>
  <si>
    <t>BPVF00504A</t>
  </si>
  <si>
    <t>BPVF00505A</t>
  </si>
  <si>
    <t>BPVF00506A</t>
  </si>
  <si>
    <t>BPVF00507A</t>
  </si>
  <si>
    <t>BPVF00508A</t>
  </si>
  <si>
    <t>BPVF00509A</t>
  </si>
  <si>
    <t>BPVF00510A</t>
  </si>
  <si>
    <t>BPVF00511A</t>
  </si>
  <si>
    <t>BPVF00512A</t>
  </si>
  <si>
    <t>BPVF00513A</t>
  </si>
  <si>
    <t>BPVF00514A</t>
  </si>
  <si>
    <t>BPVF00515A</t>
  </si>
  <si>
    <t>BPVF00516A</t>
  </si>
  <si>
    <t>BPVF00517A</t>
  </si>
  <si>
    <t>BPVF00518A</t>
  </si>
  <si>
    <t>BPVF00519A</t>
  </si>
  <si>
    <t>BPVF00520A</t>
  </si>
  <si>
    <t>BPVF00521A</t>
  </si>
  <si>
    <t>BPVF00522A</t>
  </si>
  <si>
    <t>BPVF00523A</t>
  </si>
  <si>
    <t>BPVF00524A</t>
  </si>
  <si>
    <t>BPVF00525A</t>
  </si>
  <si>
    <t>BPVF00526A</t>
  </si>
  <si>
    <t>BPVF00527A</t>
  </si>
  <si>
    <t>BPVF00528A</t>
  </si>
  <si>
    <t>BPVF00529A</t>
  </si>
  <si>
    <t>BPVF00530A</t>
  </si>
  <si>
    <t>BPVF00531A</t>
  </si>
  <si>
    <t>BPVF00532A</t>
  </si>
  <si>
    <t>BPVF00533A</t>
  </si>
  <si>
    <t>BPVF00534A</t>
  </si>
  <si>
    <t>BPVF00535A</t>
  </si>
  <si>
    <t>BPVF00536A</t>
  </si>
  <si>
    <t>BPVF00537A</t>
  </si>
  <si>
    <t>BPVF00538A</t>
  </si>
  <si>
    <t>BPVF00539A</t>
  </si>
  <si>
    <t>BPAR00366A</t>
  </si>
  <si>
    <t>BPAR00367A</t>
  </si>
  <si>
    <t>BPAR00368A</t>
  </si>
  <si>
    <t>BPAR00369A</t>
  </si>
  <si>
    <t>BPAR00370A</t>
  </si>
  <si>
    <t>BPAR00371A</t>
  </si>
  <si>
    <t>BPAR00372A</t>
  </si>
  <si>
    <t>BPAR00373A</t>
  </si>
  <si>
    <t>BPAR00374A</t>
  </si>
  <si>
    <t>BPAR00375A</t>
  </si>
  <si>
    <t>BPAR00376A</t>
  </si>
  <si>
    <t>BPAR00377A</t>
  </si>
  <si>
    <t>BPAR00378A</t>
  </si>
  <si>
    <t>BPAR00379A</t>
  </si>
  <si>
    <t>BPAR00380A</t>
  </si>
  <si>
    <t>BPAR00381A</t>
  </si>
  <si>
    <t>BPAR00382A</t>
  </si>
  <si>
    <t>BPAR00383A</t>
  </si>
  <si>
    <t>BPAR00384A</t>
  </si>
  <si>
    <t>BPAR00385A</t>
  </si>
  <si>
    <t>BPAR00386A</t>
  </si>
  <si>
    <t>BPAR00387A</t>
  </si>
  <si>
    <t>BPAR00388A</t>
  </si>
  <si>
    <t>BPAR00389A</t>
  </si>
  <si>
    <t>BPAR00390A</t>
  </si>
  <si>
    <t>BPAR00391A</t>
  </si>
  <si>
    <t>BPAR00392A</t>
  </si>
  <si>
    <t>BPAR00393A</t>
  </si>
  <si>
    <t>BPAR00394A</t>
  </si>
  <si>
    <t>BPAR00395A</t>
  </si>
  <si>
    <t>BPAR00396A</t>
  </si>
  <si>
    <t>BPAR00397A</t>
  </si>
  <si>
    <t>BPAR00398A</t>
  </si>
  <si>
    <t>BPAR00399A</t>
  </si>
  <si>
    <t>BPAR00400A</t>
  </si>
  <si>
    <t>BPAR00401A</t>
  </si>
  <si>
    <t>BPAR00402A</t>
  </si>
  <si>
    <t>BPAR00403A</t>
  </si>
  <si>
    <t>BPAR00404A</t>
  </si>
  <si>
    <t>BPAR00405A</t>
  </si>
  <si>
    <t>BPAR00406A</t>
  </si>
  <si>
    <t>BPAR00407A</t>
  </si>
  <si>
    <t>BPAR00408A</t>
  </si>
  <si>
    <t>BPAR00409A</t>
  </si>
  <si>
    <t>BPAR00410A</t>
  </si>
  <si>
    <t>BPAR00411A</t>
  </si>
  <si>
    <t>BPAR00412A</t>
  </si>
  <si>
    <t>BPAR00413A</t>
  </si>
  <si>
    <t>BPAR00414A</t>
  </si>
  <si>
    <t>BPAR00415A</t>
  </si>
  <si>
    <t>BPAR00416A</t>
  </si>
  <si>
    <t>BPAR00417A</t>
  </si>
  <si>
    <t>BPAR00418A</t>
  </si>
  <si>
    <t>BPAR00419A</t>
  </si>
  <si>
    <t>BPAR00420A</t>
  </si>
  <si>
    <t>BPAR00421A</t>
  </si>
  <si>
    <t>BPAR00422A</t>
  </si>
  <si>
    <t>BPAR00423A</t>
  </si>
  <si>
    <t>BPAR00424A</t>
  </si>
  <si>
    <t>BPAR00425A</t>
  </si>
  <si>
    <t>BPAR00426A</t>
  </si>
  <si>
    <t>BPAR00427A</t>
  </si>
  <si>
    <t>BPAR00428A</t>
  </si>
  <si>
    <t>BPAR00429A</t>
  </si>
  <si>
    <t>BPAR00430A</t>
  </si>
  <si>
    <t>BPAR00431A</t>
  </si>
  <si>
    <t>BPAR00432A</t>
  </si>
  <si>
    <t>BPAR00433A</t>
  </si>
  <si>
    <t>BPAR00434A</t>
  </si>
  <si>
    <t>BPAR00435A</t>
  </si>
  <si>
    <t>BPAR00436A</t>
  </si>
  <si>
    <t>BPAR00437A</t>
  </si>
  <si>
    <t>BPAR00438A</t>
  </si>
  <si>
    <t>BPAR00439A</t>
  </si>
  <si>
    <t>BPAR00440A</t>
  </si>
  <si>
    <t>BPAR00441A</t>
  </si>
  <si>
    <t>BPAR00442A</t>
  </si>
  <si>
    <t>BPAR00443A</t>
  </si>
  <si>
    <t>BPAR00444A</t>
  </si>
  <si>
    <t>BPAR00445A</t>
  </si>
  <si>
    <t>BPAR00446A</t>
  </si>
  <si>
    <t>BPAR00447A</t>
  </si>
  <si>
    <t>BPAR00448A</t>
  </si>
  <si>
    <t>BPAR00449A</t>
  </si>
  <si>
    <t>BPAR00450A</t>
  </si>
  <si>
    <t>BPAR00451A</t>
  </si>
  <si>
    <t>BPAR00452A</t>
  </si>
  <si>
    <t>BPCL00363A</t>
  </si>
  <si>
    <t>BPCL00364A</t>
  </si>
  <si>
    <t>BPCL00359A</t>
  </si>
  <si>
    <t>BPCL00360A</t>
  </si>
  <si>
    <t>BPCL00362A</t>
  </si>
  <si>
    <t>BPCL00365A</t>
  </si>
  <si>
    <t>Species/Gene</t>
  </si>
  <si>
    <t>Antibiotic classification/Virulence Factor Gene Description</t>
  </si>
  <si>
    <t>Also Detects (Antibiotic resistance gene)/Associated Species (Virulence Factor)</t>
  </si>
  <si>
    <t>Assay Catalog Number</t>
  </si>
  <si>
    <t>May Also Detect (Microbial Identification)</t>
  </si>
  <si>
    <t>Assay Catalog #</t>
  </si>
  <si>
    <t>May Detect</t>
  </si>
  <si>
    <t>Product Name</t>
  </si>
  <si>
    <t>Bacterial Info Name</t>
  </si>
  <si>
    <t>Bacterial Info Description</t>
  </si>
  <si>
    <t>PPC (Test samples)</t>
  </si>
  <si>
    <t>Control</t>
  </si>
  <si>
    <t>ST DEV</t>
  </si>
  <si>
    <r>
      <t>NOTE:</t>
    </r>
    <r>
      <rPr>
        <i/>
        <sz val="11"/>
        <rFont val="Calibri"/>
        <family val="2"/>
        <scheme val="minor"/>
      </rPr>
      <t xml:space="preserve"> Sample data sets are included in this template for demonstration purposes only. Simply replace the existing data with your own using the Copy and Paste operations described above.</t>
    </r>
  </si>
  <si>
    <r>
      <rPr>
        <b/>
        <sz val="11"/>
        <rFont val="Calibri"/>
        <family val="2"/>
        <scheme val="minor"/>
      </rPr>
      <t xml:space="preserve">1. Array Table: </t>
    </r>
    <r>
      <rPr>
        <sz val="11"/>
        <rFont val="Calibri"/>
        <family val="2"/>
        <scheme val="minor"/>
      </rPr>
      <t>This worksheet displays the layout of the PCR Array analyzed with this template.</t>
    </r>
  </si>
  <si>
    <t>Sample 11</t>
  </si>
  <si>
    <t>Sample 12</t>
  </si>
  <si>
    <t>Sample 13</t>
  </si>
  <si>
    <t>Sample 14</t>
  </si>
  <si>
    <t>Sample 15</t>
  </si>
  <si>
    <t>Sample 16</t>
  </si>
  <si>
    <t>Sample 17</t>
  </si>
  <si>
    <t>Sample 18</t>
  </si>
  <si>
    <t>Sample 19</t>
  </si>
  <si>
    <t>Sample 20</t>
  </si>
  <si>
    <t>Sample 21</t>
  </si>
  <si>
    <t>Sample 22</t>
  </si>
  <si>
    <t>Sample 23</t>
  </si>
  <si>
    <t>Sample 24</t>
  </si>
  <si>
    <t>Sample 25</t>
  </si>
  <si>
    <t>Sample 26</t>
  </si>
  <si>
    <t>Sample 27</t>
  </si>
  <si>
    <t>Sample 28</t>
  </si>
  <si>
    <t>Sample 29</t>
  </si>
  <si>
    <t>Sample 30</t>
  </si>
  <si>
    <t>Sample 31</t>
  </si>
  <si>
    <t>Sample 32</t>
  </si>
  <si>
    <t>Sample 33</t>
  </si>
  <si>
    <t>Sample 34</t>
  </si>
  <si>
    <t>Sample 35</t>
  </si>
  <si>
    <t>Sample 36</t>
  </si>
  <si>
    <t>Sample 37</t>
  </si>
  <si>
    <t>Sample 38</t>
  </si>
  <si>
    <t>Sample 39</t>
  </si>
  <si>
    <t>Sample 40</t>
  </si>
  <si>
    <t>Sample 41</t>
  </si>
  <si>
    <t>Sample 42</t>
  </si>
  <si>
    <t>Sample 43</t>
  </si>
  <si>
    <t>Sample 44</t>
  </si>
  <si>
    <t>Sample 45</t>
  </si>
  <si>
    <t>Sample 46</t>
  </si>
  <si>
    <t>Sample 47</t>
  </si>
  <si>
    <t>Sample 48</t>
  </si>
  <si>
    <t>No Template Controls</t>
  </si>
  <si>
    <t>NTC 1</t>
  </si>
  <si>
    <t>NTC 2</t>
  </si>
  <si>
    <t>NTC 3</t>
  </si>
  <si>
    <t>NTC 4</t>
  </si>
  <si>
    <t>NTC 5</t>
  </si>
  <si>
    <t>NTC 6</t>
  </si>
  <si>
    <t>Also Detects</t>
  </si>
  <si>
    <t>May Also Detect</t>
  </si>
  <si>
    <t>NTC QC Check</t>
  </si>
  <si>
    <t>Test Samples Identification Call</t>
  </si>
  <si>
    <r>
      <rPr>
        <b/>
        <sz val="10"/>
        <color theme="1"/>
        <rFont val="Symbol"/>
        <family val="1"/>
        <charset val="2"/>
      </rPr>
      <t>D</t>
    </r>
    <r>
      <rPr>
        <b/>
        <sz val="10"/>
        <color theme="1"/>
        <rFont val="Calibri"/>
        <family val="2"/>
        <scheme val="minor"/>
      </rPr>
      <t>C</t>
    </r>
    <r>
      <rPr>
        <b/>
        <vertAlign val="subscript"/>
        <sz val="10"/>
        <color theme="1"/>
        <rFont val="Calibri"/>
        <family val="2"/>
        <scheme val="minor"/>
      </rPr>
      <t>T</t>
    </r>
    <r>
      <rPr>
        <b/>
        <sz val="10"/>
        <color theme="1"/>
        <rFont val="Calibri"/>
        <family val="2"/>
        <scheme val="minor"/>
      </rPr>
      <t xml:space="preserve"> Test Samples Samples ID</t>
    </r>
  </si>
  <si>
    <t>A01, B01, C01, D01, E01, F01, G01, H01</t>
  </si>
  <si>
    <t>A02, B02, C02, D02, E02, F02, G02, H02</t>
  </si>
  <si>
    <t>A03, B03, C03, D03, E03, F03, G03, H03</t>
  </si>
  <si>
    <t>A04, B04, C04, D04, E04, F04, G04, H04</t>
  </si>
  <si>
    <t>A05, B05, C05, D05, E05, F05, G05, H05</t>
  </si>
  <si>
    <t>A06, B06, C06, D06, E06, F06, G06, H06</t>
  </si>
  <si>
    <t>A07, B07, C07, D07, E07, F07, G07, H07</t>
  </si>
  <si>
    <t>A08, B08, C08, D08, E08, F08, G08, H08</t>
  </si>
  <si>
    <t>A09, B09, C09, D09, E09, F09, G09, H09</t>
  </si>
  <si>
    <t>A10, B10, C10, D10, E10, F10, G10, H10</t>
  </si>
  <si>
    <t>A11, B11, C11, D11, E11, F11, G11, H11</t>
  </si>
  <si>
    <t>A12, B12, C12, D12, E12, F12, G12, H12</t>
  </si>
  <si>
    <t>Wells</t>
  </si>
  <si>
    <t>Instructions for Analyzing Microbial qPCR Array Identificaiton (ID) Results with this Template:</t>
  </si>
  <si>
    <t>This data analysis worksheet is designed for identifying whether each species tested is present in each of a set of test samples.</t>
  </si>
  <si>
    <r>
      <t xml:space="preserve">2. Test Sample Data: </t>
    </r>
    <r>
      <rPr>
        <sz val="11"/>
        <rFont val="Calibri"/>
        <family val="2"/>
        <scheme val="minor"/>
      </rPr>
      <t>Copy the C</t>
    </r>
    <r>
      <rPr>
        <vertAlign val="subscript"/>
        <sz val="11"/>
        <rFont val="Calibri"/>
        <family val="2"/>
        <scheme val="minor"/>
      </rPr>
      <t>T</t>
    </r>
    <r>
      <rPr>
        <sz val="11"/>
        <rFont val="Calibri"/>
        <family val="2"/>
        <scheme val="minor"/>
      </rPr>
      <t xml:space="preserve"> values of your Test samples from your real-time PCR results. Use the </t>
    </r>
    <r>
      <rPr>
        <u/>
        <sz val="11"/>
        <rFont val="Calibri"/>
        <family val="2"/>
        <scheme val="minor"/>
      </rPr>
      <t>Paste Special</t>
    </r>
    <r>
      <rPr>
        <sz val="11"/>
        <rFont val="Calibri"/>
        <family val="2"/>
        <scheme val="minor"/>
      </rPr>
      <t xml:space="preserve"> function and select "</t>
    </r>
    <r>
      <rPr>
        <u/>
        <sz val="11"/>
        <rFont val="Calibri"/>
        <family val="2"/>
        <scheme val="minor"/>
      </rPr>
      <t>Values</t>
    </r>
    <r>
      <rPr>
        <sz val="11"/>
        <rFont val="Calibri"/>
        <family val="2"/>
        <scheme val="minor"/>
      </rPr>
      <t>" to paste the C</t>
    </r>
    <r>
      <rPr>
        <vertAlign val="subscript"/>
        <sz val="11"/>
        <rFont val="Calibri"/>
        <family val="2"/>
        <scheme val="minor"/>
      </rPr>
      <t>T</t>
    </r>
    <r>
      <rPr>
        <sz val="11"/>
        <rFont val="Calibri"/>
        <family val="2"/>
        <scheme val="minor"/>
      </rPr>
      <t xml:space="preserve"> values to the yellow section of the "Test Sample Data" worksheet. This template accommodates a maximum number of 48 Control Samples.</t>
    </r>
  </si>
  <si>
    <r>
      <rPr>
        <b/>
        <sz val="11"/>
        <rFont val="Calibri"/>
        <family val="2"/>
        <scheme val="minor"/>
      </rPr>
      <t>3. No Template Controls:</t>
    </r>
    <r>
      <rPr>
        <sz val="11"/>
        <rFont val="Calibri"/>
        <family val="2"/>
        <scheme val="minor"/>
      </rPr>
      <t xml:space="preserve"> Copy the C</t>
    </r>
    <r>
      <rPr>
        <vertAlign val="subscript"/>
        <sz val="11"/>
        <rFont val="Calibri"/>
        <family val="2"/>
        <scheme val="minor"/>
      </rPr>
      <t>T</t>
    </r>
    <r>
      <rPr>
        <sz val="11"/>
        <rFont val="Calibri"/>
        <family val="2"/>
        <scheme val="minor"/>
      </rPr>
      <t xml:space="preserve"> values of your No Template Controls from your real-time PCR Results. Use the</t>
    </r>
    <r>
      <rPr>
        <u/>
        <sz val="11"/>
        <rFont val="Calibri"/>
        <family val="2"/>
        <scheme val="minor"/>
      </rPr>
      <t xml:space="preserve"> Paste Special</t>
    </r>
    <r>
      <rPr>
        <sz val="11"/>
        <rFont val="Calibri"/>
        <family val="2"/>
        <scheme val="minor"/>
      </rPr>
      <t xml:space="preserve"> function and select "</t>
    </r>
    <r>
      <rPr>
        <u/>
        <sz val="11"/>
        <rFont val="Calibri"/>
        <family val="2"/>
        <scheme val="minor"/>
      </rPr>
      <t>Values</t>
    </r>
    <r>
      <rPr>
        <sz val="11"/>
        <rFont val="Calibri"/>
        <family val="2"/>
        <scheme val="minor"/>
      </rPr>
      <t>" to paste the C</t>
    </r>
    <r>
      <rPr>
        <vertAlign val="subscript"/>
        <sz val="11"/>
        <rFont val="Calibri"/>
        <family val="2"/>
        <scheme val="minor"/>
      </rPr>
      <t>T</t>
    </r>
    <r>
      <rPr>
        <sz val="11"/>
        <rFont val="Calibri"/>
        <family val="2"/>
        <scheme val="minor"/>
      </rPr>
      <t xml:space="preserve"> values to the yellow section of the "No Template Controls" worksheet. This template accommodates a maximum number of 6 No Template Controls.
If No Template Controls were not performed, delete the sample data used for demonstration purposes from this worksheets and note that the "Identification Calls" cannot be interpreted.</t>
    </r>
  </si>
  <si>
    <r>
      <rPr>
        <b/>
        <sz val="11"/>
        <color theme="1"/>
        <rFont val="Calibri"/>
        <family val="2"/>
        <scheme val="minor"/>
      </rPr>
      <t xml:space="preserve">4. QC Report: </t>
    </r>
    <r>
      <rPr>
        <sz val="11"/>
        <color theme="1"/>
        <rFont val="Calibri"/>
        <family val="2"/>
        <scheme val="minor"/>
      </rPr>
      <t>This worksheet interprets the Pan Bacteria and Positive PCR Control (PPC) Assays on the PCR Array for each Control and Test Sample, and it interprets the No Template Controls' PPC Assays. The Pan Bacteria controls return "OKAY" if the assay detects DNA with a pre-defined level of sensitivity and "Inconclusive" if it does not. The PPC returns "Yes" or "No" depending on whether or not the assay's C</t>
    </r>
    <r>
      <rPr>
        <vertAlign val="subscript"/>
        <sz val="11"/>
        <color theme="1"/>
        <rFont val="Calibri"/>
        <family val="2"/>
        <scheme val="minor"/>
      </rPr>
      <t>T</t>
    </r>
    <r>
      <rPr>
        <sz val="11"/>
        <color theme="1"/>
        <rFont val="Calibri"/>
        <family val="2"/>
        <scheme val="minor"/>
      </rPr>
      <t xml:space="preserve"> value is in the range of 20 to 24.</t>
    </r>
  </si>
  <si>
    <r>
      <rPr>
        <b/>
        <sz val="11"/>
        <color theme="1"/>
        <rFont val="Calibri"/>
        <family val="2"/>
        <scheme val="minor"/>
      </rPr>
      <t xml:space="preserve">6. Calculations: </t>
    </r>
    <r>
      <rPr>
        <sz val="11"/>
        <color theme="1"/>
        <rFont val="Calibri"/>
        <family val="2"/>
        <scheme val="minor"/>
      </rPr>
      <t>This worksheet displays all of the intermediate calcualtions used to determine the values in the QC Report and the Identifcation Call worksheets.</t>
    </r>
  </si>
  <si>
    <r>
      <rPr>
        <b/>
        <sz val="11"/>
        <rFont val="Calibri"/>
        <family val="2"/>
        <scheme val="minor"/>
      </rPr>
      <t>NOTE:</t>
    </r>
    <r>
      <rPr>
        <sz val="11"/>
        <rFont val="Calibri"/>
        <family val="2"/>
        <scheme val="minor"/>
      </rPr>
      <t xml:space="preserve"> For correctly dissecting your raw PCR Array data into the the needed matrix of assays and samples whether from 96-well or 384-well plates, download the "Custom PCR Array Patch" and follow its instructions.</t>
    </r>
  </si>
  <si>
    <r>
      <rPr>
        <b/>
        <sz val="11"/>
        <color theme="1"/>
        <rFont val="Calibri"/>
        <family val="2"/>
        <scheme val="minor"/>
      </rPr>
      <t>5. Identification Call:</t>
    </r>
    <r>
      <rPr>
        <sz val="11"/>
        <color theme="1"/>
        <rFont val="Calibri"/>
        <family val="2"/>
        <scheme val="minor"/>
      </rPr>
      <t xml:space="preserve"> This worksheet displays whether each species in each Test Sample was reliably detected ("+"), inconclusive ("+/-"), or not detected ("-"). The Sensitivity of each assay and the No Template Controls' PPC QC Call for each assay is also displayed for reference.</t>
    </r>
  </si>
  <si>
    <t>BPID00572A</t>
  </si>
  <si>
    <t>Respiratory Syncytial Virus</t>
  </si>
  <si>
    <t>RNA Virus Identification</t>
  </si>
  <si>
    <t>BPID00566A</t>
  </si>
  <si>
    <t>Influenza A</t>
  </si>
  <si>
    <t>Virulence Factor Gene</t>
  </si>
  <si>
    <t>Antibiotic Resistance Gene</t>
  </si>
  <si>
    <t>BPID00546A</t>
  </si>
  <si>
    <t>Campylobacter spp.</t>
  </si>
  <si>
    <t>Campylobacter coli, Campylobacter jejuni, Campylobacter lari, Campylobacter upsaliensis</t>
  </si>
  <si>
    <t>BPID00547A</t>
  </si>
  <si>
    <t>Cryptosporidium spp.</t>
  </si>
  <si>
    <t>Cryptosporidium hominis, Cryptosporidium parvum, Cryptosporidium tyzzeri, Cryptosporidium cuniculus</t>
  </si>
  <si>
    <t>BPID00549A</t>
  </si>
  <si>
    <t>Dientamoeba fragilis</t>
  </si>
  <si>
    <t>BPID00550A</t>
  </si>
  <si>
    <t>Entamoeba histolytica</t>
  </si>
  <si>
    <t>Entamoeba nuttalli</t>
  </si>
  <si>
    <t>BPID00551A</t>
  </si>
  <si>
    <t>Giardia intestinalis</t>
  </si>
  <si>
    <t>BPID00552A</t>
  </si>
  <si>
    <t>Salmonella spp.</t>
  </si>
  <si>
    <t>Salmonella enterica, Salmonella bongori</t>
  </si>
  <si>
    <t>BPID00553A</t>
  </si>
  <si>
    <t>Shigella sonnei</t>
  </si>
  <si>
    <t>BPID00545A</t>
  </si>
  <si>
    <t>Blastocystis hominis</t>
  </si>
  <si>
    <t>BPID00554A</t>
  </si>
  <si>
    <t>Hymenolepis nana</t>
  </si>
  <si>
    <t>BPID00555A</t>
  </si>
  <si>
    <t>Legionella longbeachae</t>
  </si>
  <si>
    <t>BPID00556A</t>
  </si>
  <si>
    <t>Trichuris spp.</t>
  </si>
  <si>
    <t>BPID00557A</t>
  </si>
  <si>
    <t>Aspergillus niger</t>
  </si>
  <si>
    <t>Aspergillus awamori,Aspergillus ficuum,Aspergillus foetidus,Aspergillus phoenicis,Aspergillus piperis,Aspergillus shirousami,Aspergillus tubingensis</t>
  </si>
  <si>
    <t>Aspergillus costaricaensis</t>
  </si>
  <si>
    <t>BPID00558A</t>
  </si>
  <si>
    <t>Enterobius vermicularis</t>
  </si>
  <si>
    <t>BPID00559A</t>
  </si>
  <si>
    <t>Klebsiella pneumoniae</t>
  </si>
  <si>
    <t>BPID00561A</t>
  </si>
  <si>
    <t>Mucor/Rhizopus spp.</t>
  </si>
  <si>
    <t>Amylomyces rouxii</t>
  </si>
  <si>
    <t>BPID00562A</t>
  </si>
  <si>
    <t>Pan Aspergillus/Penicillium</t>
  </si>
  <si>
    <t>Paecilomyces varioti</t>
  </si>
  <si>
    <t>Pan Aspergillus/Penicillium-1</t>
  </si>
  <si>
    <t>Pan Aspergillus/Penicillium-2</t>
  </si>
  <si>
    <t>Pan Aspergillus/Penicillium-3</t>
  </si>
  <si>
    <t>BPID00563A</t>
  </si>
  <si>
    <t>Thermoactinomyces spp. 1</t>
  </si>
  <si>
    <t>BPID00583A</t>
  </si>
  <si>
    <t>Thermoactinomyces spp. 2</t>
  </si>
  <si>
    <t>BPID00564A</t>
  </si>
  <si>
    <t>Adenovirus</t>
  </si>
  <si>
    <t>DNA Virus Identification</t>
  </si>
  <si>
    <t>BPID00565A</t>
  </si>
  <si>
    <t>Human metapneumovirus</t>
  </si>
  <si>
    <t>BPID00567A</t>
  </si>
  <si>
    <t>Influenza B</t>
  </si>
  <si>
    <t>BPID00568A</t>
  </si>
  <si>
    <t>Human parainfluenza 1</t>
  </si>
  <si>
    <t>BPID00569A</t>
  </si>
  <si>
    <t>Human parainfluenza 2</t>
  </si>
  <si>
    <t>BPID00570A</t>
  </si>
  <si>
    <t>Human parainfluenza 3</t>
  </si>
  <si>
    <t>BPID00571A</t>
  </si>
  <si>
    <t>Rhinovirus</t>
  </si>
  <si>
    <t>Antwerp rhinovirus</t>
  </si>
  <si>
    <t>A-2 plaque virus,Baboon enterovirus,Bovine enterovirus type 2,Chimpanzee enterovirus,Coxsackievirus,Echovirus,Enterovirus,Poliovirus,Porcine enterovirus,Simian enterovirus,Swine vesicular disease virus</t>
  </si>
  <si>
    <t>BPID00574A</t>
  </si>
  <si>
    <t>Lactobacillus brevis</t>
  </si>
  <si>
    <t>BPID00575A</t>
  </si>
  <si>
    <t>Lactobacillus buchneri</t>
  </si>
  <si>
    <t>BPID00576A</t>
  </si>
  <si>
    <t>Lactobacillus coryniformis</t>
  </si>
  <si>
    <t>BPID00577A</t>
  </si>
  <si>
    <t>Lactobacillus curvatus</t>
  </si>
  <si>
    <t>BPID00578A</t>
  </si>
  <si>
    <t>Lactobacillus lindneri</t>
  </si>
  <si>
    <t>BPID00579A</t>
  </si>
  <si>
    <t>Megasphaera cerevisiae</t>
  </si>
  <si>
    <t>BPID00580A</t>
  </si>
  <si>
    <t>Pectinatus cerevisiiphilus</t>
  </si>
  <si>
    <t>BPID00581A</t>
  </si>
  <si>
    <t>Pectinatus frisingensis</t>
  </si>
  <si>
    <t>BPID00582A</t>
  </si>
  <si>
    <t>Pediococcus damnosus</t>
  </si>
  <si>
    <t>BPVF00560A</t>
  </si>
  <si>
    <t>ipaH</t>
  </si>
  <si>
    <t>Escherichia coli 53638</t>
  </si>
  <si>
    <t>N/A</t>
  </si>
  <si>
    <t>BPCL00573A</t>
  </si>
  <si>
    <t>RTC</t>
  </si>
  <si>
    <t>Reverse Transcription Control</t>
  </si>
  <si>
    <t>Positive PCR Control</t>
  </si>
  <si>
    <t>BPCL00363A-1</t>
  </si>
  <si>
    <t>Hs/Mm.GAPDH-1</t>
  </si>
  <si>
    <t>BPCL00364A-1</t>
  </si>
  <si>
    <t>Hs/Mm.HBB1-1</t>
  </si>
  <si>
    <t>BPCL00359A-1</t>
  </si>
  <si>
    <t>Pan Aspergillus/Candida-1</t>
  </si>
  <si>
    <t>BPCL00360A-1</t>
  </si>
  <si>
    <t>Pan Bacteria 1-1</t>
  </si>
  <si>
    <t>BPCL00362A-1</t>
  </si>
  <si>
    <t>Pan Bacteria 3-1</t>
  </si>
  <si>
    <t>BPCL00573A-1</t>
  </si>
  <si>
    <t>RTC-1</t>
  </si>
  <si>
    <t>BPCL00365A-1</t>
  </si>
  <si>
    <t>PPC-1</t>
  </si>
  <si>
    <t>BPCL00363A-2</t>
  </si>
  <si>
    <t>Hs/Mm.GAPDH-2</t>
  </si>
  <si>
    <t>BPCL00364A-2</t>
  </si>
  <si>
    <t>Hs/Mm.HBB1-2</t>
  </si>
  <si>
    <t>BPCL00359A-2</t>
  </si>
  <si>
    <t>Pan Aspergillus/Candida-2</t>
  </si>
  <si>
    <t>BPCL00360A-2</t>
  </si>
  <si>
    <t>Pan Bacteria 1-2</t>
  </si>
  <si>
    <t>BPCL00362A-2</t>
  </si>
  <si>
    <t>Pan Bacteria 3-2</t>
  </si>
  <si>
    <t>BPCL00573A-2</t>
  </si>
  <si>
    <t>RTC-2</t>
  </si>
  <si>
    <t>BPCL00365A-2</t>
  </si>
  <si>
    <t>PPC-2</t>
  </si>
  <si>
    <t>BPCL00363A-3</t>
  </si>
  <si>
    <t>Hs/Mm.GAPDH-3</t>
  </si>
  <si>
    <t>BPCL00364A-3</t>
  </si>
  <si>
    <t>Hs/Mm.HBB1-3</t>
  </si>
  <si>
    <t>BPCL00359A-3</t>
  </si>
  <si>
    <t>Pan Aspergillus/Candida-3</t>
  </si>
  <si>
    <t>BPCL00360A-3</t>
  </si>
  <si>
    <t>Pan Bacteria 1-3</t>
  </si>
  <si>
    <t>BPCL00362A-3</t>
  </si>
  <si>
    <t>Pan Bacteria 3-3</t>
  </si>
  <si>
    <t>BPCL00573A-3</t>
  </si>
  <si>
    <t>RTC-3</t>
  </si>
  <si>
    <t>BPCL00365A-3</t>
  </si>
  <si>
    <t>PPC-3</t>
  </si>
  <si>
    <t>Average PPC</t>
  </si>
  <si>
    <t>Average PPC = 22 ± 2?</t>
  </si>
  <si>
    <t>PPC (No Template Controls)</t>
  </si>
  <si>
    <t>Average RTC</t>
  </si>
  <si>
    <t>RTC (Test samples)</t>
  </si>
  <si>
    <t>RTC (No Template Controls)</t>
  </si>
  <si>
    <t>QC Result</t>
  </si>
  <si>
    <t>Version 2.1, 8/2014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</si>
</sst>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 #,##0.00_);_(\$* \(#,##0.00\);_(\$* \-??_);_(@_)"/>
    <numFmt numFmtId="165" formatCode="0.0"/>
  </numFmts>
  <fonts count="6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sz val="11"/>
      <color indexed="8"/>
      <name val="Calibri"/>
      <family val="2"/>
    </font>
    <font>
      <sz val="11"/>
      <color indexed="8"/>
      <name val="Calibri"/>
      <family val="2"/>
      <charset val="1"/>
    </font>
    <font>
      <sz val="11"/>
      <color indexed="9"/>
      <name val="Calibri"/>
      <family val="2"/>
    </font>
    <font>
      <sz val="11"/>
      <color indexed="9"/>
      <name val="Calibri"/>
      <family val="2"/>
      <charset val="1"/>
    </font>
    <font>
      <sz val="11"/>
      <color indexed="20"/>
      <name val="Calibri"/>
      <family val="2"/>
    </font>
    <font>
      <sz val="11"/>
      <color indexed="20"/>
      <name val="Calibri"/>
      <family val="2"/>
      <charset val="1"/>
    </font>
    <font>
      <b/>
      <sz val="11"/>
      <color indexed="52"/>
      <name val="Calibri"/>
      <family val="2"/>
    </font>
    <font>
      <b/>
      <sz val="11"/>
      <color indexed="52"/>
      <name val="Calibri"/>
      <family val="2"/>
      <charset val="1"/>
    </font>
    <font>
      <b/>
      <sz val="11"/>
      <color indexed="9"/>
      <name val="Calibri"/>
      <family val="2"/>
    </font>
    <font>
      <b/>
      <sz val="11"/>
      <color indexed="9"/>
      <name val="Calibri"/>
      <family val="2"/>
      <charset val="1"/>
    </font>
    <font>
      <sz val="10"/>
      <name val="Mangal"/>
      <family val="2"/>
    </font>
    <font>
      <i/>
      <sz val="11"/>
      <color indexed="23"/>
      <name val="Calibri"/>
      <family val="2"/>
    </font>
    <font>
      <i/>
      <sz val="11"/>
      <color indexed="23"/>
      <name val="Calibri"/>
      <family val="2"/>
      <charset val="1"/>
    </font>
    <font>
      <sz val="11"/>
      <color indexed="17"/>
      <name val="Calibri"/>
      <family val="2"/>
    </font>
    <font>
      <sz val="11"/>
      <color indexed="17"/>
      <name val="Calibri"/>
      <family val="2"/>
      <charset val="1"/>
    </font>
    <font>
      <b/>
      <sz val="15"/>
      <color indexed="56"/>
      <name val="Calibri"/>
      <family val="2"/>
    </font>
    <font>
      <b/>
      <sz val="15"/>
      <color indexed="56"/>
      <name val="Calibri"/>
      <family val="2"/>
      <charset val="1"/>
    </font>
    <font>
      <b/>
      <sz val="13"/>
      <color indexed="56"/>
      <name val="Calibri"/>
      <family val="2"/>
    </font>
    <font>
      <b/>
      <sz val="13"/>
      <color indexed="56"/>
      <name val="Calibri"/>
      <family val="2"/>
      <charset val="1"/>
    </font>
    <font>
      <b/>
      <sz val="11"/>
      <color indexed="56"/>
      <name val="Calibri"/>
      <family val="2"/>
    </font>
    <font>
      <b/>
      <sz val="11"/>
      <color indexed="56"/>
      <name val="Calibri"/>
      <family val="2"/>
      <charset val="1"/>
    </font>
    <font>
      <sz val="11"/>
      <color indexed="62"/>
      <name val="Calibri"/>
      <family val="2"/>
    </font>
    <font>
      <sz val="11"/>
      <color indexed="62"/>
      <name val="Calibri"/>
      <family val="2"/>
      <charset val="1"/>
    </font>
    <font>
      <sz val="11"/>
      <color indexed="52"/>
      <name val="Calibri"/>
      <family val="2"/>
    </font>
    <font>
      <sz val="11"/>
      <color indexed="52"/>
      <name val="Calibri"/>
      <family val="2"/>
      <charset val="1"/>
    </font>
    <font>
      <sz val="11"/>
      <color indexed="60"/>
      <name val="Calibri"/>
      <family val="2"/>
    </font>
    <font>
      <sz val="11"/>
      <color indexed="60"/>
      <name val="Calibri"/>
      <family val="2"/>
      <charset val="1"/>
    </font>
    <font>
      <sz val="10"/>
      <name val="Arial"/>
      <family val="2"/>
      <charset val="1"/>
    </font>
    <font>
      <b/>
      <sz val="11"/>
      <color indexed="63"/>
      <name val="Calibri"/>
      <family val="2"/>
    </font>
    <font>
      <b/>
      <sz val="11"/>
      <color indexed="63"/>
      <name val="Calibri"/>
      <family val="2"/>
      <charset val="1"/>
    </font>
    <font>
      <b/>
      <sz val="18"/>
      <color indexed="56"/>
      <name val="Cambria"/>
      <family val="2"/>
    </font>
    <font>
      <b/>
      <sz val="18"/>
      <color indexed="56"/>
      <name val="Cambria"/>
      <family val="2"/>
      <charset val="1"/>
    </font>
    <font>
      <b/>
      <sz val="11"/>
      <color indexed="8"/>
      <name val="Calibri"/>
      <family val="2"/>
    </font>
    <font>
      <b/>
      <sz val="11"/>
      <color indexed="8"/>
      <name val="Calibri"/>
      <family val="2"/>
      <charset val="1"/>
    </font>
    <font>
      <sz val="11"/>
      <color indexed="10"/>
      <name val="Calibri"/>
      <family val="2"/>
    </font>
    <font>
      <sz val="11"/>
      <color indexed="10"/>
      <name val="Calibri"/>
      <family val="2"/>
      <charset val="1"/>
    </font>
    <font>
      <b/>
      <sz val="11"/>
      <name val="Calibri"/>
      <family val="2"/>
      <scheme val="minor"/>
    </font>
    <font>
      <sz val="11"/>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Calibri"/>
      <family val="2"/>
      <scheme val="minor"/>
    </font>
    <font>
      <vertAlign val="subscript"/>
      <sz val="11"/>
      <name val="Calibri"/>
      <family val="2"/>
      <scheme val="minor"/>
    </font>
    <font>
      <u/>
      <sz val="11"/>
      <name val="Calibri"/>
      <family val="2"/>
      <scheme val="minor"/>
    </font>
    <font>
      <vertAlign val="subscript"/>
      <sz val="11"/>
      <color theme="1"/>
      <name val="Calibri"/>
      <family val="2"/>
      <scheme val="minor"/>
    </font>
    <font>
      <i/>
      <sz val="11"/>
      <name val="Calibri"/>
      <family val="2"/>
      <scheme val="minor"/>
    </font>
    <font>
      <b/>
      <sz val="10"/>
      <color theme="1"/>
      <name val="Symbol"/>
      <family val="1"/>
      <charset val="2"/>
    </font>
    <font>
      <b/>
      <vertAlign val="subscript"/>
      <sz val="10"/>
      <color theme="1"/>
      <name val="Calibri"/>
      <family val="2"/>
      <scheme val="minor"/>
    </font>
  </fonts>
  <fills count="9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31"/>
        <bgColor indexed="15"/>
      </patternFill>
    </fill>
    <fill>
      <patternFill patternType="solid">
        <fgColor indexed="31"/>
        <bgColor indexed="40"/>
      </patternFill>
    </fill>
    <fill>
      <patternFill patternType="solid">
        <fgColor indexed="45"/>
      </patternFill>
    </fill>
    <fill>
      <patternFill patternType="solid">
        <fgColor indexed="45"/>
        <bgColor indexed="29"/>
      </patternFill>
    </fill>
    <fill>
      <patternFill patternType="solid">
        <fgColor indexed="45"/>
        <bgColor indexed="1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46"/>
        <bgColor indexed="45"/>
      </patternFill>
    </fill>
    <fill>
      <patternFill patternType="solid">
        <fgColor indexed="27"/>
      </patternFill>
    </fill>
    <fill>
      <patternFill patternType="solid">
        <fgColor indexed="27"/>
        <bgColor indexed="42"/>
      </patternFill>
    </fill>
    <fill>
      <patternFill patternType="solid">
        <fgColor indexed="47"/>
      </patternFill>
    </fill>
    <fill>
      <patternFill patternType="solid">
        <fgColor indexed="47"/>
        <bgColor indexed="25"/>
      </patternFill>
    </fill>
    <fill>
      <patternFill patternType="solid">
        <fgColor indexed="47"/>
        <bgColor indexed="34"/>
      </patternFill>
    </fill>
    <fill>
      <patternFill patternType="solid">
        <fgColor indexed="44"/>
      </patternFill>
    </fill>
    <fill>
      <patternFill patternType="solid">
        <fgColor indexed="44"/>
        <bgColor indexed="31"/>
      </patternFill>
    </fill>
    <fill>
      <patternFill patternType="solid">
        <fgColor indexed="44"/>
        <bgColor indexed="40"/>
      </patternFill>
    </fill>
    <fill>
      <patternFill patternType="solid">
        <fgColor indexed="29"/>
      </patternFill>
    </fill>
    <fill>
      <patternFill patternType="solid">
        <fgColor indexed="29"/>
        <bgColor indexed="45"/>
      </patternFill>
    </fill>
    <fill>
      <patternFill patternType="solid">
        <fgColor indexed="29"/>
        <bgColor indexed="19"/>
      </patternFill>
    </fill>
    <fill>
      <patternFill patternType="solid">
        <fgColor indexed="11"/>
      </patternFill>
    </fill>
    <fill>
      <patternFill patternType="solid">
        <fgColor indexed="11"/>
        <bgColor indexed="21"/>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49"/>
        <bgColor indexed="57"/>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62"/>
        <bgColor indexed="59"/>
      </patternFill>
    </fill>
    <fill>
      <patternFill patternType="solid">
        <fgColor indexed="10"/>
      </patternFill>
    </fill>
    <fill>
      <patternFill patternType="solid">
        <fgColor indexed="10"/>
        <bgColor indexed="16"/>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48"/>
      </patternFill>
    </fill>
    <fill>
      <patternFill patternType="solid">
        <fgColor indexed="55"/>
      </patternFill>
    </fill>
    <fill>
      <patternFill patternType="solid">
        <fgColor indexed="55"/>
        <bgColor indexed="23"/>
      </patternFill>
    </fill>
    <fill>
      <patternFill patternType="solid">
        <fgColor indexed="55"/>
        <bgColor indexed="24"/>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41"/>
      </patternFill>
    </fill>
    <fill>
      <patternFill patternType="solid">
        <fgColor indexed="26"/>
        <bgColor indexed="9"/>
      </patternFill>
    </fill>
    <fill>
      <patternFill patternType="solid">
        <fgColor indexed="43"/>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tint="-0.14999847407452621"/>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54"/>
      </left>
      <right style="thin">
        <color indexed="54"/>
      </right>
      <top style="thin">
        <color indexed="54"/>
      </top>
      <bottom style="thin">
        <color indexed="5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26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 fillId="0" borderId="0"/>
    <xf numFmtId="0" fontId="20" fillId="33"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0" fillId="33"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0" fillId="33" borderId="0" applyNumberFormat="0" applyBorder="0" applyAlignment="0" applyProtection="0"/>
    <xf numFmtId="0" fontId="1" fillId="10" borderId="0" applyNumberFormat="0" applyBorder="0" applyAlignment="0" applyProtection="0"/>
    <xf numFmtId="0" fontId="20" fillId="33" borderId="0" applyNumberFormat="0" applyBorder="0" applyAlignment="0" applyProtection="0"/>
    <xf numFmtId="0" fontId="20" fillId="3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0" fillId="3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0" fillId="36" borderId="0" applyNumberFormat="0" applyBorder="0" applyAlignment="0" applyProtection="0"/>
    <xf numFmtId="0" fontId="1" fillId="14" borderId="0" applyNumberFormat="0" applyBorder="0" applyAlignment="0" applyProtection="0"/>
    <xf numFmtId="0" fontId="20" fillId="36" borderId="0" applyNumberFormat="0" applyBorder="0" applyAlignment="0" applyProtection="0"/>
    <xf numFmtId="0" fontId="20" fillId="39"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0" fillId="39"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0" fillId="39" borderId="0" applyNumberFormat="0" applyBorder="0" applyAlignment="0" applyProtection="0"/>
    <xf numFmtId="0" fontId="1" fillId="18" borderId="0" applyNumberFormat="0" applyBorder="0" applyAlignment="0" applyProtection="0"/>
    <xf numFmtId="0" fontId="20" fillId="39" borderId="0" applyNumberFormat="0" applyBorder="0" applyAlignment="0" applyProtection="0"/>
    <xf numFmtId="0" fontId="20" fillId="41"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3" borderId="0" applyNumberFormat="0" applyBorder="0" applyAlignment="0" applyProtection="0"/>
    <xf numFmtId="0" fontId="20" fillId="41"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3" borderId="0" applyNumberFormat="0" applyBorder="0" applyAlignment="0" applyProtection="0"/>
    <xf numFmtId="0" fontId="20" fillId="41" borderId="0" applyNumberFormat="0" applyBorder="0" applyAlignment="0" applyProtection="0"/>
    <xf numFmtId="0" fontId="1" fillId="22" borderId="0" applyNumberFormat="0" applyBorder="0" applyAlignment="0" applyProtection="0"/>
    <xf numFmtId="0" fontId="20" fillId="41"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0" fillId="44" borderId="0" applyNumberFormat="0" applyBorder="0" applyAlignment="0" applyProtection="0"/>
    <xf numFmtId="0" fontId="1" fillId="26" borderId="0" applyNumberFormat="0" applyBorder="0" applyAlignment="0" applyProtection="0"/>
    <xf numFmtId="0" fontId="20" fillId="44" borderId="0" applyNumberFormat="0" applyBorder="0" applyAlignment="0" applyProtection="0"/>
    <xf numFmtId="0" fontId="20" fillId="46"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8" borderId="0" applyNumberFormat="0" applyBorder="0" applyAlignment="0" applyProtection="0"/>
    <xf numFmtId="0" fontId="20" fillId="46"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8" borderId="0" applyNumberFormat="0" applyBorder="0" applyAlignment="0" applyProtection="0"/>
    <xf numFmtId="0" fontId="20" fillId="46" borderId="0" applyNumberFormat="0" applyBorder="0" applyAlignment="0" applyProtection="0"/>
    <xf numFmtId="0" fontId="1" fillId="30" borderId="0" applyNumberFormat="0" applyBorder="0" applyAlignment="0" applyProtection="0"/>
    <xf numFmtId="0" fontId="20" fillId="46" borderId="0" applyNumberFormat="0" applyBorder="0" applyAlignment="0" applyProtection="0"/>
    <xf numFmtId="0" fontId="20" fillId="49"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1" borderId="0" applyNumberFormat="0" applyBorder="0" applyAlignment="0" applyProtection="0"/>
    <xf numFmtId="0" fontId="20" fillId="49"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1" borderId="0" applyNumberFormat="0" applyBorder="0" applyAlignment="0" applyProtection="0"/>
    <xf numFmtId="0" fontId="20" fillId="49" borderId="0" applyNumberFormat="0" applyBorder="0" applyAlignment="0" applyProtection="0"/>
    <xf numFmtId="0" fontId="1" fillId="11" borderId="0" applyNumberFormat="0" applyBorder="0" applyAlignment="0" applyProtection="0"/>
    <xf numFmtId="0" fontId="20" fillId="49" borderId="0" applyNumberFormat="0" applyBorder="0" applyAlignment="0" applyProtection="0"/>
    <xf numFmtId="0" fontId="20" fillId="52"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4" borderId="0" applyNumberFormat="0" applyBorder="0" applyAlignment="0" applyProtection="0"/>
    <xf numFmtId="0" fontId="20" fillId="52"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4" borderId="0" applyNumberFormat="0" applyBorder="0" applyAlignment="0" applyProtection="0"/>
    <xf numFmtId="0" fontId="20" fillId="52" borderId="0" applyNumberFormat="0" applyBorder="0" applyAlignment="0" applyProtection="0"/>
    <xf numFmtId="0" fontId="1" fillId="15" borderId="0" applyNumberFormat="0" applyBorder="0" applyAlignment="0" applyProtection="0"/>
    <xf numFmtId="0" fontId="20" fillId="52" borderId="0" applyNumberFormat="0" applyBorder="0" applyAlignment="0" applyProtection="0"/>
    <xf numFmtId="0" fontId="20" fillId="55"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0" fillId="55"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0" fillId="55" borderId="0" applyNumberFormat="0" applyBorder="0" applyAlignment="0" applyProtection="0"/>
    <xf numFmtId="0" fontId="1" fillId="19" borderId="0" applyNumberFormat="0" applyBorder="0" applyAlignment="0" applyProtection="0"/>
    <xf numFmtId="0" fontId="20" fillId="55" borderId="0" applyNumberFormat="0" applyBorder="0" applyAlignment="0" applyProtection="0"/>
    <xf numFmtId="0" fontId="20" fillId="41"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3" borderId="0" applyNumberFormat="0" applyBorder="0" applyAlignment="0" applyProtection="0"/>
    <xf numFmtId="0" fontId="20" fillId="41"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3" borderId="0" applyNumberFormat="0" applyBorder="0" applyAlignment="0" applyProtection="0"/>
    <xf numFmtId="0" fontId="20" fillId="41" borderId="0" applyNumberFormat="0" applyBorder="0" applyAlignment="0" applyProtection="0"/>
    <xf numFmtId="0" fontId="1" fillId="23" borderId="0" applyNumberFormat="0" applyBorder="0" applyAlignment="0" applyProtection="0"/>
    <xf numFmtId="0" fontId="20" fillId="41" borderId="0" applyNumberFormat="0" applyBorder="0" applyAlignment="0" applyProtection="0"/>
    <xf numFmtId="0" fontId="20" fillId="49"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1" borderId="0" applyNumberFormat="0" applyBorder="0" applyAlignment="0" applyProtection="0"/>
    <xf numFmtId="0" fontId="20" fillId="49"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1" borderId="0" applyNumberFormat="0" applyBorder="0" applyAlignment="0" applyProtection="0"/>
    <xf numFmtId="0" fontId="20" fillId="49" borderId="0" applyNumberFormat="0" applyBorder="0" applyAlignment="0" applyProtection="0"/>
    <xf numFmtId="0" fontId="1" fillId="27" borderId="0" applyNumberFormat="0" applyBorder="0" applyAlignment="0" applyProtection="0"/>
    <xf numFmtId="0" fontId="20" fillId="49" borderId="0" applyNumberFormat="0" applyBorder="0" applyAlignment="0" applyProtection="0"/>
    <xf numFmtId="0" fontId="20" fillId="57"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0" fillId="57"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0" fillId="57" borderId="0" applyNumberFormat="0" applyBorder="0" applyAlignment="0" applyProtection="0"/>
    <xf numFmtId="0" fontId="1" fillId="31" borderId="0" applyNumberFormat="0" applyBorder="0" applyAlignment="0" applyProtection="0"/>
    <xf numFmtId="0" fontId="20" fillId="57" borderId="0" applyNumberFormat="0" applyBorder="0" applyAlignment="0" applyProtection="0"/>
    <xf numFmtId="0" fontId="22" fillId="59" borderId="0" applyNumberFormat="0" applyBorder="0" applyAlignment="0" applyProtection="0"/>
    <xf numFmtId="0" fontId="23" fillId="60" borderId="0" applyNumberFormat="0" applyBorder="0" applyAlignment="0" applyProtection="0"/>
    <xf numFmtId="0" fontId="22" fillId="59" borderId="0" applyNumberFormat="0" applyBorder="0" applyAlignment="0" applyProtection="0"/>
    <xf numFmtId="0" fontId="23" fillId="60" borderId="0" applyNumberFormat="0" applyBorder="0" applyAlignment="0" applyProtection="0"/>
    <xf numFmtId="0" fontId="22" fillId="59" borderId="0" applyNumberFormat="0" applyBorder="0" applyAlignment="0" applyProtection="0"/>
    <xf numFmtId="0" fontId="17" fillId="12" borderId="0" applyNumberFormat="0" applyBorder="0" applyAlignment="0" applyProtection="0"/>
    <xf numFmtId="0" fontId="22" fillId="59" borderId="0" applyNumberFormat="0" applyBorder="0" applyAlignment="0" applyProtection="0"/>
    <xf numFmtId="0" fontId="22" fillId="52" borderId="0" applyNumberFormat="0" applyBorder="0" applyAlignment="0" applyProtection="0"/>
    <xf numFmtId="0" fontId="23" fillId="53" borderId="0" applyNumberFormat="0" applyBorder="0" applyAlignment="0" applyProtection="0"/>
    <xf numFmtId="0" fontId="23" fillId="54" borderId="0" applyNumberFormat="0" applyBorder="0" applyAlignment="0" applyProtection="0"/>
    <xf numFmtId="0" fontId="22" fillId="52" borderId="0" applyNumberFormat="0" applyBorder="0" applyAlignment="0" applyProtection="0"/>
    <xf numFmtId="0" fontId="23" fillId="53" borderId="0" applyNumberFormat="0" applyBorder="0" applyAlignment="0" applyProtection="0"/>
    <xf numFmtId="0" fontId="23" fillId="54" borderId="0" applyNumberFormat="0" applyBorder="0" applyAlignment="0" applyProtection="0"/>
    <xf numFmtId="0" fontId="22" fillId="52" borderId="0" applyNumberFormat="0" applyBorder="0" applyAlignment="0" applyProtection="0"/>
    <xf numFmtId="0" fontId="17" fillId="16" borderId="0" applyNumberFormat="0" applyBorder="0" applyAlignment="0" applyProtection="0"/>
    <xf numFmtId="0" fontId="22" fillId="52" borderId="0" applyNumberFormat="0" applyBorder="0" applyAlignment="0" applyProtection="0"/>
    <xf numFmtId="0" fontId="22" fillId="55" borderId="0" applyNumberFormat="0" applyBorder="0" applyAlignment="0" applyProtection="0"/>
    <xf numFmtId="0" fontId="23" fillId="56" borderId="0" applyNumberFormat="0" applyBorder="0" applyAlignment="0" applyProtection="0"/>
    <xf numFmtId="0" fontId="22" fillId="55" borderId="0" applyNumberFormat="0" applyBorder="0" applyAlignment="0" applyProtection="0"/>
    <xf numFmtId="0" fontId="23" fillId="56" borderId="0" applyNumberFormat="0" applyBorder="0" applyAlignment="0" applyProtection="0"/>
    <xf numFmtId="0" fontId="22" fillId="55" borderId="0" applyNumberFormat="0" applyBorder="0" applyAlignment="0" applyProtection="0"/>
    <xf numFmtId="0" fontId="17" fillId="20" borderId="0" applyNumberFormat="0" applyBorder="0" applyAlignment="0" applyProtection="0"/>
    <xf numFmtId="0" fontId="22" fillId="55" borderId="0" applyNumberFormat="0" applyBorder="0" applyAlignment="0" applyProtection="0"/>
    <xf numFmtId="0" fontId="22" fillId="61" borderId="0" applyNumberFormat="0" applyBorder="0" applyAlignment="0" applyProtection="0"/>
    <xf numFmtId="0" fontId="23" fillId="62" borderId="0" applyNumberFormat="0" applyBorder="0" applyAlignment="0" applyProtection="0"/>
    <xf numFmtId="0" fontId="22" fillId="61" borderId="0" applyNumberFormat="0" applyBorder="0" applyAlignment="0" applyProtection="0"/>
    <xf numFmtId="0" fontId="23" fillId="62" borderId="0" applyNumberFormat="0" applyBorder="0" applyAlignment="0" applyProtection="0"/>
    <xf numFmtId="0" fontId="22" fillId="61" borderId="0" applyNumberFormat="0" applyBorder="0" applyAlignment="0" applyProtection="0"/>
    <xf numFmtId="0" fontId="17" fillId="24" borderId="0" applyNumberFormat="0" applyBorder="0" applyAlignment="0" applyProtection="0"/>
    <xf numFmtId="0" fontId="22" fillId="61" borderId="0" applyNumberFormat="0" applyBorder="0" applyAlignment="0" applyProtection="0"/>
    <xf numFmtId="0" fontId="22" fillId="63"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2" fillId="63"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2" fillId="63" borderId="0" applyNumberFormat="0" applyBorder="0" applyAlignment="0" applyProtection="0"/>
    <xf numFmtId="0" fontId="17" fillId="28" borderId="0" applyNumberFormat="0" applyBorder="0" applyAlignment="0" applyProtection="0"/>
    <xf numFmtId="0" fontId="22" fillId="63" borderId="0" applyNumberFormat="0" applyBorder="0" applyAlignment="0" applyProtection="0"/>
    <xf numFmtId="0" fontId="22" fillId="66" borderId="0" applyNumberFormat="0" applyBorder="0" applyAlignment="0" applyProtection="0"/>
    <xf numFmtId="0" fontId="23" fillId="67" borderId="0" applyNumberFormat="0" applyBorder="0" applyAlignment="0" applyProtection="0"/>
    <xf numFmtId="0" fontId="22" fillId="66" borderId="0" applyNumberFormat="0" applyBorder="0" applyAlignment="0" applyProtection="0"/>
    <xf numFmtId="0" fontId="23" fillId="67" borderId="0" applyNumberFormat="0" applyBorder="0" applyAlignment="0" applyProtection="0"/>
    <xf numFmtId="0" fontId="22" fillId="66" borderId="0" applyNumberFormat="0" applyBorder="0" applyAlignment="0" applyProtection="0"/>
    <xf numFmtId="0" fontId="17" fillId="32" borderId="0" applyNumberFormat="0" applyBorder="0" applyAlignment="0" applyProtection="0"/>
    <xf numFmtId="0" fontId="22" fillId="66" borderId="0" applyNumberFormat="0" applyBorder="0" applyAlignment="0" applyProtection="0"/>
    <xf numFmtId="0" fontId="22" fillId="68" borderId="0" applyNumberFormat="0" applyBorder="0" applyAlignment="0" applyProtection="0"/>
    <xf numFmtId="0" fontId="23" fillId="69" borderId="0" applyNumberFormat="0" applyBorder="0" applyAlignment="0" applyProtection="0"/>
    <xf numFmtId="0" fontId="23" fillId="70" borderId="0" applyNumberFormat="0" applyBorder="0" applyAlignment="0" applyProtection="0"/>
    <xf numFmtId="0" fontId="22" fillId="68" borderId="0" applyNumberFormat="0" applyBorder="0" applyAlignment="0" applyProtection="0"/>
    <xf numFmtId="0" fontId="23" fillId="69" borderId="0" applyNumberFormat="0" applyBorder="0" applyAlignment="0" applyProtection="0"/>
    <xf numFmtId="0" fontId="23" fillId="70" borderId="0" applyNumberFormat="0" applyBorder="0" applyAlignment="0" applyProtection="0"/>
    <xf numFmtId="0" fontId="22" fillId="68" borderId="0" applyNumberFormat="0" applyBorder="0" applyAlignment="0" applyProtection="0"/>
    <xf numFmtId="0" fontId="17" fillId="9" borderId="0" applyNumberFormat="0" applyBorder="0" applyAlignment="0" applyProtection="0"/>
    <xf numFmtId="0" fontId="22" fillId="68" borderId="0" applyNumberFormat="0" applyBorder="0" applyAlignment="0" applyProtection="0"/>
    <xf numFmtId="0" fontId="22" fillId="71" borderId="0" applyNumberFormat="0" applyBorder="0" applyAlignment="0" applyProtection="0"/>
    <xf numFmtId="0" fontId="23" fillId="72" borderId="0" applyNumberFormat="0" applyBorder="0" applyAlignment="0" applyProtection="0"/>
    <xf numFmtId="0" fontId="23" fillId="73" borderId="0" applyNumberFormat="0" applyBorder="0" applyAlignment="0" applyProtection="0"/>
    <xf numFmtId="0" fontId="22" fillId="71" borderId="0" applyNumberFormat="0" applyBorder="0" applyAlignment="0" applyProtection="0"/>
    <xf numFmtId="0" fontId="23" fillId="72" borderId="0" applyNumberFormat="0" applyBorder="0" applyAlignment="0" applyProtection="0"/>
    <xf numFmtId="0" fontId="23" fillId="73" borderId="0" applyNumberFormat="0" applyBorder="0" applyAlignment="0" applyProtection="0"/>
    <xf numFmtId="0" fontId="22" fillId="71" borderId="0" applyNumberFormat="0" applyBorder="0" applyAlignment="0" applyProtection="0"/>
    <xf numFmtId="0" fontId="17" fillId="13" borderId="0" applyNumberFormat="0" applyBorder="0" applyAlignment="0" applyProtection="0"/>
    <xf numFmtId="0" fontId="22" fillId="71" borderId="0" applyNumberFormat="0" applyBorder="0" applyAlignment="0" applyProtection="0"/>
    <xf numFmtId="0" fontId="22" fillId="74" borderId="0" applyNumberFormat="0" applyBorder="0" applyAlignment="0" applyProtection="0"/>
    <xf numFmtId="0" fontId="23" fillId="75" borderId="0" applyNumberFormat="0" applyBorder="0" applyAlignment="0" applyProtection="0"/>
    <xf numFmtId="0" fontId="22" fillId="74" borderId="0" applyNumberFormat="0" applyBorder="0" applyAlignment="0" applyProtection="0"/>
    <xf numFmtId="0" fontId="23" fillId="75" borderId="0" applyNumberFormat="0" applyBorder="0" applyAlignment="0" applyProtection="0"/>
    <xf numFmtId="0" fontId="22" fillId="74" borderId="0" applyNumberFormat="0" applyBorder="0" applyAlignment="0" applyProtection="0"/>
    <xf numFmtId="0" fontId="17" fillId="17" borderId="0" applyNumberFormat="0" applyBorder="0" applyAlignment="0" applyProtection="0"/>
    <xf numFmtId="0" fontId="22" fillId="74" borderId="0" applyNumberFormat="0" applyBorder="0" applyAlignment="0" applyProtection="0"/>
    <xf numFmtId="0" fontId="22" fillId="61" borderId="0" applyNumberFormat="0" applyBorder="0" applyAlignment="0" applyProtection="0"/>
    <xf numFmtId="0" fontId="23" fillId="62" borderId="0" applyNumberFormat="0" applyBorder="0" applyAlignment="0" applyProtection="0"/>
    <xf numFmtId="0" fontId="22" fillId="61" borderId="0" applyNumberFormat="0" applyBorder="0" applyAlignment="0" applyProtection="0"/>
    <xf numFmtId="0" fontId="23" fillId="62" borderId="0" applyNumberFormat="0" applyBorder="0" applyAlignment="0" applyProtection="0"/>
    <xf numFmtId="0" fontId="22" fillId="61" borderId="0" applyNumberFormat="0" applyBorder="0" applyAlignment="0" applyProtection="0"/>
    <xf numFmtId="0" fontId="17" fillId="21" borderId="0" applyNumberFormat="0" applyBorder="0" applyAlignment="0" applyProtection="0"/>
    <xf numFmtId="0" fontId="22" fillId="61" borderId="0" applyNumberFormat="0" applyBorder="0" applyAlignment="0" applyProtection="0"/>
    <xf numFmtId="0" fontId="22" fillId="63"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2" fillId="63"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2" fillId="63" borderId="0" applyNumberFormat="0" applyBorder="0" applyAlignment="0" applyProtection="0"/>
    <xf numFmtId="0" fontId="17" fillId="25" borderId="0" applyNumberFormat="0" applyBorder="0" applyAlignment="0" applyProtection="0"/>
    <xf numFmtId="0" fontId="22" fillId="63" borderId="0" applyNumberFormat="0" applyBorder="0" applyAlignment="0" applyProtection="0"/>
    <xf numFmtId="0" fontId="22" fillId="76" borderId="0" applyNumberFormat="0" applyBorder="0" applyAlignment="0" applyProtection="0"/>
    <xf numFmtId="0" fontId="23" fillId="77" borderId="0" applyNumberFormat="0" applyBorder="0" applyAlignment="0" applyProtection="0"/>
    <xf numFmtId="0" fontId="22" fillId="76" borderId="0" applyNumberFormat="0" applyBorder="0" applyAlignment="0" applyProtection="0"/>
    <xf numFmtId="0" fontId="23" fillId="77" borderId="0" applyNumberFormat="0" applyBorder="0" applyAlignment="0" applyProtection="0"/>
    <xf numFmtId="0" fontId="22" fillId="76" borderId="0" applyNumberFormat="0" applyBorder="0" applyAlignment="0" applyProtection="0"/>
    <xf numFmtId="0" fontId="17" fillId="29" borderId="0" applyNumberFormat="0" applyBorder="0" applyAlignment="0" applyProtection="0"/>
    <xf numFmtId="0" fontId="22" fillId="76" borderId="0" applyNumberFormat="0" applyBorder="0" applyAlignment="0" applyProtection="0"/>
    <xf numFmtId="0" fontId="24"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4"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4" fillId="36" borderId="0" applyNumberFormat="0" applyBorder="0" applyAlignment="0" applyProtection="0"/>
    <xf numFmtId="0" fontId="7" fillId="3" borderId="0" applyNumberFormat="0" applyBorder="0" applyAlignment="0" applyProtection="0"/>
    <xf numFmtId="0" fontId="24" fillId="36" borderId="0" applyNumberFormat="0" applyBorder="0" applyAlignment="0" applyProtection="0"/>
    <xf numFmtId="0" fontId="26" fillId="78" borderId="12" applyNumberFormat="0" applyAlignment="0" applyProtection="0"/>
    <xf numFmtId="0" fontId="27" fillId="79" borderId="12" applyNumberFormat="0" applyAlignment="0" applyProtection="0"/>
    <xf numFmtId="0" fontId="26" fillId="78" borderId="12" applyNumberFormat="0" applyAlignment="0" applyProtection="0"/>
    <xf numFmtId="0" fontId="27" fillId="79" borderId="12" applyNumberFormat="0" applyAlignment="0" applyProtection="0"/>
    <xf numFmtId="0" fontId="26" fillId="78" borderId="12" applyNumberFormat="0" applyAlignment="0" applyProtection="0"/>
    <xf numFmtId="0" fontId="11" fillId="6" borderId="4" applyNumberFormat="0" applyAlignment="0" applyProtection="0"/>
    <xf numFmtId="0" fontId="26" fillId="78" borderId="12" applyNumberFormat="0" applyAlignment="0" applyProtection="0"/>
    <xf numFmtId="0" fontId="28" fillId="80" borderId="13" applyNumberFormat="0" applyAlignment="0" applyProtection="0"/>
    <xf numFmtId="0" fontId="29" fillId="81" borderId="13" applyNumberFormat="0" applyAlignment="0" applyProtection="0"/>
    <xf numFmtId="0" fontId="29" fillId="82" borderId="13" applyNumberFormat="0" applyAlignment="0" applyProtection="0"/>
    <xf numFmtId="0" fontId="28" fillId="80" borderId="13" applyNumberFormat="0" applyAlignment="0" applyProtection="0"/>
    <xf numFmtId="0" fontId="29" fillId="81" borderId="13" applyNumberFormat="0" applyAlignment="0" applyProtection="0"/>
    <xf numFmtId="0" fontId="29" fillId="82" borderId="13" applyNumberFormat="0" applyAlignment="0" applyProtection="0"/>
    <xf numFmtId="0" fontId="28" fillId="80" borderId="13" applyNumberFormat="0" applyAlignment="0" applyProtection="0"/>
    <xf numFmtId="0" fontId="13" fillId="7" borderId="7" applyNumberFormat="0" applyAlignment="0" applyProtection="0"/>
    <xf numFmtId="0" fontId="28" fillId="80" borderId="13" applyNumberFormat="0" applyAlignment="0" applyProtection="0"/>
    <xf numFmtId="44" fontId="20" fillId="0" borderId="0" applyFont="0" applyFill="0" applyBorder="0" applyAlignment="0" applyProtection="0"/>
    <xf numFmtId="164" fontId="30" fillId="0" borderId="0" applyFill="0" applyBorder="0" applyAlignment="0" applyProtection="0"/>
    <xf numFmtId="0" fontId="21" fillId="0" borderId="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15" fillId="0" borderId="0" applyNumberFormat="0" applyFill="0" applyBorder="0" applyAlignment="0" applyProtection="0"/>
    <xf numFmtId="0" fontId="31" fillId="0" borderId="0" applyNumberFormat="0" applyFill="0" applyBorder="0" applyAlignment="0" applyProtection="0"/>
    <xf numFmtId="0" fontId="33" fillId="39" borderId="0" applyNumberFormat="0" applyBorder="0" applyAlignment="0" applyProtection="0"/>
    <xf numFmtId="0" fontId="34" fillId="40" borderId="0" applyNumberFormat="0" applyBorder="0" applyAlignment="0" applyProtection="0"/>
    <xf numFmtId="0" fontId="33" fillId="39" borderId="0" applyNumberFormat="0" applyBorder="0" applyAlignment="0" applyProtection="0"/>
    <xf numFmtId="0" fontId="34" fillId="40" borderId="0" applyNumberFormat="0" applyBorder="0" applyAlignment="0" applyProtection="0"/>
    <xf numFmtId="0" fontId="33" fillId="39" borderId="0" applyNumberFormat="0" applyBorder="0" applyAlignment="0" applyProtection="0"/>
    <xf numFmtId="0" fontId="6" fillId="2" borderId="0" applyNumberFormat="0" applyBorder="0" applyAlignment="0" applyProtection="0"/>
    <xf numFmtId="0" fontId="33" fillId="39" borderId="0" applyNumberFormat="0" applyBorder="0" applyAlignment="0" applyProtection="0"/>
    <xf numFmtId="0" fontId="35" fillId="0" borderId="14" applyNumberFormat="0" applyFill="0" applyAlignment="0" applyProtection="0"/>
    <xf numFmtId="0" fontId="36" fillId="0" borderId="14" applyNumberFormat="0" applyFill="0" applyAlignment="0" applyProtection="0"/>
    <xf numFmtId="0" fontId="35" fillId="0" borderId="14" applyNumberFormat="0" applyFill="0" applyAlignment="0" applyProtection="0"/>
    <xf numFmtId="0" fontId="36" fillId="0" borderId="14" applyNumberFormat="0" applyFill="0" applyAlignment="0" applyProtection="0"/>
    <xf numFmtId="0" fontId="35" fillId="0" borderId="14" applyNumberFormat="0" applyFill="0" applyAlignment="0" applyProtection="0"/>
    <xf numFmtId="0" fontId="3" fillId="0" borderId="1" applyNumberFormat="0" applyFill="0" applyAlignment="0" applyProtection="0"/>
    <xf numFmtId="0" fontId="35" fillId="0" borderId="14" applyNumberFormat="0" applyFill="0" applyAlignment="0" applyProtection="0"/>
    <xf numFmtId="0" fontId="37" fillId="0" borderId="15" applyNumberFormat="0" applyFill="0" applyAlignment="0" applyProtection="0"/>
    <xf numFmtId="0" fontId="38" fillId="0" borderId="15" applyNumberFormat="0" applyFill="0" applyAlignment="0" applyProtection="0"/>
    <xf numFmtId="0" fontId="37" fillId="0" borderId="15" applyNumberFormat="0" applyFill="0" applyAlignment="0" applyProtection="0"/>
    <xf numFmtId="0" fontId="38" fillId="0" borderId="15" applyNumberFormat="0" applyFill="0" applyAlignment="0" applyProtection="0"/>
    <xf numFmtId="0" fontId="37" fillId="0" borderId="15" applyNumberFormat="0" applyFill="0" applyAlignment="0" applyProtection="0"/>
    <xf numFmtId="0" fontId="4" fillId="0" borderId="2" applyNumberFormat="0" applyFill="0" applyAlignment="0" applyProtection="0"/>
    <xf numFmtId="0" fontId="37" fillId="0" borderId="15" applyNumberFormat="0" applyFill="0" applyAlignment="0" applyProtection="0"/>
    <xf numFmtId="0" fontId="39" fillId="0" borderId="16" applyNumberFormat="0" applyFill="0" applyAlignment="0" applyProtection="0"/>
    <xf numFmtId="0" fontId="40" fillId="0" borderId="16" applyNumberFormat="0" applyFill="0" applyAlignment="0" applyProtection="0"/>
    <xf numFmtId="0" fontId="39" fillId="0" borderId="16" applyNumberFormat="0" applyFill="0" applyAlignment="0" applyProtection="0"/>
    <xf numFmtId="0" fontId="40" fillId="0" borderId="16" applyNumberFormat="0" applyFill="0" applyAlignment="0" applyProtection="0"/>
    <xf numFmtId="0" fontId="39" fillId="0" borderId="16" applyNumberFormat="0" applyFill="0" applyAlignment="0" applyProtection="0"/>
    <xf numFmtId="0" fontId="5" fillId="0" borderId="3"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41" fillId="46" borderId="12" applyNumberFormat="0" applyAlignment="0" applyProtection="0"/>
    <xf numFmtId="0" fontId="42" fillId="47" borderId="12" applyNumberFormat="0" applyAlignment="0" applyProtection="0"/>
    <xf numFmtId="0" fontId="42" fillId="48" borderId="12" applyNumberFormat="0" applyAlignment="0" applyProtection="0"/>
    <xf numFmtId="0" fontId="41" fillId="46" borderId="12" applyNumberFormat="0" applyAlignment="0" applyProtection="0"/>
    <xf numFmtId="0" fontId="42" fillId="47" borderId="12" applyNumberFormat="0" applyAlignment="0" applyProtection="0"/>
    <xf numFmtId="0" fontId="42" fillId="48" borderId="12" applyNumberFormat="0" applyAlignment="0" applyProtection="0"/>
    <xf numFmtId="0" fontId="41" fillId="46" borderId="12" applyNumberFormat="0" applyAlignment="0" applyProtection="0"/>
    <xf numFmtId="0" fontId="9" fillId="5" borderId="4" applyNumberFormat="0" applyAlignment="0" applyProtection="0"/>
    <xf numFmtId="0" fontId="41" fillId="46" borderId="12" applyNumberFormat="0" applyAlignment="0" applyProtection="0"/>
    <xf numFmtId="0" fontId="43" fillId="0" borderId="17" applyNumberFormat="0" applyFill="0" applyAlignment="0" applyProtection="0"/>
    <xf numFmtId="0" fontId="44" fillId="0" borderId="17" applyNumberFormat="0" applyFill="0" applyAlignment="0" applyProtection="0"/>
    <xf numFmtId="0" fontId="43" fillId="0" borderId="17" applyNumberFormat="0" applyFill="0" applyAlignment="0" applyProtection="0"/>
    <xf numFmtId="0" fontId="44" fillId="0" borderId="17" applyNumberFormat="0" applyFill="0" applyAlignment="0" applyProtection="0"/>
    <xf numFmtId="0" fontId="43" fillId="0" borderId="17" applyNumberFormat="0" applyFill="0" applyAlignment="0" applyProtection="0"/>
    <xf numFmtId="0" fontId="12" fillId="0" borderId="6" applyNumberFormat="0" applyFill="0" applyAlignment="0" applyProtection="0"/>
    <xf numFmtId="0" fontId="43" fillId="0" borderId="17" applyNumberFormat="0" applyFill="0" applyAlignment="0" applyProtection="0"/>
    <xf numFmtId="0" fontId="45" fillId="83" borderId="0" applyNumberFormat="0" applyBorder="0" applyAlignment="0" applyProtection="0"/>
    <xf numFmtId="0" fontId="46" fillId="84" borderId="0" applyNumberFormat="0" applyBorder="0" applyAlignment="0" applyProtection="0"/>
    <xf numFmtId="0" fontId="45" fillId="83" borderId="0" applyNumberFormat="0" applyBorder="0" applyAlignment="0" applyProtection="0"/>
    <xf numFmtId="0" fontId="46" fillId="84" borderId="0" applyNumberFormat="0" applyBorder="0" applyAlignment="0" applyProtection="0"/>
    <xf numFmtId="0" fontId="45" fillId="83" borderId="0" applyNumberFormat="0" applyBorder="0" applyAlignment="0" applyProtection="0"/>
    <xf numFmtId="0" fontId="8" fillId="4" borderId="0" applyNumberFormat="0" applyBorder="0" applyAlignment="0" applyProtection="0"/>
    <xf numFmtId="0" fontId="45" fillId="83" borderId="0" applyNumberFormat="0" applyBorder="0" applyAlignment="0" applyProtection="0"/>
    <xf numFmtId="0" fontId="18" fillId="0" borderId="0"/>
    <xf numFmtId="0" fontId="18" fillId="0" borderId="0"/>
    <xf numFmtId="0" fontId="47" fillId="0" borderId="0"/>
    <xf numFmtId="0" fontId="47" fillId="0" borderId="0"/>
    <xf numFmtId="0" fontId="21" fillId="0" borderId="0"/>
    <xf numFmtId="0" fontId="18" fillId="0" borderId="0"/>
    <xf numFmtId="0" fontId="18" fillId="0" borderId="0"/>
    <xf numFmtId="0" fontId="47" fillId="0" borderId="0"/>
    <xf numFmtId="0" fontId="18" fillId="0" borderId="0"/>
    <xf numFmtId="0" fontId="1" fillId="0" borderId="0"/>
    <xf numFmtId="0" fontId="18" fillId="0" borderId="0"/>
    <xf numFmtId="0" fontId="1" fillId="0" borderId="0"/>
    <xf numFmtId="0" fontId="18" fillId="0" borderId="0"/>
    <xf numFmtId="0" fontId="20" fillId="85" borderId="18" applyNumberFormat="0" applyFont="0" applyAlignment="0" applyProtection="0"/>
    <xf numFmtId="0" fontId="1" fillId="8" borderId="8" applyNumberFormat="0" applyFont="0" applyAlignment="0" applyProtection="0"/>
    <xf numFmtId="0" fontId="20" fillId="85" borderId="18" applyNumberFormat="0" applyFont="0" applyAlignment="0" applyProtection="0"/>
    <xf numFmtId="0" fontId="30" fillId="86" borderId="18" applyNumberFormat="0" applyAlignment="0" applyProtection="0"/>
    <xf numFmtId="0" fontId="30" fillId="87" borderId="18" applyNumberFormat="0" applyAlignment="0" applyProtection="0"/>
    <xf numFmtId="0" fontId="20" fillId="85" borderId="18" applyNumberFormat="0" applyFont="0" applyAlignment="0" applyProtection="0"/>
    <xf numFmtId="0" fontId="30" fillId="86" borderId="19" applyNumberFormat="0" applyAlignment="0" applyProtection="0"/>
    <xf numFmtId="0" fontId="30" fillId="86" borderId="18" applyNumberFormat="0" applyAlignment="0" applyProtection="0"/>
    <xf numFmtId="0" fontId="30" fillId="86" borderId="18" applyNumberFormat="0" applyAlignment="0" applyProtection="0"/>
    <xf numFmtId="0" fontId="20" fillId="85" borderId="18" applyNumberFormat="0" applyFont="0" applyAlignment="0" applyProtection="0"/>
    <xf numFmtId="0" fontId="30" fillId="86" borderId="18" applyNumberFormat="0" applyAlignment="0" applyProtection="0"/>
    <xf numFmtId="0" fontId="20" fillId="85" borderId="18" applyNumberFormat="0" applyFont="0" applyAlignment="0" applyProtection="0"/>
    <xf numFmtId="0" fontId="30" fillId="86" borderId="18" applyNumberFormat="0" applyAlignment="0" applyProtection="0"/>
    <xf numFmtId="0" fontId="20" fillId="85" borderId="18" applyNumberFormat="0" applyFont="0" applyAlignment="0" applyProtection="0"/>
    <xf numFmtId="0" fontId="30" fillId="86" borderId="18" applyNumberFormat="0" applyAlignment="0" applyProtection="0"/>
    <xf numFmtId="0" fontId="20" fillId="8" borderId="8" applyNumberFormat="0" applyFont="0" applyAlignment="0" applyProtection="0"/>
    <xf numFmtId="0" fontId="20" fillId="85" borderId="18" applyNumberFormat="0" applyFont="0" applyAlignment="0" applyProtection="0"/>
    <xf numFmtId="0" fontId="20" fillId="85" borderId="18" applyNumberFormat="0" applyFont="0" applyAlignment="0" applyProtection="0"/>
    <xf numFmtId="0" fontId="20" fillId="85" borderId="18" applyNumberFormat="0" applyFont="0" applyAlignment="0" applyProtection="0"/>
    <xf numFmtId="0" fontId="20" fillId="85" borderId="18" applyNumberFormat="0" applyFont="0" applyAlignment="0" applyProtection="0"/>
    <xf numFmtId="0" fontId="20" fillId="85" borderId="18" applyNumberFormat="0" applyFont="0" applyAlignment="0" applyProtection="0"/>
    <xf numFmtId="0" fontId="30" fillId="86" borderId="18" applyNumberFormat="0" applyAlignment="0" applyProtection="0"/>
    <xf numFmtId="0" fontId="30" fillId="86" borderId="18" applyNumberFormat="0" applyAlignment="0" applyProtection="0"/>
    <xf numFmtId="0" fontId="30" fillId="87" borderId="18" applyNumberFormat="0" applyAlignment="0" applyProtection="0"/>
    <xf numFmtId="0" fontId="20" fillId="85" borderId="18" applyNumberFormat="0" applyFont="0" applyAlignment="0" applyProtection="0"/>
    <xf numFmtId="0" fontId="20" fillId="8" borderId="8" applyNumberFormat="0" applyFont="0" applyAlignment="0" applyProtection="0"/>
    <xf numFmtId="0" fontId="30" fillId="86" borderId="19" applyNumberFormat="0" applyAlignment="0" applyProtection="0"/>
    <xf numFmtId="0" fontId="20" fillId="8" borderId="8" applyNumberFormat="0" applyFont="0" applyAlignment="0" applyProtection="0"/>
    <xf numFmtId="0" fontId="30" fillId="86" borderId="19" applyNumberFormat="0" applyAlignment="0" applyProtection="0"/>
    <xf numFmtId="0" fontId="20" fillId="8" borderId="8" applyNumberFormat="0" applyFont="0" applyAlignment="0" applyProtection="0"/>
    <xf numFmtId="0" fontId="30" fillId="86" borderId="19" applyNumberForma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48" fillId="78" borderId="20" applyNumberFormat="0" applyAlignment="0" applyProtection="0"/>
    <xf numFmtId="0" fontId="49" fillId="79" borderId="20" applyNumberFormat="0" applyAlignment="0" applyProtection="0"/>
    <xf numFmtId="0" fontId="48" fillId="78" borderId="20" applyNumberFormat="0" applyAlignment="0" applyProtection="0"/>
    <xf numFmtId="0" fontId="49" fillId="79" borderId="20" applyNumberFormat="0" applyAlignment="0" applyProtection="0"/>
    <xf numFmtId="0" fontId="48" fillId="78" borderId="20" applyNumberFormat="0" applyAlignment="0" applyProtection="0"/>
    <xf numFmtId="0" fontId="10" fillId="6" borderId="5" applyNumberFormat="0" applyAlignment="0" applyProtection="0"/>
    <xf numFmtId="0" fontId="48" fillId="78" borderId="20" applyNumberFormat="0" applyAlignment="0" applyProtection="0"/>
    <xf numFmtId="9" fontId="1"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2" fillId="0" borderId="0" applyNumberFormat="0" applyFill="0" applyBorder="0" applyAlignment="0" applyProtection="0"/>
    <xf numFmtId="0" fontId="50" fillId="0" borderId="0" applyNumberFormat="0" applyFill="0" applyBorder="0" applyAlignment="0" applyProtection="0"/>
    <xf numFmtId="0" fontId="52" fillId="0" borderId="21" applyNumberFormat="0" applyFill="0" applyAlignment="0" applyProtection="0"/>
    <xf numFmtId="0" fontId="53" fillId="0" borderId="21" applyNumberFormat="0" applyFill="0" applyAlignment="0" applyProtection="0"/>
    <xf numFmtId="0" fontId="52" fillId="0" borderId="21" applyNumberFormat="0" applyFill="0" applyAlignment="0" applyProtection="0"/>
    <xf numFmtId="0" fontId="53" fillId="0" borderId="21" applyNumberFormat="0" applyFill="0" applyAlignment="0" applyProtection="0"/>
    <xf numFmtId="0" fontId="52" fillId="0" borderId="21" applyNumberFormat="0" applyFill="0" applyAlignment="0" applyProtection="0"/>
    <xf numFmtId="0" fontId="16" fillId="0" borderId="9" applyNumberFormat="0" applyFill="0" applyAlignment="0" applyProtection="0"/>
    <xf numFmtId="0" fontId="52" fillId="0" borderId="21" applyNumberFormat="0" applyFill="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14" fillId="0" borderId="0" applyNumberFormat="0" applyFill="0" applyBorder="0" applyAlignment="0" applyProtection="0"/>
    <xf numFmtId="0" fontId="54" fillId="0" borderId="0" applyNumberForma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30" borderId="0" applyNumberFormat="0" applyBorder="0" applyAlignment="0" applyProtection="0"/>
    <xf numFmtId="0" fontId="1" fillId="11"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8" borderId="8" applyNumberFormat="0" applyFont="0" applyAlignment="0" applyProtection="0"/>
    <xf numFmtId="0" fontId="1" fillId="0" borderId="0"/>
    <xf numFmtId="0" fontId="1" fillId="0" borderId="0"/>
    <xf numFmtId="0" fontId="18" fillId="0" borderId="0"/>
    <xf numFmtId="9" fontId="1" fillId="0" borderId="0" applyFont="0" applyFill="0" applyBorder="0" applyAlignment="0" applyProtection="0"/>
    <xf numFmtId="0" fontId="30" fillId="86" borderId="18" applyNumberForma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10"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1" fillId="14"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1" fillId="18"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1" fillId="22"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1" fillId="26"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1" fillId="30"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1" fillId="11"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1" fillId="15"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1" fillId="19"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1" fillId="23"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1" fillId="27"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1" fillId="31"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2" borderId="0" applyNumberFormat="0" applyBorder="0" applyAlignment="0" applyProtection="0"/>
    <xf numFmtId="0" fontId="22" fillId="52"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4" borderId="0" applyNumberFormat="0" applyBorder="0" applyAlignment="0" applyProtection="0"/>
    <xf numFmtId="0" fontId="22" fillId="74"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76" borderId="0" applyNumberFormat="0" applyBorder="0" applyAlignment="0" applyProtection="0"/>
    <xf numFmtId="0" fontId="22" fillId="7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6" fillId="78" borderId="12" applyNumberFormat="0" applyAlignment="0" applyProtection="0"/>
    <xf numFmtId="0" fontId="26" fillId="78" borderId="12" applyNumberFormat="0" applyAlignment="0" applyProtection="0"/>
    <xf numFmtId="0" fontId="28" fillId="80" borderId="13" applyNumberFormat="0" applyAlignment="0" applyProtection="0"/>
    <xf numFmtId="0" fontId="28" fillId="80" borderId="13"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5" fillId="0" borderId="14" applyNumberFormat="0" applyFill="0" applyAlignment="0" applyProtection="0"/>
    <xf numFmtId="0" fontId="35" fillId="0" borderId="14"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1" fillId="46" borderId="12" applyNumberFormat="0" applyAlignment="0" applyProtection="0"/>
    <xf numFmtId="0" fontId="41" fillId="46" borderId="12" applyNumberFormat="0" applyAlignment="0" applyProtection="0"/>
    <xf numFmtId="0" fontId="43" fillId="0" borderId="17" applyNumberFormat="0" applyFill="0" applyAlignment="0" applyProtection="0"/>
    <xf numFmtId="0" fontId="43" fillId="0" borderId="17" applyNumberFormat="0" applyFill="0" applyAlignment="0" applyProtection="0"/>
    <xf numFmtId="0" fontId="45" fillId="83" borderId="0" applyNumberFormat="0" applyBorder="0" applyAlignment="0" applyProtection="0"/>
    <xf numFmtId="0" fontId="45" fillId="83" borderId="0" applyNumberFormat="0" applyBorder="0" applyAlignment="0" applyProtection="0"/>
    <xf numFmtId="0" fontId="18" fillId="0" borderId="0"/>
    <xf numFmtId="0" fontId="1" fillId="0" borderId="0"/>
    <xf numFmtId="0" fontId="18" fillId="0" borderId="0"/>
    <xf numFmtId="0" fontId="20" fillId="8" borderId="8" applyNumberFormat="0" applyFont="0" applyAlignment="0" applyProtection="0"/>
    <xf numFmtId="0" fontId="20" fillId="85" borderId="18" applyNumberFormat="0" applyFont="0" applyAlignment="0" applyProtection="0"/>
    <xf numFmtId="0" fontId="20" fillId="85" borderId="18" applyNumberFormat="0" applyFont="0" applyAlignment="0" applyProtection="0"/>
    <xf numFmtId="0" fontId="48" fillId="78" borderId="20" applyNumberFormat="0" applyAlignment="0" applyProtection="0"/>
    <xf numFmtId="0" fontId="48" fillId="78" borderId="20" applyNumberFormat="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2" fillId="0" borderId="21" applyNumberFormat="0" applyFill="0" applyAlignment="0" applyProtection="0"/>
    <xf numFmtId="0" fontId="52" fillId="0" borderId="21"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9" fontId="1" fillId="0" borderId="0" applyFont="0" applyFill="0" applyBorder="0" applyAlignment="0" applyProtection="0"/>
    <xf numFmtId="44" fontId="20" fillId="0" borderId="0" applyFont="0" applyFill="0" applyBorder="0" applyAlignment="0" applyProtection="0"/>
    <xf numFmtId="0" fontId="20" fillId="85" borderId="18" applyNumberFormat="0" applyFont="0" applyAlignment="0" applyProtection="0"/>
    <xf numFmtId="0" fontId="20" fillId="85" borderId="18" applyNumberFormat="0" applyFont="0" applyAlignment="0" applyProtection="0"/>
    <xf numFmtId="0" fontId="20" fillId="85" borderId="18" applyNumberFormat="0" applyFont="0" applyAlignment="0" applyProtection="0"/>
    <xf numFmtId="0" fontId="20" fillId="85" borderId="1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20" fillId="8" borderId="8" applyNumberFormat="0" applyFont="0" applyAlignment="0" applyProtection="0"/>
    <xf numFmtId="0" fontId="20" fillId="85" borderId="18" applyNumberFormat="0" applyFont="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30" borderId="0" applyNumberFormat="0" applyBorder="0" applyAlignment="0" applyProtection="0"/>
    <xf numFmtId="0" fontId="1" fillId="11"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8" borderId="8" applyNumberFormat="0" applyFont="0" applyAlignment="0" applyProtection="0"/>
    <xf numFmtId="0" fontId="1" fillId="0" borderId="0"/>
    <xf numFmtId="0" fontId="1" fillId="0" borderId="0"/>
    <xf numFmtId="0" fontId="18"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9" fontId="18" fillId="0" borderId="0" applyFont="0" applyFill="0" applyBorder="0" applyAlignment="0" applyProtection="0"/>
    <xf numFmtId="0" fontId="1" fillId="0" borderId="0"/>
    <xf numFmtId="0" fontId="18"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9" fillId="0" borderId="0" applyNumberFormat="0" applyFill="0" applyBorder="0" applyAlignment="0" applyProtection="0">
      <alignment vertical="top"/>
      <protection locked="0"/>
    </xf>
    <xf numFmtId="0" fontId="1" fillId="0" borderId="0"/>
    <xf numFmtId="0" fontId="1" fillId="0" borderId="0"/>
    <xf numFmtId="0" fontId="21" fillId="35" borderId="0" applyNumberFormat="0" applyBorder="0" applyAlignment="0" applyProtection="0"/>
    <xf numFmtId="0" fontId="1" fillId="10" borderId="0" applyNumberFormat="0" applyBorder="0" applyAlignment="0" applyProtection="0"/>
    <xf numFmtId="0" fontId="21" fillId="34" borderId="0" applyNumberFormat="0" applyBorder="0" applyAlignment="0" applyProtection="0"/>
    <xf numFmtId="0" fontId="1" fillId="10" borderId="0" applyNumberFormat="0" applyBorder="0" applyAlignment="0" applyProtection="0"/>
    <xf numFmtId="0" fontId="20"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38" borderId="0" applyNumberFormat="0" applyBorder="0" applyAlignment="0" applyProtection="0"/>
    <xf numFmtId="0" fontId="1" fillId="14" borderId="0" applyNumberFormat="0" applyBorder="0" applyAlignment="0" applyProtection="0"/>
    <xf numFmtId="0" fontId="21" fillId="37" borderId="0" applyNumberFormat="0" applyBorder="0" applyAlignment="0" applyProtection="0"/>
    <xf numFmtId="0" fontId="1" fillId="14" borderId="0" applyNumberFormat="0" applyBorder="0" applyAlignment="0" applyProtection="0"/>
    <xf numFmtId="0" fontId="20" fillId="3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21" fillId="40" borderId="0" applyNumberFormat="0" applyBorder="0" applyAlignment="0" applyProtection="0"/>
    <xf numFmtId="0" fontId="1" fillId="18" borderId="0" applyNumberFormat="0" applyBorder="0" applyAlignment="0" applyProtection="0"/>
    <xf numFmtId="0" fontId="20" fillId="39"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43" borderId="0" applyNumberFormat="0" applyBorder="0" applyAlignment="0" applyProtection="0"/>
    <xf numFmtId="0" fontId="1" fillId="22" borderId="0" applyNumberFormat="0" applyBorder="0" applyAlignment="0" applyProtection="0"/>
    <xf numFmtId="0" fontId="21" fillId="42" borderId="0" applyNumberFormat="0" applyBorder="0" applyAlignment="0" applyProtection="0"/>
    <xf numFmtId="0" fontId="1" fillId="22" borderId="0" applyNumberFormat="0" applyBorder="0" applyAlignment="0" applyProtection="0"/>
    <xf numFmtId="0" fontId="20" fillId="4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21" fillId="45" borderId="0" applyNumberFormat="0" applyBorder="0" applyAlignment="0" applyProtection="0"/>
    <xf numFmtId="0" fontId="1" fillId="26" borderId="0" applyNumberFormat="0" applyBorder="0" applyAlignment="0" applyProtection="0"/>
    <xf numFmtId="0" fontId="20" fillId="4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1" fillId="48" borderId="0" applyNumberFormat="0" applyBorder="0" applyAlignment="0" applyProtection="0"/>
    <xf numFmtId="0" fontId="1" fillId="30" borderId="0" applyNumberFormat="0" applyBorder="0" applyAlignment="0" applyProtection="0"/>
    <xf numFmtId="0" fontId="21" fillId="47" borderId="0" applyNumberFormat="0" applyBorder="0" applyAlignment="0" applyProtection="0"/>
    <xf numFmtId="0" fontId="1" fillId="30" borderId="0" applyNumberFormat="0" applyBorder="0" applyAlignment="0" applyProtection="0"/>
    <xf numFmtId="0" fontId="20" fillId="4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1" fillId="51" borderId="0" applyNumberFormat="0" applyBorder="0" applyAlignment="0" applyProtection="0"/>
    <xf numFmtId="0" fontId="1" fillId="11" borderId="0" applyNumberFormat="0" applyBorder="0" applyAlignment="0" applyProtection="0"/>
    <xf numFmtId="0" fontId="21" fillId="50" borderId="0" applyNumberFormat="0" applyBorder="0" applyAlignment="0" applyProtection="0"/>
    <xf numFmtId="0" fontId="1" fillId="11" borderId="0" applyNumberFormat="0" applyBorder="0" applyAlignment="0" applyProtection="0"/>
    <xf numFmtId="0" fontId="20" fillId="4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1" fillId="54" borderId="0" applyNumberFormat="0" applyBorder="0" applyAlignment="0" applyProtection="0"/>
    <xf numFmtId="0" fontId="1" fillId="15" borderId="0" applyNumberFormat="0" applyBorder="0" applyAlignment="0" applyProtection="0"/>
    <xf numFmtId="0" fontId="21" fillId="53" borderId="0" applyNumberFormat="0" applyBorder="0" applyAlignment="0" applyProtection="0"/>
    <xf numFmtId="0" fontId="1" fillId="15" borderId="0" applyNumberFormat="0" applyBorder="0" applyAlignment="0" applyProtection="0"/>
    <xf numFmtId="0" fontId="20" fillId="5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21" fillId="56" borderId="0" applyNumberFormat="0" applyBorder="0" applyAlignment="0" applyProtection="0"/>
    <xf numFmtId="0" fontId="1" fillId="19" borderId="0" applyNumberFormat="0" applyBorder="0" applyAlignment="0" applyProtection="0"/>
    <xf numFmtId="0" fontId="20" fillId="5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43" borderId="0" applyNumberFormat="0" applyBorder="0" applyAlignment="0" applyProtection="0"/>
    <xf numFmtId="0" fontId="1" fillId="23" borderId="0" applyNumberFormat="0" applyBorder="0" applyAlignment="0" applyProtection="0"/>
    <xf numFmtId="0" fontId="21" fillId="42" borderId="0" applyNumberFormat="0" applyBorder="0" applyAlignment="0" applyProtection="0"/>
    <xf numFmtId="0" fontId="1" fillId="23" borderId="0" applyNumberFormat="0" applyBorder="0" applyAlignment="0" applyProtection="0"/>
    <xf numFmtId="0" fontId="20" fillId="4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1" fillId="51" borderId="0" applyNumberFormat="0" applyBorder="0" applyAlignment="0" applyProtection="0"/>
    <xf numFmtId="0" fontId="1" fillId="27" borderId="0" applyNumberFormat="0" applyBorder="0" applyAlignment="0" applyProtection="0"/>
    <xf numFmtId="0" fontId="21" fillId="50" borderId="0" applyNumberFormat="0" applyBorder="0" applyAlignment="0" applyProtection="0"/>
    <xf numFmtId="0" fontId="1" fillId="27" borderId="0" applyNumberFormat="0" applyBorder="0" applyAlignment="0" applyProtection="0"/>
    <xf numFmtId="0" fontId="20" fillId="4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1" fillId="58" borderId="0" applyNumberFormat="0" applyBorder="0" applyAlignment="0" applyProtection="0"/>
    <xf numFmtId="0" fontId="1" fillId="31" borderId="0" applyNumberFormat="0" applyBorder="0" applyAlignment="0" applyProtection="0"/>
    <xf numFmtId="0" fontId="20" fillId="5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53" borderId="0" applyNumberFormat="0" applyBorder="0" applyAlignment="0" applyProtection="0"/>
    <xf numFmtId="0" fontId="23" fillId="53" borderId="0" applyNumberFormat="0" applyBorder="0" applyAlignment="0" applyProtection="0"/>
    <xf numFmtId="0" fontId="23" fillId="56" borderId="0" applyNumberFormat="0" applyBorder="0" applyAlignment="0" applyProtection="0"/>
    <xf numFmtId="0" fontId="23" fillId="56"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67" borderId="0" applyNumberFormat="0" applyBorder="0" applyAlignment="0" applyProtection="0"/>
    <xf numFmtId="0" fontId="23" fillId="67" borderId="0" applyNumberFormat="0" applyBorder="0" applyAlignment="0" applyProtection="0"/>
    <xf numFmtId="0" fontId="23" fillId="69" borderId="0" applyNumberFormat="0" applyBorder="0" applyAlignment="0" applyProtection="0"/>
    <xf numFmtId="0" fontId="23" fillId="69" borderId="0" applyNumberFormat="0" applyBorder="0" applyAlignment="0" applyProtection="0"/>
    <xf numFmtId="0" fontId="23" fillId="72" borderId="0" applyNumberFormat="0" applyBorder="0" applyAlignment="0" applyProtection="0"/>
    <xf numFmtId="0" fontId="23" fillId="72" borderId="0" applyNumberFormat="0" applyBorder="0" applyAlignment="0" applyProtection="0"/>
    <xf numFmtId="0" fontId="23" fillId="75" borderId="0" applyNumberFormat="0" applyBorder="0" applyAlignment="0" applyProtection="0"/>
    <xf numFmtId="0" fontId="23" fillId="75"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77" borderId="0" applyNumberFormat="0" applyBorder="0" applyAlignment="0" applyProtection="0"/>
    <xf numFmtId="0" fontId="23" fillId="7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7" fillId="79" borderId="12" applyNumberFormat="0" applyAlignment="0" applyProtection="0"/>
    <xf numFmtId="0" fontId="27" fillId="79" borderId="12" applyNumberFormat="0" applyAlignment="0" applyProtection="0"/>
    <xf numFmtId="0" fontId="29" fillId="81" borderId="13" applyNumberFormat="0" applyAlignment="0" applyProtection="0"/>
    <xf numFmtId="0" fontId="29" fillId="81" borderId="13" applyNumberFormat="0" applyAlignment="0" applyProtection="0"/>
    <xf numFmtId="164" fontId="30" fillId="0" borderId="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6" fillId="0" borderId="14" applyNumberFormat="0" applyFill="0" applyAlignment="0" applyProtection="0"/>
    <xf numFmtId="0" fontId="36" fillId="0" borderId="14" applyNumberFormat="0" applyFill="0" applyAlignment="0" applyProtection="0"/>
    <xf numFmtId="0" fontId="38" fillId="0" borderId="15" applyNumberFormat="0" applyFill="0" applyAlignment="0" applyProtection="0"/>
    <xf numFmtId="0" fontId="38" fillId="0" borderId="15"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2" fillId="47" borderId="12" applyNumberFormat="0" applyAlignment="0" applyProtection="0"/>
    <xf numFmtId="0" fontId="42" fillId="47" borderId="12" applyNumberFormat="0" applyAlignment="0" applyProtection="0"/>
    <xf numFmtId="0" fontId="44" fillId="0" borderId="17" applyNumberFormat="0" applyFill="0" applyAlignment="0" applyProtection="0"/>
    <xf numFmtId="0" fontId="44" fillId="0" borderId="17" applyNumberFormat="0" applyFill="0" applyAlignment="0" applyProtection="0"/>
    <xf numFmtId="0" fontId="46" fillId="84" borderId="0" applyNumberFormat="0" applyBorder="0" applyAlignment="0" applyProtection="0"/>
    <xf numFmtId="0" fontId="46" fillId="84" borderId="0" applyNumberFormat="0" applyBorder="0" applyAlignment="0" applyProtection="0"/>
    <xf numFmtId="0" fontId="1" fillId="0" borderId="0"/>
    <xf numFmtId="0" fontId="1" fillId="0" borderId="0"/>
    <xf numFmtId="0" fontId="1" fillId="0" borderId="0"/>
    <xf numFmtId="0" fontId="18" fillId="0" borderId="0"/>
    <xf numFmtId="0" fontId="47" fillId="0" borderId="0"/>
    <xf numFmtId="0" fontId="1" fillId="0" borderId="0"/>
    <xf numFmtId="0" fontId="1" fillId="0" borderId="0"/>
    <xf numFmtId="0" fontId="18" fillId="0" borderId="0"/>
    <xf numFmtId="0" fontId="1" fillId="0" borderId="0"/>
    <xf numFmtId="0" fontId="1" fillId="0" borderId="0"/>
    <xf numFmtId="0" fontId="1" fillId="0" borderId="0"/>
    <xf numFmtId="0" fontId="47"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85" borderId="1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0" fillId="86" borderId="18" applyNumberFormat="0" applyAlignment="0" applyProtection="0"/>
    <xf numFmtId="0" fontId="30" fillId="87" borderId="18" applyNumberFormat="0" applyAlignment="0" applyProtection="0"/>
    <xf numFmtId="0" fontId="1" fillId="8" borderId="8" applyNumberFormat="0" applyFont="0" applyAlignment="0" applyProtection="0"/>
    <xf numFmtId="0" fontId="30" fillId="86" borderId="18" applyNumberFormat="0" applyAlignment="0" applyProtection="0"/>
    <xf numFmtId="0" fontId="30" fillId="86" borderId="18" applyNumberFormat="0" applyAlignment="0" applyProtection="0"/>
    <xf numFmtId="0" fontId="30" fillId="86" borderId="18" applyNumberFormat="0" applyAlignment="0" applyProtection="0"/>
    <xf numFmtId="0" fontId="30" fillId="86" borderId="18" applyNumberFormat="0" applyAlignment="0" applyProtection="0"/>
    <xf numFmtId="0" fontId="30" fillId="87" borderId="18" applyNumberFormat="0" applyAlignment="0" applyProtection="0"/>
    <xf numFmtId="0" fontId="1" fillId="8" borderId="8" applyNumberFormat="0" applyFont="0" applyAlignment="0" applyProtection="0"/>
    <xf numFmtId="0" fontId="30" fillId="86" borderId="19" applyNumberFormat="0" applyAlignment="0" applyProtection="0"/>
    <xf numFmtId="0" fontId="30" fillId="86" borderId="19" applyNumberFormat="0" applyAlignment="0" applyProtection="0"/>
    <xf numFmtId="0" fontId="49" fillId="79" borderId="20" applyNumberFormat="0" applyAlignment="0" applyProtection="0"/>
    <xf numFmtId="0" fontId="49" fillId="79" borderId="20"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3" fillId="0" borderId="21" applyNumberFormat="0" applyFill="0" applyAlignment="0" applyProtection="0"/>
    <xf numFmtId="0" fontId="53" fillId="0" borderId="21"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1" fillId="0" borderId="0"/>
    <xf numFmtId="0" fontId="1" fillId="0" borderId="0"/>
    <xf numFmtId="0" fontId="1" fillId="0" borderId="0"/>
    <xf numFmtId="0" fontId="20" fillId="33" borderId="0" applyNumberFormat="0" applyBorder="0" applyAlignment="0" applyProtection="0"/>
    <xf numFmtId="0" fontId="20" fillId="33"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8" borderId="8" applyNumberFormat="0" applyFont="0" applyAlignment="0" applyProtection="0"/>
    <xf numFmtId="0" fontId="20" fillId="85" borderId="18" applyNumberFormat="0" applyFont="0" applyAlignment="0" applyProtection="0"/>
    <xf numFmtId="0" fontId="20" fillId="85" borderId="18" applyNumberFormat="0" applyFont="0" applyAlignment="0" applyProtection="0"/>
    <xf numFmtId="0" fontId="18" fillId="0" borderId="0"/>
    <xf numFmtId="0" fontId="1" fillId="10" borderId="0" applyNumberFormat="0" applyBorder="0" applyAlignment="0" applyProtection="0"/>
    <xf numFmtId="0" fontId="21" fillId="3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3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21" fillId="3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3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21" fillId="40"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40"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21" fillId="4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1" fillId="4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21" fillId="4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1" fillId="4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21" fillId="4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1" fillId="4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21" fillId="5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1" fillId="5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21" fillId="5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1" fillId="5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21" fillId="5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5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21" fillId="42"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1" fillId="42"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21" fillId="5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1" fillId="5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1" fillId="5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1" fillId="5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85" borderId="1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8" borderId="8" applyNumberFormat="0" applyFont="0" applyAlignment="0" applyProtection="0"/>
    <xf numFmtId="0" fontId="30" fillId="86" borderId="18" applyNumberFormat="0" applyAlignment="0" applyProtection="0"/>
    <xf numFmtId="0" fontId="30" fillId="86" borderId="18" applyNumberForma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0" fillId="86" borderId="19"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20" fillId="8" borderId="8" applyNumberFormat="0" applyFont="0" applyAlignment="0" applyProtection="0"/>
    <xf numFmtId="0" fontId="1" fillId="0" borderId="0"/>
    <xf numFmtId="0" fontId="18" fillId="0" borderId="0"/>
    <xf numFmtId="0" fontId="1" fillId="8" borderId="8" applyNumberFormat="0" applyFont="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cellStyleXfs>
  <cellXfs count="117">
    <xf numFmtId="0" fontId="0" fillId="0" borderId="0" xfId="0"/>
    <xf numFmtId="0" fontId="1" fillId="0" borderId="0" xfId="0" applyFont="1"/>
    <xf numFmtId="0" fontId="56" fillId="0" borderId="10" xfId="43" applyFont="1" applyFill="1" applyBorder="1" applyAlignment="1">
      <alignment horizontal="left" vertical="center"/>
    </xf>
    <xf numFmtId="0" fontId="1" fillId="0" borderId="10" xfId="43" applyFont="1" applyBorder="1" applyAlignment="1">
      <alignment horizontal="center"/>
    </xf>
    <xf numFmtId="0" fontId="1" fillId="0" borderId="10" xfId="43" applyFont="1" applyFill="1" applyBorder="1" applyAlignment="1"/>
    <xf numFmtId="0" fontId="0" fillId="0" borderId="10" xfId="0" applyBorder="1"/>
    <xf numFmtId="0" fontId="1" fillId="0" borderId="10" xfId="0" applyFont="1" applyFill="1" applyBorder="1"/>
    <xf numFmtId="0" fontId="57" fillId="0" borderId="0" xfId="42" applyFont="1" applyFill="1" applyBorder="1"/>
    <xf numFmtId="0" fontId="0" fillId="0" borderId="10" xfId="0" applyFont="1" applyFill="1" applyBorder="1"/>
    <xf numFmtId="0" fontId="0" fillId="0" borderId="0" xfId="0"/>
    <xf numFmtId="0" fontId="57" fillId="0" borderId="0" xfId="0" applyFont="1" applyBorder="1"/>
    <xf numFmtId="0" fontId="16" fillId="0" borderId="0" xfId="0" applyFont="1"/>
    <xf numFmtId="0" fontId="16" fillId="0" borderId="10" xfId="0" applyFont="1" applyBorder="1"/>
    <xf numFmtId="0" fontId="1" fillId="0" borderId="0" xfId="0" applyFont="1" applyAlignment="1"/>
    <xf numFmtId="0" fontId="0" fillId="0" borderId="10" xfId="43" applyFont="1" applyBorder="1" applyAlignment="1">
      <alignment horizontal="center"/>
    </xf>
    <xf numFmtId="0" fontId="0" fillId="0" borderId="10" xfId="43" applyFont="1" applyFill="1" applyBorder="1" applyAlignment="1">
      <alignment horizontal="center"/>
    </xf>
    <xf numFmtId="0" fontId="16" fillId="0" borderId="10" xfId="43" applyFont="1" applyBorder="1" applyAlignment="1">
      <alignment horizontal="center" vertical="center"/>
    </xf>
    <xf numFmtId="0" fontId="1" fillId="0" borderId="0" xfId="0" applyFont="1" applyAlignment="1">
      <alignment horizontal="center"/>
    </xf>
    <xf numFmtId="0" fontId="16" fillId="89" borderId="0" xfId="0" applyFont="1" applyFill="1"/>
    <xf numFmtId="0" fontId="59" fillId="89" borderId="10" xfId="43" applyFont="1" applyFill="1" applyBorder="1" applyAlignment="1">
      <alignment horizontal="left" vertical="center"/>
    </xf>
    <xf numFmtId="0" fontId="0" fillId="0" borderId="0" xfId="0" applyFont="1" applyAlignment="1">
      <alignment vertical="center"/>
    </xf>
    <xf numFmtId="0" fontId="16" fillId="0" borderId="10" xfId="0" applyFont="1" applyBorder="1" applyAlignment="1">
      <alignment vertical="center"/>
    </xf>
    <xf numFmtId="2" fontId="0" fillId="0" borderId="10" xfId="0" applyNumberFormat="1" applyFont="1" applyBorder="1" applyAlignment="1">
      <alignment vertical="center"/>
    </xf>
    <xf numFmtId="0" fontId="57" fillId="0" borderId="10" xfId="42" applyFont="1" applyFill="1" applyBorder="1" applyAlignment="1">
      <alignment vertical="center"/>
    </xf>
    <xf numFmtId="0" fontId="0" fillId="0" borderId="10" xfId="0" applyFont="1" applyBorder="1" applyAlignment="1">
      <alignment horizontal="center" vertical="center"/>
    </xf>
    <xf numFmtId="0" fontId="16" fillId="0" borderId="10" xfId="0" applyFont="1" applyFill="1" applyBorder="1" applyAlignment="1">
      <alignment horizontal="center"/>
    </xf>
    <xf numFmtId="0" fontId="1" fillId="0" borderId="10" xfId="0" applyFont="1" applyBorder="1" applyAlignment="1">
      <alignment horizontal="center"/>
    </xf>
    <xf numFmtId="0" fontId="16" fillId="0" borderId="10" xfId="43" applyFont="1" applyBorder="1" applyAlignment="1">
      <alignment horizontal="center"/>
    </xf>
    <xf numFmtId="0" fontId="56" fillId="0" borderId="10" xfId="43" applyFont="1" applyFill="1" applyBorder="1" applyAlignment="1"/>
    <xf numFmtId="2" fontId="1" fillId="90" borderId="10" xfId="0" applyNumberFormat="1" applyFont="1" applyFill="1" applyBorder="1"/>
    <xf numFmtId="2" fontId="1" fillId="89" borderId="10" xfId="0" applyNumberFormat="1" applyFont="1" applyFill="1" applyBorder="1"/>
    <xf numFmtId="0" fontId="1" fillId="0" borderId="0" xfId="0" applyFont="1" applyFill="1" applyBorder="1"/>
    <xf numFmtId="0" fontId="57" fillId="0" borderId="0" xfId="42" applyFont="1" applyFill="1" applyBorder="1" applyAlignment="1"/>
    <xf numFmtId="0" fontId="1" fillId="0" borderId="0" xfId="0" applyFont="1" applyAlignment="1">
      <alignment vertical="center" wrapText="1"/>
    </xf>
    <xf numFmtId="0" fontId="56" fillId="0" borderId="10" xfId="464" applyFont="1" applyFill="1" applyBorder="1" applyAlignment="1">
      <alignment horizontal="left" vertical="center" wrapText="1"/>
    </xf>
    <xf numFmtId="0" fontId="57" fillId="0" borderId="10" xfId="464" applyFont="1" applyFill="1" applyBorder="1" applyAlignment="1">
      <alignment vertical="center" wrapText="1"/>
    </xf>
    <xf numFmtId="0" fontId="57" fillId="0" borderId="23" xfId="464" applyFont="1" applyFill="1" applyBorder="1" applyAlignment="1">
      <alignment vertical="center" wrapText="1"/>
    </xf>
    <xf numFmtId="0" fontId="16" fillId="0" borderId="25" xfId="0" applyFont="1" applyBorder="1" applyAlignment="1">
      <alignment vertical="center"/>
    </xf>
    <xf numFmtId="0" fontId="16" fillId="0" borderId="11" xfId="0" applyFont="1" applyBorder="1" applyAlignment="1">
      <alignment vertical="center"/>
    </xf>
    <xf numFmtId="0" fontId="16" fillId="0" borderId="27" xfId="0" applyFont="1" applyFill="1" applyBorder="1" applyAlignment="1">
      <alignment vertical="center"/>
    </xf>
    <xf numFmtId="0" fontId="16" fillId="0" borderId="26" xfId="0" applyFont="1" applyBorder="1" applyAlignment="1">
      <alignment vertical="center"/>
    </xf>
    <xf numFmtId="0" fontId="16" fillId="0" borderId="24" xfId="0" applyFont="1" applyBorder="1" applyAlignment="1">
      <alignment vertical="center"/>
    </xf>
    <xf numFmtId="0" fontId="0" fillId="0" borderId="0" xfId="0" applyAlignment="1">
      <alignment vertical="center"/>
    </xf>
    <xf numFmtId="0" fontId="1" fillId="0" borderId="10" xfId="43" applyFont="1" applyFill="1" applyBorder="1" applyAlignment="1">
      <alignment vertical="center"/>
    </xf>
    <xf numFmtId="2" fontId="57" fillId="88" borderId="10" xfId="1260" applyNumberFormat="1" applyFont="1" applyFill="1" applyBorder="1"/>
    <xf numFmtId="2" fontId="1" fillId="90" borderId="10" xfId="0" applyNumberFormat="1" applyFont="1" applyFill="1" applyBorder="1" applyAlignment="1">
      <alignment vertical="center"/>
    </xf>
    <xf numFmtId="0" fontId="1" fillId="0" borderId="0" xfId="0" applyFont="1" applyAlignment="1">
      <alignment vertical="center"/>
    </xf>
    <xf numFmtId="0" fontId="0" fillId="0" borderId="10" xfId="0" applyFont="1" applyBorder="1" applyAlignment="1">
      <alignment vertical="center"/>
    </xf>
    <xf numFmtId="0" fontId="0" fillId="0" borderId="0" xfId="0" applyFont="1" applyAlignment="1">
      <alignment horizontal="center" vertical="center"/>
    </xf>
    <xf numFmtId="0" fontId="16" fillId="0" borderId="0" xfId="0" applyFont="1" applyAlignment="1">
      <alignment vertical="center"/>
    </xf>
    <xf numFmtId="0" fontId="0" fillId="0" borderId="10" xfId="0" applyBorder="1" applyAlignment="1">
      <alignment horizontal="center" vertical="center"/>
    </xf>
    <xf numFmtId="2" fontId="0" fillId="91" borderId="10" xfId="0" applyNumberFormat="1" applyFill="1" applyBorder="1" applyAlignment="1">
      <alignment vertical="center"/>
    </xf>
    <xf numFmtId="0" fontId="58" fillId="0" borderId="0" xfId="0" applyFont="1" applyAlignment="1">
      <alignment vertical="center"/>
    </xf>
    <xf numFmtId="0" fontId="58" fillId="89" borderId="10" xfId="0" applyFont="1" applyFill="1" applyBorder="1" applyAlignment="1">
      <alignment vertical="center"/>
    </xf>
    <xf numFmtId="0" fontId="60" fillId="89" borderId="10" xfId="43" applyFont="1" applyFill="1" applyBorder="1" applyAlignment="1">
      <alignment horizontal="center" vertical="center"/>
    </xf>
    <xf numFmtId="0" fontId="60" fillId="89" borderId="10" xfId="43" applyFont="1" applyFill="1" applyBorder="1" applyAlignment="1">
      <alignment vertical="center"/>
    </xf>
    <xf numFmtId="2" fontId="60" fillId="89" borderId="10" xfId="0" applyNumberFormat="1" applyFont="1" applyFill="1" applyBorder="1" applyAlignment="1">
      <alignment vertical="center"/>
    </xf>
    <xf numFmtId="0" fontId="60" fillId="0" borderId="0" xfId="0" applyFont="1" applyAlignment="1">
      <alignment vertical="center"/>
    </xf>
    <xf numFmtId="0" fontId="60" fillId="91" borderId="10" xfId="0" applyFont="1" applyFill="1" applyBorder="1" applyAlignment="1">
      <alignment vertical="center"/>
    </xf>
    <xf numFmtId="0" fontId="60" fillId="91" borderId="10" xfId="0" applyFont="1" applyFill="1" applyBorder="1" applyAlignment="1">
      <alignment horizontal="center" vertical="center"/>
    </xf>
    <xf numFmtId="0" fontId="61" fillId="0" borderId="0" xfId="356" applyFont="1" applyFill="1" applyBorder="1" applyAlignment="1">
      <alignment horizontal="center" vertical="center"/>
    </xf>
    <xf numFmtId="0" fontId="60" fillId="0" borderId="0" xfId="43" applyFont="1" applyFill="1" applyBorder="1" applyAlignment="1">
      <alignment vertical="center"/>
    </xf>
    <xf numFmtId="0" fontId="60" fillId="0" borderId="0" xfId="0" applyFont="1" applyBorder="1" applyAlignment="1">
      <alignment vertical="center"/>
    </xf>
    <xf numFmtId="0" fontId="16" fillId="0" borderId="10" xfId="0" applyFont="1" applyBorder="1" applyAlignment="1">
      <alignment horizontal="center" vertical="center"/>
    </xf>
    <xf numFmtId="0" fontId="0" fillId="0" borderId="24" xfId="0" applyFont="1" applyFill="1" applyBorder="1" applyAlignment="1">
      <alignment horizontal="center" vertical="center"/>
    </xf>
    <xf numFmtId="0" fontId="0" fillId="0" borderId="0" xfId="0" applyFont="1" applyFill="1" applyAlignment="1">
      <alignment horizontal="center" vertical="center"/>
    </xf>
    <xf numFmtId="0" fontId="58" fillId="89" borderId="10" xfId="43" applyFont="1" applyFill="1" applyBorder="1" applyAlignment="1">
      <alignment horizontal="center" vertical="center"/>
    </xf>
    <xf numFmtId="0" fontId="57" fillId="92" borderId="10" xfId="464" applyFont="1" applyFill="1" applyBorder="1" applyAlignment="1">
      <alignment vertical="center" wrapText="1"/>
    </xf>
    <xf numFmtId="165" fontId="57" fillId="92" borderId="23" xfId="464" applyNumberFormat="1" applyFont="1" applyFill="1" applyBorder="1" applyAlignment="1">
      <alignment vertical="center" wrapText="1"/>
    </xf>
    <xf numFmtId="0" fontId="57" fillId="92" borderId="23" xfId="464" applyFont="1" applyFill="1" applyBorder="1" applyAlignment="1">
      <alignment vertical="center" wrapText="1"/>
    </xf>
    <xf numFmtId="0" fontId="57" fillId="93" borderId="0" xfId="464" applyFont="1" applyFill="1" applyAlignment="1">
      <alignment vertical="center" wrapText="1"/>
    </xf>
    <xf numFmtId="0" fontId="57" fillId="93" borderId="0" xfId="464" applyFont="1" applyFill="1" applyAlignment="1">
      <alignment horizontal="center" vertical="center" wrapText="1"/>
    </xf>
    <xf numFmtId="0" fontId="0" fillId="0" borderId="22" xfId="0" applyFont="1" applyBorder="1" applyAlignment="1">
      <alignment horizontal="left" vertical="center" wrapText="1"/>
    </xf>
    <xf numFmtId="0" fontId="1" fillId="0" borderId="25" xfId="0" applyFont="1" applyBorder="1" applyAlignment="1">
      <alignment horizontal="left" vertical="center" wrapText="1"/>
    </xf>
    <xf numFmtId="0" fontId="1" fillId="0" borderId="11" xfId="0" applyFont="1" applyBorder="1" applyAlignment="1">
      <alignment horizontal="left" vertical="center" wrapText="1"/>
    </xf>
    <xf numFmtId="0" fontId="56" fillId="0" borderId="10" xfId="464" applyFont="1" applyFill="1" applyBorder="1" applyAlignment="1">
      <alignment horizontal="center" vertical="center" wrapText="1"/>
    </xf>
    <xf numFmtId="0" fontId="57" fillId="0" borderId="22" xfId="0" applyFont="1" applyBorder="1" applyAlignment="1">
      <alignment horizontal="left" vertical="center" wrapText="1"/>
    </xf>
    <xf numFmtId="0" fontId="57" fillId="0" borderId="25" xfId="0" applyFont="1" applyBorder="1" applyAlignment="1">
      <alignment horizontal="left" vertical="center" wrapText="1"/>
    </xf>
    <xf numFmtId="0" fontId="57" fillId="0" borderId="11" xfId="0" applyFont="1" applyBorder="1" applyAlignment="1">
      <alignment horizontal="left" vertical="center" wrapText="1"/>
    </xf>
    <xf numFmtId="0" fontId="0" fillId="0" borderId="25" xfId="0" applyFont="1" applyBorder="1" applyAlignment="1">
      <alignment horizontal="left" vertical="center" wrapText="1"/>
    </xf>
    <xf numFmtId="0" fontId="0" fillId="0" borderId="11" xfId="0" applyFont="1" applyBorder="1" applyAlignment="1">
      <alignment horizontal="left" vertical="center" wrapText="1"/>
    </xf>
    <xf numFmtId="0" fontId="56" fillId="93" borderId="10" xfId="0" applyFont="1" applyFill="1" applyBorder="1" applyAlignment="1">
      <alignment horizontal="left" vertical="center" wrapText="1"/>
    </xf>
    <xf numFmtId="0" fontId="1" fillId="93" borderId="10" xfId="0" applyFont="1" applyFill="1" applyBorder="1" applyAlignment="1">
      <alignment horizontal="left" vertical="center" wrapText="1"/>
    </xf>
    <xf numFmtId="0" fontId="56" fillId="0" borderId="22" xfId="0" applyFont="1" applyBorder="1" applyAlignment="1">
      <alignment horizontal="left" vertical="center" wrapText="1"/>
    </xf>
    <xf numFmtId="0" fontId="56" fillId="0" borderId="25" xfId="0" applyFont="1" applyBorder="1" applyAlignment="1">
      <alignment horizontal="left" vertical="center" wrapText="1"/>
    </xf>
    <xf numFmtId="0" fontId="56" fillId="0" borderId="11" xfId="0" applyFont="1" applyBorder="1" applyAlignment="1">
      <alignment horizontal="left" vertical="center" wrapText="1"/>
    </xf>
    <xf numFmtId="0" fontId="56" fillId="0" borderId="22" xfId="464" applyFont="1" applyBorder="1" applyAlignment="1">
      <alignment horizontal="left" vertical="center" wrapText="1"/>
    </xf>
    <xf numFmtId="0" fontId="57" fillId="0" borderId="25" xfId="464" applyFont="1" applyBorder="1" applyAlignment="1">
      <alignment horizontal="left" vertical="center" wrapText="1"/>
    </xf>
    <xf numFmtId="0" fontId="57" fillId="0" borderId="11" xfId="464" applyFont="1" applyBorder="1" applyAlignment="1">
      <alignment horizontal="left" vertical="center" wrapText="1"/>
    </xf>
    <xf numFmtId="0" fontId="57" fillId="93" borderId="22" xfId="464" applyFont="1" applyFill="1" applyBorder="1" applyAlignment="1">
      <alignment horizontal="left" vertical="center" wrapText="1"/>
    </xf>
    <xf numFmtId="0" fontId="57" fillId="93" borderId="25" xfId="464" applyFont="1" applyFill="1" applyBorder="1" applyAlignment="1">
      <alignment horizontal="left" vertical="center" wrapText="1"/>
    </xf>
    <xf numFmtId="0" fontId="57" fillId="93" borderId="11" xfId="464" applyFont="1" applyFill="1" applyBorder="1" applyAlignment="1">
      <alignment horizontal="left" vertical="center" wrapText="1"/>
    </xf>
    <xf numFmtId="0" fontId="56" fillId="0" borderId="25" xfId="464" applyFont="1" applyBorder="1" applyAlignment="1">
      <alignment horizontal="left" vertical="center" wrapText="1"/>
    </xf>
    <xf numFmtId="0" fontId="56" fillId="0" borderId="11" xfId="464" applyFont="1" applyBorder="1" applyAlignment="1">
      <alignment horizontal="left" vertical="center" wrapText="1"/>
    </xf>
    <xf numFmtId="0" fontId="57" fillId="0" borderId="22" xfId="464" applyFont="1" applyBorder="1" applyAlignment="1">
      <alignment horizontal="left" vertical="center" wrapText="1"/>
    </xf>
    <xf numFmtId="0" fontId="16" fillId="0" borderId="22" xfId="0" applyFont="1" applyBorder="1" applyAlignment="1">
      <alignment horizontal="center" vertical="center"/>
    </xf>
    <xf numFmtId="0" fontId="16" fillId="0" borderId="25" xfId="0" applyFont="1" applyBorder="1" applyAlignment="1">
      <alignment horizontal="center" vertical="center"/>
    </xf>
    <xf numFmtId="0" fontId="16" fillId="0" borderId="11" xfId="0" applyFont="1" applyBorder="1" applyAlignment="1">
      <alignment horizontal="center" vertical="center"/>
    </xf>
    <xf numFmtId="0" fontId="16" fillId="0" borderId="23" xfId="43" applyFont="1" applyBorder="1" applyAlignment="1">
      <alignment horizontal="center" vertical="center"/>
    </xf>
    <xf numFmtId="0" fontId="16" fillId="0" borderId="28" xfId="43" applyFont="1" applyBorder="1" applyAlignment="1">
      <alignment horizontal="center" vertical="center"/>
    </xf>
    <xf numFmtId="0" fontId="16" fillId="0" borderId="23" xfId="43" applyFont="1" applyFill="1" applyBorder="1" applyAlignment="1">
      <alignment horizontal="left" vertical="center"/>
    </xf>
    <xf numFmtId="0" fontId="16" fillId="0" borderId="28" xfId="43" applyFont="1" applyFill="1" applyBorder="1" applyAlignment="1">
      <alignment horizontal="left" vertical="center"/>
    </xf>
    <xf numFmtId="0" fontId="0" fillId="0" borderId="22" xfId="43" applyFont="1" applyBorder="1" applyAlignment="1">
      <alignment horizontal="center"/>
    </xf>
    <xf numFmtId="0" fontId="1" fillId="0" borderId="11" xfId="43" applyFont="1" applyBorder="1" applyAlignment="1">
      <alignment horizontal="center"/>
    </xf>
    <xf numFmtId="0" fontId="0" fillId="0" borderId="22" xfId="0" applyFont="1" applyBorder="1" applyAlignment="1">
      <alignment horizontal="center" vertical="center"/>
    </xf>
    <xf numFmtId="0" fontId="0" fillId="0" borderId="11" xfId="0" applyFont="1" applyBorder="1" applyAlignment="1">
      <alignment horizontal="center" vertical="center"/>
    </xf>
    <xf numFmtId="0" fontId="16" fillId="89" borderId="22" xfId="0" applyFont="1" applyFill="1" applyBorder="1" applyAlignment="1">
      <alignment horizontal="center" vertical="center"/>
    </xf>
    <xf numFmtId="0" fontId="16" fillId="89" borderId="25" xfId="0" applyFont="1" applyFill="1" applyBorder="1" applyAlignment="1">
      <alignment horizontal="center" vertical="center"/>
    </xf>
    <xf numFmtId="0" fontId="16" fillId="89" borderId="11" xfId="0" applyFont="1" applyFill="1" applyBorder="1" applyAlignment="1">
      <alignment horizontal="center" vertical="center"/>
    </xf>
    <xf numFmtId="0" fontId="16" fillId="0" borderId="10" xfId="0" applyFont="1" applyFill="1" applyBorder="1" applyAlignment="1">
      <alignment horizontal="center" vertical="center"/>
    </xf>
    <xf numFmtId="0" fontId="58" fillId="89" borderId="22" xfId="0" applyFont="1" applyFill="1" applyBorder="1" applyAlignment="1">
      <alignment horizontal="center" vertical="center"/>
    </xf>
    <xf numFmtId="0" fontId="58" fillId="89" borderId="11" xfId="0" applyFont="1" applyFill="1" applyBorder="1" applyAlignment="1">
      <alignment horizontal="center" vertical="center"/>
    </xf>
    <xf numFmtId="0" fontId="58" fillId="89" borderId="25" xfId="0" applyFont="1" applyFill="1" applyBorder="1" applyAlignment="1">
      <alignment horizontal="center" vertical="center"/>
    </xf>
    <xf numFmtId="0" fontId="58" fillId="89" borderId="26" xfId="0" applyFont="1" applyFill="1" applyBorder="1" applyAlignment="1">
      <alignment horizontal="center" vertical="center"/>
    </xf>
    <xf numFmtId="0" fontId="58" fillId="89" borderId="24" xfId="0" applyFont="1" applyFill="1" applyBorder="1"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cellXfs>
  <cellStyles count="1262">
    <cellStyle name="20% - Accent1" xfId="19" builtinId="30" customBuiltin="1"/>
    <cellStyle name="20% - Accent1 10" xfId="926"/>
    <cellStyle name="20% - Accent1 2" xfId="44"/>
    <cellStyle name="20% - Accent1 2 2" xfId="45"/>
    <cellStyle name="20% - Accent1 2 2 2" xfId="898"/>
    <cellStyle name="20% - Accent1 2 2 3" xfId="927"/>
    <cellStyle name="20% - Accent1 2 3" xfId="46"/>
    <cellStyle name="20% - Accent1 2 4" xfId="47"/>
    <cellStyle name="20% - Accent1 2 4 2" xfId="473"/>
    <cellStyle name="20% - Accent1 2 4 3" xfId="687"/>
    <cellStyle name="20% - Accent1 2 4 4" xfId="928"/>
    <cellStyle name="20% - Accent1 2 5" xfId="460"/>
    <cellStyle name="20% - Accent1 2 5 2" xfId="641"/>
    <cellStyle name="20% - Accent1 2 5 3" xfId="688"/>
    <cellStyle name="20% - Accent1 2 5 4" xfId="929"/>
    <cellStyle name="20% - Accent1 2 5 5" xfId="930"/>
    <cellStyle name="20% - Accent1 3" xfId="48"/>
    <cellStyle name="20% - Accent1 3 2" xfId="49"/>
    <cellStyle name="20% - Accent1 3 2 2" xfId="899"/>
    <cellStyle name="20% - Accent1 3 2 3" xfId="931"/>
    <cellStyle name="20% - Accent1 3 3" xfId="50"/>
    <cellStyle name="20% - Accent1 3 3 2" xfId="474"/>
    <cellStyle name="20% - Accent1 3 3 3" xfId="689"/>
    <cellStyle name="20% - Accent1 3 4" xfId="51"/>
    <cellStyle name="20% - Accent1 4" xfId="52"/>
    <cellStyle name="20% - Accent1 4 2" xfId="472"/>
    <cellStyle name="20% - Accent1 4 2 2" xfId="652"/>
    <cellStyle name="20% - Accent1 4 2 3" xfId="690"/>
    <cellStyle name="20% - Accent1 4 2 4" xfId="932"/>
    <cellStyle name="20% - Accent1 4 2 5" xfId="933"/>
    <cellStyle name="20% - Accent1 4 3" xfId="691"/>
    <cellStyle name="20% - Accent1 5" xfId="53"/>
    <cellStyle name="20% - Accent1 5 2" xfId="595"/>
    <cellStyle name="20% - Accent1 5 2 2" xfId="693"/>
    <cellStyle name="20% - Accent1 5 2 3" xfId="934"/>
    <cellStyle name="20% - Accent1 5 2 4" xfId="935"/>
    <cellStyle name="20% - Accent1 5 3" xfId="692"/>
    <cellStyle name="20% - Accent1 5 4" xfId="936"/>
    <cellStyle name="20% - Accent1 5 5" xfId="937"/>
    <cellStyle name="20% - Accent1 5 6" xfId="938"/>
    <cellStyle name="20% - Accent1 5 7" xfId="939"/>
    <cellStyle name="20% - Accent1 6" xfId="54"/>
    <cellStyle name="20% - Accent1 7" xfId="441"/>
    <cellStyle name="20% - Accent1 7 2" xfId="622"/>
    <cellStyle name="20% - Accent1 7 3" xfId="694"/>
    <cellStyle name="20% - Accent1 7 4" xfId="940"/>
    <cellStyle name="20% - Accent1 7 5" xfId="941"/>
    <cellStyle name="20% - Accent1 8" xfId="581"/>
    <cellStyle name="20% - Accent1 8 2" xfId="695"/>
    <cellStyle name="20% - Accent1 8 3" xfId="942"/>
    <cellStyle name="20% - Accent1 8 4" xfId="943"/>
    <cellStyle name="20% - Accent1 9" xfId="671"/>
    <cellStyle name="20% - Accent2" xfId="23" builtinId="34" customBuiltin="1"/>
    <cellStyle name="20% - Accent2 10" xfId="944"/>
    <cellStyle name="20% - Accent2 2" xfId="55"/>
    <cellStyle name="20% - Accent2 2 2" xfId="56"/>
    <cellStyle name="20% - Accent2 2 2 2" xfId="900"/>
    <cellStyle name="20% - Accent2 2 2 3" xfId="945"/>
    <cellStyle name="20% - Accent2 2 3" xfId="57"/>
    <cellStyle name="20% - Accent2 2 4" xfId="58"/>
    <cellStyle name="20% - Accent2 2 4 2" xfId="476"/>
    <cellStyle name="20% - Accent2 2 4 3" xfId="696"/>
    <cellStyle name="20% - Accent2 2 4 4" xfId="946"/>
    <cellStyle name="20% - Accent2 2 5" xfId="459"/>
    <cellStyle name="20% - Accent2 2 5 2" xfId="640"/>
    <cellStyle name="20% - Accent2 2 5 3" xfId="697"/>
    <cellStyle name="20% - Accent2 2 5 4" xfId="947"/>
    <cellStyle name="20% - Accent2 2 5 5" xfId="948"/>
    <cellStyle name="20% - Accent2 3" xfId="59"/>
    <cellStyle name="20% - Accent2 3 2" xfId="60"/>
    <cellStyle name="20% - Accent2 3 2 2" xfId="901"/>
    <cellStyle name="20% - Accent2 3 2 3" xfId="949"/>
    <cellStyle name="20% - Accent2 3 3" xfId="61"/>
    <cellStyle name="20% - Accent2 3 3 2" xfId="477"/>
    <cellStyle name="20% - Accent2 3 3 3" xfId="698"/>
    <cellStyle name="20% - Accent2 3 4" xfId="62"/>
    <cellStyle name="20% - Accent2 4" xfId="63"/>
    <cellStyle name="20% - Accent2 4 2" xfId="475"/>
    <cellStyle name="20% - Accent2 4 2 2" xfId="653"/>
    <cellStyle name="20% - Accent2 4 2 3" xfId="699"/>
    <cellStyle name="20% - Accent2 4 2 4" xfId="950"/>
    <cellStyle name="20% - Accent2 4 2 5" xfId="951"/>
    <cellStyle name="20% - Accent2 4 3" xfId="700"/>
    <cellStyle name="20% - Accent2 5" xfId="64"/>
    <cellStyle name="20% - Accent2 5 2" xfId="596"/>
    <cellStyle name="20% - Accent2 5 2 2" xfId="702"/>
    <cellStyle name="20% - Accent2 5 2 3" xfId="952"/>
    <cellStyle name="20% - Accent2 5 2 4" xfId="953"/>
    <cellStyle name="20% - Accent2 5 3" xfId="701"/>
    <cellStyle name="20% - Accent2 5 4" xfId="954"/>
    <cellStyle name="20% - Accent2 5 5" xfId="955"/>
    <cellStyle name="20% - Accent2 5 6" xfId="956"/>
    <cellStyle name="20% - Accent2 5 7" xfId="957"/>
    <cellStyle name="20% - Accent2 6" xfId="65"/>
    <cellStyle name="20% - Accent2 7" xfId="443"/>
    <cellStyle name="20% - Accent2 7 2" xfId="624"/>
    <cellStyle name="20% - Accent2 7 3" xfId="703"/>
    <cellStyle name="20% - Accent2 7 4" xfId="958"/>
    <cellStyle name="20% - Accent2 7 5" xfId="959"/>
    <cellStyle name="20% - Accent2 8" xfId="583"/>
    <cellStyle name="20% - Accent2 8 2" xfId="704"/>
    <cellStyle name="20% - Accent2 8 3" xfId="960"/>
    <cellStyle name="20% - Accent2 8 4" xfId="961"/>
    <cellStyle name="20% - Accent2 9" xfId="673"/>
    <cellStyle name="20% - Accent3" xfId="27" builtinId="38" customBuiltin="1"/>
    <cellStyle name="20% - Accent3 10" xfId="962"/>
    <cellStyle name="20% - Accent3 2" xfId="66"/>
    <cellStyle name="20% - Accent3 2 2" xfId="67"/>
    <cellStyle name="20% - Accent3 2 2 2" xfId="902"/>
    <cellStyle name="20% - Accent3 2 2 3" xfId="963"/>
    <cellStyle name="20% - Accent3 2 3" xfId="68"/>
    <cellStyle name="20% - Accent3 2 4" xfId="479"/>
    <cellStyle name="20% - Accent3 2 4 2" xfId="964"/>
    <cellStyle name="20% - Accent3 2 5" xfId="439"/>
    <cellStyle name="20% - Accent3 2 5 2" xfId="620"/>
    <cellStyle name="20% - Accent3 2 5 3" xfId="705"/>
    <cellStyle name="20% - Accent3 2 5 4" xfId="965"/>
    <cellStyle name="20% - Accent3 2 5 5" xfId="966"/>
    <cellStyle name="20% - Accent3 3" xfId="69"/>
    <cellStyle name="20% - Accent3 3 2" xfId="70"/>
    <cellStyle name="20% - Accent3 3 2 2" xfId="903"/>
    <cellStyle name="20% - Accent3 3 2 3" xfId="967"/>
    <cellStyle name="20% - Accent3 3 3" xfId="71"/>
    <cellStyle name="20% - Accent3 3 3 2" xfId="480"/>
    <cellStyle name="20% - Accent3 3 3 3" xfId="706"/>
    <cellStyle name="20% - Accent3 4" xfId="72"/>
    <cellStyle name="20% - Accent3 4 2" xfId="478"/>
    <cellStyle name="20% - Accent3 4 2 2" xfId="654"/>
    <cellStyle name="20% - Accent3 4 2 3" xfId="707"/>
    <cellStyle name="20% - Accent3 4 2 4" xfId="968"/>
    <cellStyle name="20% - Accent3 4 2 5" xfId="969"/>
    <cellStyle name="20% - Accent3 4 3" xfId="708"/>
    <cellStyle name="20% - Accent3 5" xfId="73"/>
    <cellStyle name="20% - Accent3 5 2" xfId="597"/>
    <cellStyle name="20% - Accent3 5 2 2" xfId="710"/>
    <cellStyle name="20% - Accent3 5 2 3" xfId="970"/>
    <cellStyle name="20% - Accent3 5 2 4" xfId="971"/>
    <cellStyle name="20% - Accent3 5 3" xfId="709"/>
    <cellStyle name="20% - Accent3 5 4" xfId="972"/>
    <cellStyle name="20% - Accent3 5 5" xfId="973"/>
    <cellStyle name="20% - Accent3 5 6" xfId="974"/>
    <cellStyle name="20% - Accent3 5 7" xfId="975"/>
    <cellStyle name="20% - Accent3 6" xfId="74"/>
    <cellStyle name="20% - Accent3 7" xfId="445"/>
    <cellStyle name="20% - Accent3 7 2" xfId="626"/>
    <cellStyle name="20% - Accent3 7 3" xfId="711"/>
    <cellStyle name="20% - Accent3 7 4" xfId="976"/>
    <cellStyle name="20% - Accent3 7 5" xfId="977"/>
    <cellStyle name="20% - Accent3 8" xfId="585"/>
    <cellStyle name="20% - Accent3 8 2" xfId="712"/>
    <cellStyle name="20% - Accent3 8 3" xfId="978"/>
    <cellStyle name="20% - Accent3 8 4" xfId="979"/>
    <cellStyle name="20% - Accent3 9" xfId="675"/>
    <cellStyle name="20% - Accent4" xfId="31" builtinId="42" customBuiltin="1"/>
    <cellStyle name="20% - Accent4 10" xfId="980"/>
    <cellStyle name="20% - Accent4 2" xfId="75"/>
    <cellStyle name="20% - Accent4 2 2" xfId="76"/>
    <cellStyle name="20% - Accent4 2 2 2" xfId="904"/>
    <cellStyle name="20% - Accent4 2 2 3" xfId="981"/>
    <cellStyle name="20% - Accent4 2 3" xfId="77"/>
    <cellStyle name="20% - Accent4 2 4" xfId="78"/>
    <cellStyle name="20% - Accent4 2 4 2" xfId="482"/>
    <cellStyle name="20% - Accent4 2 4 3" xfId="713"/>
    <cellStyle name="20% - Accent4 2 4 4" xfId="982"/>
    <cellStyle name="20% - Accent4 2 5" xfId="456"/>
    <cellStyle name="20% - Accent4 2 5 2" xfId="637"/>
    <cellStyle name="20% - Accent4 2 5 3" xfId="714"/>
    <cellStyle name="20% - Accent4 2 5 4" xfId="983"/>
    <cellStyle name="20% - Accent4 2 5 5" xfId="984"/>
    <cellStyle name="20% - Accent4 3" xfId="79"/>
    <cellStyle name="20% - Accent4 3 2" xfId="80"/>
    <cellStyle name="20% - Accent4 3 2 2" xfId="905"/>
    <cellStyle name="20% - Accent4 3 2 3" xfId="985"/>
    <cellStyle name="20% - Accent4 3 3" xfId="81"/>
    <cellStyle name="20% - Accent4 3 3 2" xfId="483"/>
    <cellStyle name="20% - Accent4 3 3 3" xfId="715"/>
    <cellStyle name="20% - Accent4 3 4" xfId="82"/>
    <cellStyle name="20% - Accent4 4" xfId="83"/>
    <cellStyle name="20% - Accent4 4 2" xfId="481"/>
    <cellStyle name="20% - Accent4 4 2 2" xfId="655"/>
    <cellStyle name="20% - Accent4 4 2 3" xfId="716"/>
    <cellStyle name="20% - Accent4 4 2 4" xfId="986"/>
    <cellStyle name="20% - Accent4 4 2 5" xfId="987"/>
    <cellStyle name="20% - Accent4 4 3" xfId="717"/>
    <cellStyle name="20% - Accent4 5" xfId="84"/>
    <cellStyle name="20% - Accent4 5 2" xfId="598"/>
    <cellStyle name="20% - Accent4 5 2 2" xfId="719"/>
    <cellStyle name="20% - Accent4 5 2 3" xfId="988"/>
    <cellStyle name="20% - Accent4 5 2 4" xfId="989"/>
    <cellStyle name="20% - Accent4 5 3" xfId="718"/>
    <cellStyle name="20% - Accent4 5 4" xfId="990"/>
    <cellStyle name="20% - Accent4 5 5" xfId="991"/>
    <cellStyle name="20% - Accent4 5 6" xfId="992"/>
    <cellStyle name="20% - Accent4 5 7" xfId="993"/>
    <cellStyle name="20% - Accent4 6" xfId="85"/>
    <cellStyle name="20% - Accent4 7" xfId="447"/>
    <cellStyle name="20% - Accent4 7 2" xfId="628"/>
    <cellStyle name="20% - Accent4 7 3" xfId="720"/>
    <cellStyle name="20% - Accent4 7 4" xfId="994"/>
    <cellStyle name="20% - Accent4 7 5" xfId="995"/>
    <cellStyle name="20% - Accent4 8" xfId="587"/>
    <cellStyle name="20% - Accent4 8 2" xfId="721"/>
    <cellStyle name="20% - Accent4 8 3" xfId="996"/>
    <cellStyle name="20% - Accent4 8 4" xfId="997"/>
    <cellStyle name="20% - Accent4 9" xfId="677"/>
    <cellStyle name="20% - Accent5" xfId="35" builtinId="46" customBuiltin="1"/>
    <cellStyle name="20% - Accent5 10" xfId="998"/>
    <cellStyle name="20% - Accent5 2" xfId="86"/>
    <cellStyle name="20% - Accent5 2 2" xfId="87"/>
    <cellStyle name="20% - Accent5 2 2 2" xfId="906"/>
    <cellStyle name="20% - Accent5 2 2 3" xfId="999"/>
    <cellStyle name="20% - Accent5 2 3" xfId="88"/>
    <cellStyle name="20% - Accent5 2 4" xfId="485"/>
    <cellStyle name="20% - Accent5 2 4 2" xfId="1000"/>
    <cellStyle name="20% - Accent5 2 5" xfId="455"/>
    <cellStyle name="20% - Accent5 2 5 2" xfId="636"/>
    <cellStyle name="20% - Accent5 2 5 3" xfId="722"/>
    <cellStyle name="20% - Accent5 2 5 4" xfId="1001"/>
    <cellStyle name="20% - Accent5 2 5 5" xfId="1002"/>
    <cellStyle name="20% - Accent5 3" xfId="89"/>
    <cellStyle name="20% - Accent5 3 2" xfId="90"/>
    <cellStyle name="20% - Accent5 3 2 2" xfId="907"/>
    <cellStyle name="20% - Accent5 3 2 3" xfId="1003"/>
    <cellStyle name="20% - Accent5 3 3" xfId="91"/>
    <cellStyle name="20% - Accent5 3 3 2" xfId="486"/>
    <cellStyle name="20% - Accent5 3 3 3" xfId="723"/>
    <cellStyle name="20% - Accent5 4" xfId="92"/>
    <cellStyle name="20% - Accent5 4 2" xfId="484"/>
    <cellStyle name="20% - Accent5 4 2 2" xfId="656"/>
    <cellStyle name="20% - Accent5 4 2 3" xfId="724"/>
    <cellStyle name="20% - Accent5 4 2 4" xfId="1004"/>
    <cellStyle name="20% - Accent5 4 2 5" xfId="1005"/>
    <cellStyle name="20% - Accent5 4 3" xfId="725"/>
    <cellStyle name="20% - Accent5 5" xfId="93"/>
    <cellStyle name="20% - Accent5 5 2" xfId="599"/>
    <cellStyle name="20% - Accent5 5 2 2" xfId="727"/>
    <cellStyle name="20% - Accent5 5 2 3" xfId="1006"/>
    <cellStyle name="20% - Accent5 5 2 4" xfId="1007"/>
    <cellStyle name="20% - Accent5 5 3" xfId="726"/>
    <cellStyle name="20% - Accent5 5 4" xfId="1008"/>
    <cellStyle name="20% - Accent5 5 5" xfId="1009"/>
    <cellStyle name="20% - Accent5 5 6" xfId="1010"/>
    <cellStyle name="20% - Accent5 5 7" xfId="1011"/>
    <cellStyle name="20% - Accent5 6" xfId="94"/>
    <cellStyle name="20% - Accent5 7" xfId="449"/>
    <cellStyle name="20% - Accent5 7 2" xfId="630"/>
    <cellStyle name="20% - Accent5 7 3" xfId="728"/>
    <cellStyle name="20% - Accent5 7 4" xfId="1012"/>
    <cellStyle name="20% - Accent5 7 5" xfId="1013"/>
    <cellStyle name="20% - Accent5 8" xfId="589"/>
    <cellStyle name="20% - Accent5 8 2" xfId="729"/>
    <cellStyle name="20% - Accent5 8 3" xfId="1014"/>
    <cellStyle name="20% - Accent5 8 4" xfId="1015"/>
    <cellStyle name="20% - Accent5 9" xfId="679"/>
    <cellStyle name="20% - Accent6" xfId="39" builtinId="50" customBuiltin="1"/>
    <cellStyle name="20% - Accent6 10" xfId="1016"/>
    <cellStyle name="20% - Accent6 2" xfId="95"/>
    <cellStyle name="20% - Accent6 2 2" xfId="96"/>
    <cellStyle name="20% - Accent6 2 2 2" xfId="908"/>
    <cellStyle name="20% - Accent6 2 2 3" xfId="1017"/>
    <cellStyle name="20% - Accent6 2 3" xfId="97"/>
    <cellStyle name="20% - Accent6 2 4" xfId="98"/>
    <cellStyle name="20% - Accent6 2 4 2" xfId="488"/>
    <cellStyle name="20% - Accent6 2 4 3" xfId="730"/>
    <cellStyle name="20% - Accent6 2 4 4" xfId="1018"/>
    <cellStyle name="20% - Accent6 2 5" xfId="436"/>
    <cellStyle name="20% - Accent6 2 5 2" xfId="617"/>
    <cellStyle name="20% - Accent6 2 5 3" xfId="731"/>
    <cellStyle name="20% - Accent6 2 5 4" xfId="1019"/>
    <cellStyle name="20% - Accent6 2 5 5" xfId="1020"/>
    <cellStyle name="20% - Accent6 3" xfId="99"/>
    <cellStyle name="20% - Accent6 3 2" xfId="100"/>
    <cellStyle name="20% - Accent6 3 2 2" xfId="909"/>
    <cellStyle name="20% - Accent6 3 2 3" xfId="1021"/>
    <cellStyle name="20% - Accent6 3 3" xfId="101"/>
    <cellStyle name="20% - Accent6 3 3 2" xfId="489"/>
    <cellStyle name="20% - Accent6 3 3 3" xfId="732"/>
    <cellStyle name="20% - Accent6 3 4" xfId="102"/>
    <cellStyle name="20% - Accent6 4" xfId="103"/>
    <cellStyle name="20% - Accent6 4 2" xfId="487"/>
    <cellStyle name="20% - Accent6 4 2 2" xfId="657"/>
    <cellStyle name="20% - Accent6 4 2 3" xfId="733"/>
    <cellStyle name="20% - Accent6 4 2 4" xfId="1022"/>
    <cellStyle name="20% - Accent6 4 2 5" xfId="1023"/>
    <cellStyle name="20% - Accent6 4 3" xfId="734"/>
    <cellStyle name="20% - Accent6 5" xfId="104"/>
    <cellStyle name="20% - Accent6 5 2" xfId="600"/>
    <cellStyle name="20% - Accent6 5 2 2" xfId="736"/>
    <cellStyle name="20% - Accent6 5 2 3" xfId="1024"/>
    <cellStyle name="20% - Accent6 5 2 4" xfId="1025"/>
    <cellStyle name="20% - Accent6 5 3" xfId="735"/>
    <cellStyle name="20% - Accent6 5 4" xfId="1026"/>
    <cellStyle name="20% - Accent6 5 5" xfId="1027"/>
    <cellStyle name="20% - Accent6 5 6" xfId="1028"/>
    <cellStyle name="20% - Accent6 5 7" xfId="1029"/>
    <cellStyle name="20% - Accent6 6" xfId="105"/>
    <cellStyle name="20% - Accent6 7" xfId="451"/>
    <cellStyle name="20% - Accent6 7 2" xfId="632"/>
    <cellStyle name="20% - Accent6 7 3" xfId="737"/>
    <cellStyle name="20% - Accent6 7 4" xfId="1030"/>
    <cellStyle name="20% - Accent6 7 5" xfId="1031"/>
    <cellStyle name="20% - Accent6 8" xfId="591"/>
    <cellStyle name="20% - Accent6 8 2" xfId="738"/>
    <cellStyle name="20% - Accent6 8 3" xfId="1032"/>
    <cellStyle name="20% - Accent6 8 4" xfId="1033"/>
    <cellStyle name="20% - Accent6 9" xfId="681"/>
    <cellStyle name="40% - Accent1" xfId="20" builtinId="31" customBuiltin="1"/>
    <cellStyle name="40% - Accent1 10" xfId="1034"/>
    <cellStyle name="40% - Accent1 2" xfId="106"/>
    <cellStyle name="40% - Accent1 2 2" xfId="107"/>
    <cellStyle name="40% - Accent1 2 2 2" xfId="910"/>
    <cellStyle name="40% - Accent1 2 2 3" xfId="1035"/>
    <cellStyle name="40% - Accent1 2 3" xfId="108"/>
    <cellStyle name="40% - Accent1 2 4" xfId="109"/>
    <cellStyle name="40% - Accent1 2 4 2" xfId="491"/>
    <cellStyle name="40% - Accent1 2 4 3" xfId="739"/>
    <cellStyle name="40% - Accent1 2 4 4" xfId="1036"/>
    <cellStyle name="40% - Accent1 2 5" xfId="437"/>
    <cellStyle name="40% - Accent1 2 5 2" xfId="618"/>
    <cellStyle name="40% - Accent1 2 5 3" xfId="740"/>
    <cellStyle name="40% - Accent1 2 5 4" xfId="1037"/>
    <cellStyle name="40% - Accent1 2 5 5" xfId="1038"/>
    <cellStyle name="40% - Accent1 3" xfId="110"/>
    <cellStyle name="40% - Accent1 3 2" xfId="111"/>
    <cellStyle name="40% - Accent1 3 2 2" xfId="911"/>
    <cellStyle name="40% - Accent1 3 2 3" xfId="1039"/>
    <cellStyle name="40% - Accent1 3 3" xfId="112"/>
    <cellStyle name="40% - Accent1 3 3 2" xfId="492"/>
    <cellStyle name="40% - Accent1 3 3 3" xfId="741"/>
    <cellStyle name="40% - Accent1 3 4" xfId="113"/>
    <cellStyle name="40% - Accent1 4" xfId="114"/>
    <cellStyle name="40% - Accent1 4 2" xfId="490"/>
    <cellStyle name="40% - Accent1 4 2 2" xfId="658"/>
    <cellStyle name="40% - Accent1 4 2 3" xfId="742"/>
    <cellStyle name="40% - Accent1 4 2 4" xfId="1040"/>
    <cellStyle name="40% - Accent1 4 2 5" xfId="1041"/>
    <cellStyle name="40% - Accent1 4 3" xfId="743"/>
    <cellStyle name="40% - Accent1 5" xfId="115"/>
    <cellStyle name="40% - Accent1 5 2" xfId="601"/>
    <cellStyle name="40% - Accent1 5 2 2" xfId="745"/>
    <cellStyle name="40% - Accent1 5 2 3" xfId="1042"/>
    <cellStyle name="40% - Accent1 5 2 4" xfId="1043"/>
    <cellStyle name="40% - Accent1 5 3" xfId="744"/>
    <cellStyle name="40% - Accent1 5 4" xfId="1044"/>
    <cellStyle name="40% - Accent1 5 5" xfId="1045"/>
    <cellStyle name="40% - Accent1 5 6" xfId="1046"/>
    <cellStyle name="40% - Accent1 5 7" xfId="1047"/>
    <cellStyle name="40% - Accent1 6" xfId="116"/>
    <cellStyle name="40% - Accent1 7" xfId="442"/>
    <cellStyle name="40% - Accent1 7 2" xfId="623"/>
    <cellStyle name="40% - Accent1 7 3" xfId="746"/>
    <cellStyle name="40% - Accent1 7 4" xfId="1048"/>
    <cellStyle name="40% - Accent1 7 5" xfId="1049"/>
    <cellStyle name="40% - Accent1 8" xfId="582"/>
    <cellStyle name="40% - Accent1 8 2" xfId="747"/>
    <cellStyle name="40% - Accent1 8 3" xfId="1050"/>
    <cellStyle name="40% - Accent1 8 4" xfId="1051"/>
    <cellStyle name="40% - Accent1 9" xfId="672"/>
    <cellStyle name="40% - Accent2" xfId="24" builtinId="35" customBuiltin="1"/>
    <cellStyle name="40% - Accent2 10" xfId="1052"/>
    <cellStyle name="40% - Accent2 2" xfId="117"/>
    <cellStyle name="40% - Accent2 2 2" xfId="118"/>
    <cellStyle name="40% - Accent2 2 2 2" xfId="912"/>
    <cellStyle name="40% - Accent2 2 2 3" xfId="1053"/>
    <cellStyle name="40% - Accent2 2 3" xfId="119"/>
    <cellStyle name="40% - Accent2 2 4" xfId="120"/>
    <cellStyle name="40% - Accent2 2 4 2" xfId="494"/>
    <cellStyle name="40% - Accent2 2 4 3" xfId="748"/>
    <cellStyle name="40% - Accent2 2 4 4" xfId="1054"/>
    <cellStyle name="40% - Accent2 2 5" xfId="458"/>
    <cellStyle name="40% - Accent2 2 5 2" xfId="639"/>
    <cellStyle name="40% - Accent2 2 5 3" xfId="749"/>
    <cellStyle name="40% - Accent2 2 5 4" xfId="1055"/>
    <cellStyle name="40% - Accent2 2 5 5" xfId="1056"/>
    <cellStyle name="40% - Accent2 3" xfId="121"/>
    <cellStyle name="40% - Accent2 3 2" xfId="122"/>
    <cellStyle name="40% - Accent2 3 2 2" xfId="913"/>
    <cellStyle name="40% - Accent2 3 2 3" xfId="1057"/>
    <cellStyle name="40% - Accent2 3 3" xfId="123"/>
    <cellStyle name="40% - Accent2 3 3 2" xfId="495"/>
    <cellStyle name="40% - Accent2 3 3 3" xfId="750"/>
    <cellStyle name="40% - Accent2 3 4" xfId="124"/>
    <cellStyle name="40% - Accent2 4" xfId="125"/>
    <cellStyle name="40% - Accent2 4 2" xfId="493"/>
    <cellStyle name="40% - Accent2 4 2 2" xfId="659"/>
    <cellStyle name="40% - Accent2 4 2 3" xfId="751"/>
    <cellStyle name="40% - Accent2 4 2 4" xfId="1058"/>
    <cellStyle name="40% - Accent2 4 2 5" xfId="1059"/>
    <cellStyle name="40% - Accent2 4 3" xfId="752"/>
    <cellStyle name="40% - Accent2 5" xfId="126"/>
    <cellStyle name="40% - Accent2 5 2" xfId="602"/>
    <cellStyle name="40% - Accent2 5 2 2" xfId="754"/>
    <cellStyle name="40% - Accent2 5 2 3" xfId="1060"/>
    <cellStyle name="40% - Accent2 5 2 4" xfId="1061"/>
    <cellStyle name="40% - Accent2 5 3" xfId="753"/>
    <cellStyle name="40% - Accent2 5 4" xfId="1062"/>
    <cellStyle name="40% - Accent2 5 5" xfId="1063"/>
    <cellStyle name="40% - Accent2 5 6" xfId="1064"/>
    <cellStyle name="40% - Accent2 5 7" xfId="1065"/>
    <cellStyle name="40% - Accent2 6" xfId="127"/>
    <cellStyle name="40% - Accent2 7" xfId="444"/>
    <cellStyle name="40% - Accent2 7 2" xfId="625"/>
    <cellStyle name="40% - Accent2 7 3" xfId="755"/>
    <cellStyle name="40% - Accent2 7 4" xfId="1066"/>
    <cellStyle name="40% - Accent2 7 5" xfId="1067"/>
    <cellStyle name="40% - Accent2 8" xfId="584"/>
    <cellStyle name="40% - Accent2 8 2" xfId="756"/>
    <cellStyle name="40% - Accent2 8 3" xfId="1068"/>
    <cellStyle name="40% - Accent2 8 4" xfId="1069"/>
    <cellStyle name="40% - Accent2 9" xfId="674"/>
    <cellStyle name="40% - Accent3" xfId="28" builtinId="39" customBuiltin="1"/>
    <cellStyle name="40% - Accent3 10" xfId="1070"/>
    <cellStyle name="40% - Accent3 2" xfId="128"/>
    <cellStyle name="40% - Accent3 2 2" xfId="129"/>
    <cellStyle name="40% - Accent3 2 2 2" xfId="914"/>
    <cellStyle name="40% - Accent3 2 2 3" xfId="1071"/>
    <cellStyle name="40% - Accent3 2 3" xfId="130"/>
    <cellStyle name="40% - Accent3 2 4" xfId="497"/>
    <cellStyle name="40% - Accent3 2 4 2" xfId="1072"/>
    <cellStyle name="40% - Accent3 2 5" xfId="457"/>
    <cellStyle name="40% - Accent3 2 5 2" xfId="638"/>
    <cellStyle name="40% - Accent3 2 5 3" xfId="757"/>
    <cellStyle name="40% - Accent3 2 5 4" xfId="1073"/>
    <cellStyle name="40% - Accent3 2 5 5" xfId="1074"/>
    <cellStyle name="40% - Accent3 3" xfId="131"/>
    <cellStyle name="40% - Accent3 3 2" xfId="132"/>
    <cellStyle name="40% - Accent3 3 2 2" xfId="915"/>
    <cellStyle name="40% - Accent3 3 2 3" xfId="1075"/>
    <cellStyle name="40% - Accent3 3 3" xfId="133"/>
    <cellStyle name="40% - Accent3 3 3 2" xfId="498"/>
    <cellStyle name="40% - Accent3 3 3 3" xfId="758"/>
    <cellStyle name="40% - Accent3 4" xfId="134"/>
    <cellStyle name="40% - Accent3 4 2" xfId="496"/>
    <cellStyle name="40% - Accent3 4 2 2" xfId="660"/>
    <cellStyle name="40% - Accent3 4 2 3" xfId="759"/>
    <cellStyle name="40% - Accent3 4 2 4" xfId="1076"/>
    <cellStyle name="40% - Accent3 4 2 5" xfId="1077"/>
    <cellStyle name="40% - Accent3 4 3" xfId="760"/>
    <cellStyle name="40% - Accent3 5" xfId="135"/>
    <cellStyle name="40% - Accent3 5 2" xfId="603"/>
    <cellStyle name="40% - Accent3 5 2 2" xfId="762"/>
    <cellStyle name="40% - Accent3 5 2 3" xfId="1078"/>
    <cellStyle name="40% - Accent3 5 2 4" xfId="1079"/>
    <cellStyle name="40% - Accent3 5 3" xfId="761"/>
    <cellStyle name="40% - Accent3 5 4" xfId="1080"/>
    <cellStyle name="40% - Accent3 5 5" xfId="1081"/>
    <cellStyle name="40% - Accent3 5 6" xfId="1082"/>
    <cellStyle name="40% - Accent3 5 7" xfId="1083"/>
    <cellStyle name="40% - Accent3 6" xfId="136"/>
    <cellStyle name="40% - Accent3 7" xfId="446"/>
    <cellStyle name="40% - Accent3 7 2" xfId="627"/>
    <cellStyle name="40% - Accent3 7 3" xfId="763"/>
    <cellStyle name="40% - Accent3 7 4" xfId="1084"/>
    <cellStyle name="40% - Accent3 7 5" xfId="1085"/>
    <cellStyle name="40% - Accent3 8" xfId="586"/>
    <cellStyle name="40% - Accent3 8 2" xfId="764"/>
    <cellStyle name="40% - Accent3 8 3" xfId="1086"/>
    <cellStyle name="40% - Accent3 8 4" xfId="1087"/>
    <cellStyle name="40% - Accent3 9" xfId="676"/>
    <cellStyle name="40% - Accent4" xfId="32" builtinId="43" customBuiltin="1"/>
    <cellStyle name="40% - Accent4 10" xfId="1088"/>
    <cellStyle name="40% - Accent4 2" xfId="137"/>
    <cellStyle name="40% - Accent4 2 2" xfId="138"/>
    <cellStyle name="40% - Accent4 2 2 2" xfId="916"/>
    <cellStyle name="40% - Accent4 2 2 3" xfId="1089"/>
    <cellStyle name="40% - Accent4 2 3" xfId="139"/>
    <cellStyle name="40% - Accent4 2 4" xfId="140"/>
    <cellStyle name="40% - Accent4 2 4 2" xfId="500"/>
    <cellStyle name="40% - Accent4 2 4 3" xfId="765"/>
    <cellStyle name="40% - Accent4 2 4 4" xfId="1090"/>
    <cellStyle name="40% - Accent4 2 5" xfId="438"/>
    <cellStyle name="40% - Accent4 2 5 2" xfId="619"/>
    <cellStyle name="40% - Accent4 2 5 3" xfId="766"/>
    <cellStyle name="40% - Accent4 2 5 4" xfId="1091"/>
    <cellStyle name="40% - Accent4 2 5 5" xfId="1092"/>
    <cellStyle name="40% - Accent4 3" xfId="141"/>
    <cellStyle name="40% - Accent4 3 2" xfId="142"/>
    <cellStyle name="40% - Accent4 3 2 2" xfId="917"/>
    <cellStyle name="40% - Accent4 3 2 3" xfId="1093"/>
    <cellStyle name="40% - Accent4 3 3" xfId="143"/>
    <cellStyle name="40% - Accent4 3 3 2" xfId="501"/>
    <cellStyle name="40% - Accent4 3 3 3" xfId="767"/>
    <cellStyle name="40% - Accent4 3 4" xfId="144"/>
    <cellStyle name="40% - Accent4 4" xfId="145"/>
    <cellStyle name="40% - Accent4 4 2" xfId="499"/>
    <cellStyle name="40% - Accent4 4 2 2" xfId="661"/>
    <cellStyle name="40% - Accent4 4 2 3" xfId="768"/>
    <cellStyle name="40% - Accent4 4 2 4" xfId="1094"/>
    <cellStyle name="40% - Accent4 4 2 5" xfId="1095"/>
    <cellStyle name="40% - Accent4 4 3" xfId="769"/>
    <cellStyle name="40% - Accent4 5" xfId="146"/>
    <cellStyle name="40% - Accent4 5 2" xfId="604"/>
    <cellStyle name="40% - Accent4 5 2 2" xfId="771"/>
    <cellStyle name="40% - Accent4 5 2 3" xfId="1096"/>
    <cellStyle name="40% - Accent4 5 2 4" xfId="1097"/>
    <cellStyle name="40% - Accent4 5 3" xfId="770"/>
    <cellStyle name="40% - Accent4 5 4" xfId="1098"/>
    <cellStyle name="40% - Accent4 5 5" xfId="1099"/>
    <cellStyle name="40% - Accent4 5 6" xfId="1100"/>
    <cellStyle name="40% - Accent4 5 7" xfId="1101"/>
    <cellStyle name="40% - Accent4 6" xfId="147"/>
    <cellStyle name="40% - Accent4 7" xfId="448"/>
    <cellStyle name="40% - Accent4 7 2" xfId="629"/>
    <cellStyle name="40% - Accent4 7 3" xfId="772"/>
    <cellStyle name="40% - Accent4 7 4" xfId="1102"/>
    <cellStyle name="40% - Accent4 7 5" xfId="1103"/>
    <cellStyle name="40% - Accent4 8" xfId="588"/>
    <cellStyle name="40% - Accent4 8 2" xfId="773"/>
    <cellStyle name="40% - Accent4 8 3" xfId="1104"/>
    <cellStyle name="40% - Accent4 8 4" xfId="1105"/>
    <cellStyle name="40% - Accent4 9" xfId="678"/>
    <cellStyle name="40% - Accent5" xfId="36" builtinId="47" customBuiltin="1"/>
    <cellStyle name="40% - Accent5 10" xfId="1106"/>
    <cellStyle name="40% - Accent5 2" xfId="148"/>
    <cellStyle name="40% - Accent5 2 2" xfId="149"/>
    <cellStyle name="40% - Accent5 2 2 2" xfId="918"/>
    <cellStyle name="40% - Accent5 2 2 3" xfId="1107"/>
    <cellStyle name="40% - Accent5 2 3" xfId="150"/>
    <cellStyle name="40% - Accent5 2 4" xfId="151"/>
    <cellStyle name="40% - Accent5 2 4 2" xfId="503"/>
    <cellStyle name="40% - Accent5 2 4 3" xfId="774"/>
    <cellStyle name="40% - Accent5 2 4 4" xfId="1108"/>
    <cellStyle name="40% - Accent5 2 5" xfId="454"/>
    <cellStyle name="40% - Accent5 2 5 2" xfId="635"/>
    <cellStyle name="40% - Accent5 2 5 3" xfId="775"/>
    <cellStyle name="40% - Accent5 2 5 4" xfId="1109"/>
    <cellStyle name="40% - Accent5 2 5 5" xfId="1110"/>
    <cellStyle name="40% - Accent5 3" xfId="152"/>
    <cellStyle name="40% - Accent5 3 2" xfId="153"/>
    <cellStyle name="40% - Accent5 3 2 2" xfId="919"/>
    <cellStyle name="40% - Accent5 3 2 3" xfId="1111"/>
    <cellStyle name="40% - Accent5 3 3" xfId="154"/>
    <cellStyle name="40% - Accent5 3 3 2" xfId="504"/>
    <cellStyle name="40% - Accent5 3 3 3" xfId="776"/>
    <cellStyle name="40% - Accent5 3 4" xfId="155"/>
    <cellStyle name="40% - Accent5 4" xfId="156"/>
    <cellStyle name="40% - Accent5 4 2" xfId="502"/>
    <cellStyle name="40% - Accent5 4 2 2" xfId="662"/>
    <cellStyle name="40% - Accent5 4 2 3" xfId="777"/>
    <cellStyle name="40% - Accent5 4 2 4" xfId="1112"/>
    <cellStyle name="40% - Accent5 4 2 5" xfId="1113"/>
    <cellStyle name="40% - Accent5 4 3" xfId="778"/>
    <cellStyle name="40% - Accent5 5" xfId="157"/>
    <cellStyle name="40% - Accent5 5 2" xfId="605"/>
    <cellStyle name="40% - Accent5 5 2 2" xfId="780"/>
    <cellStyle name="40% - Accent5 5 2 3" xfId="1114"/>
    <cellStyle name="40% - Accent5 5 2 4" xfId="1115"/>
    <cellStyle name="40% - Accent5 5 3" xfId="779"/>
    <cellStyle name="40% - Accent5 5 4" xfId="1116"/>
    <cellStyle name="40% - Accent5 5 5" xfId="1117"/>
    <cellStyle name="40% - Accent5 5 6" xfId="1118"/>
    <cellStyle name="40% - Accent5 5 7" xfId="1119"/>
    <cellStyle name="40% - Accent5 6" xfId="158"/>
    <cellStyle name="40% - Accent5 7" xfId="450"/>
    <cellStyle name="40% - Accent5 7 2" xfId="631"/>
    <cellStyle name="40% - Accent5 7 3" xfId="781"/>
    <cellStyle name="40% - Accent5 7 4" xfId="1120"/>
    <cellStyle name="40% - Accent5 7 5" xfId="1121"/>
    <cellStyle name="40% - Accent5 8" xfId="590"/>
    <cellStyle name="40% - Accent5 8 2" xfId="782"/>
    <cellStyle name="40% - Accent5 8 3" xfId="1122"/>
    <cellStyle name="40% - Accent5 8 4" xfId="1123"/>
    <cellStyle name="40% - Accent5 9" xfId="680"/>
    <cellStyle name="40% - Accent6" xfId="40" builtinId="51" customBuiltin="1"/>
    <cellStyle name="40% - Accent6 10" xfId="1124"/>
    <cellStyle name="40% - Accent6 2" xfId="159"/>
    <cellStyle name="40% - Accent6 2 2" xfId="160"/>
    <cellStyle name="40% - Accent6 2 2 2" xfId="920"/>
    <cellStyle name="40% - Accent6 2 2 3" xfId="1125"/>
    <cellStyle name="40% - Accent6 2 3" xfId="161"/>
    <cellStyle name="40% - Accent6 2 4" xfId="506"/>
    <cellStyle name="40% - Accent6 2 4 2" xfId="1126"/>
    <cellStyle name="40% - Accent6 2 5" xfId="453"/>
    <cellStyle name="40% - Accent6 2 5 2" xfId="634"/>
    <cellStyle name="40% - Accent6 2 5 3" xfId="783"/>
    <cellStyle name="40% - Accent6 2 5 4" xfId="1127"/>
    <cellStyle name="40% - Accent6 2 5 5" xfId="1128"/>
    <cellStyle name="40% - Accent6 3" xfId="162"/>
    <cellStyle name="40% - Accent6 3 2" xfId="163"/>
    <cellStyle name="40% - Accent6 3 2 2" xfId="921"/>
    <cellStyle name="40% - Accent6 3 2 3" xfId="1129"/>
    <cellStyle name="40% - Accent6 3 3" xfId="164"/>
    <cellStyle name="40% - Accent6 3 3 2" xfId="507"/>
    <cellStyle name="40% - Accent6 3 3 3" xfId="784"/>
    <cellStyle name="40% - Accent6 4" xfId="165"/>
    <cellStyle name="40% - Accent6 4 2" xfId="505"/>
    <cellStyle name="40% - Accent6 4 2 2" xfId="663"/>
    <cellStyle name="40% - Accent6 4 2 3" xfId="785"/>
    <cellStyle name="40% - Accent6 4 2 4" xfId="1130"/>
    <cellStyle name="40% - Accent6 4 2 5" xfId="1131"/>
    <cellStyle name="40% - Accent6 4 3" xfId="786"/>
    <cellStyle name="40% - Accent6 5" xfId="166"/>
    <cellStyle name="40% - Accent6 5 2" xfId="606"/>
    <cellStyle name="40% - Accent6 5 2 2" xfId="788"/>
    <cellStyle name="40% - Accent6 5 2 3" xfId="1132"/>
    <cellStyle name="40% - Accent6 5 2 4" xfId="1133"/>
    <cellStyle name="40% - Accent6 5 3" xfId="787"/>
    <cellStyle name="40% - Accent6 5 4" xfId="1134"/>
    <cellStyle name="40% - Accent6 5 5" xfId="1135"/>
    <cellStyle name="40% - Accent6 5 6" xfId="1136"/>
    <cellStyle name="40% - Accent6 5 7" xfId="1137"/>
    <cellStyle name="40% - Accent6 6" xfId="167"/>
    <cellStyle name="40% - Accent6 7" xfId="452"/>
    <cellStyle name="40% - Accent6 7 2" xfId="633"/>
    <cellStyle name="40% - Accent6 7 3" xfId="789"/>
    <cellStyle name="40% - Accent6 7 4" xfId="1138"/>
    <cellStyle name="40% - Accent6 7 5" xfId="1139"/>
    <cellStyle name="40% - Accent6 8" xfId="592"/>
    <cellStyle name="40% - Accent6 8 2" xfId="790"/>
    <cellStyle name="40% - Accent6 8 3" xfId="1140"/>
    <cellStyle name="40% - Accent6 8 4" xfId="1141"/>
    <cellStyle name="40% - Accent6 9" xfId="682"/>
    <cellStyle name="60% - Accent1" xfId="21" builtinId="32" customBuiltin="1"/>
    <cellStyle name="60% - Accent1 2" xfId="168"/>
    <cellStyle name="60% - Accent1 2 2" xfId="169"/>
    <cellStyle name="60% - Accent1 2 2 2" xfId="508"/>
    <cellStyle name="60% - Accent1 2 2 3" xfId="791"/>
    <cellStyle name="60% - Accent1 3" xfId="170"/>
    <cellStyle name="60% - Accent1 3 2" xfId="171"/>
    <cellStyle name="60% - Accent1 3 2 2" xfId="509"/>
    <cellStyle name="60% - Accent1 3 2 3" xfId="792"/>
    <cellStyle name="60% - Accent1 4" xfId="172"/>
    <cellStyle name="60% - Accent1 5" xfId="173"/>
    <cellStyle name="60% - Accent1 6" xfId="174"/>
    <cellStyle name="60% - Accent2" xfId="25" builtinId="36" customBuiltin="1"/>
    <cellStyle name="60% - Accent2 2" xfId="175"/>
    <cellStyle name="60% - Accent2 2 2" xfId="176"/>
    <cellStyle name="60% - Accent2 2 2 2" xfId="510"/>
    <cellStyle name="60% - Accent2 2 2 3" xfId="793"/>
    <cellStyle name="60% - Accent2 2 3" xfId="177"/>
    <cellStyle name="60% - Accent2 3" xfId="178"/>
    <cellStyle name="60% - Accent2 3 2" xfId="179"/>
    <cellStyle name="60% - Accent2 3 2 2" xfId="511"/>
    <cellStyle name="60% - Accent2 3 2 3" xfId="794"/>
    <cellStyle name="60% - Accent2 3 3" xfId="180"/>
    <cellStyle name="60% - Accent2 4" xfId="181"/>
    <cellStyle name="60% - Accent2 5" xfId="182"/>
    <cellStyle name="60% - Accent2 6" xfId="183"/>
    <cellStyle name="60% - Accent3" xfId="29" builtinId="40" customBuiltin="1"/>
    <cellStyle name="60% - Accent3 2" xfId="184"/>
    <cellStyle name="60% - Accent3 2 2" xfId="185"/>
    <cellStyle name="60% - Accent3 2 2 2" xfId="512"/>
    <cellStyle name="60% - Accent3 2 2 3" xfId="795"/>
    <cellStyle name="60% - Accent3 3" xfId="186"/>
    <cellStyle name="60% - Accent3 3 2" xfId="187"/>
    <cellStyle name="60% - Accent3 3 2 2" xfId="513"/>
    <cellStyle name="60% - Accent3 3 2 3" xfId="796"/>
    <cellStyle name="60% - Accent3 4" xfId="188"/>
    <cellStyle name="60% - Accent3 5" xfId="189"/>
    <cellStyle name="60% - Accent3 6" xfId="190"/>
    <cellStyle name="60% - Accent4" xfId="33" builtinId="44" customBuiltin="1"/>
    <cellStyle name="60% - Accent4 2" xfId="191"/>
    <cellStyle name="60% - Accent4 2 2" xfId="192"/>
    <cellStyle name="60% - Accent4 2 2 2" xfId="514"/>
    <cellStyle name="60% - Accent4 2 2 3" xfId="797"/>
    <cellStyle name="60% - Accent4 3" xfId="193"/>
    <cellStyle name="60% - Accent4 3 2" xfId="194"/>
    <cellStyle name="60% - Accent4 3 2 2" xfId="515"/>
    <cellStyle name="60% - Accent4 3 2 3" xfId="798"/>
    <cellStyle name="60% - Accent4 4" xfId="195"/>
    <cellStyle name="60% - Accent4 5" xfId="196"/>
    <cellStyle name="60% - Accent4 6" xfId="197"/>
    <cellStyle name="60% - Accent5" xfId="37" builtinId="48" customBuiltin="1"/>
    <cellStyle name="60% - Accent5 2" xfId="198"/>
    <cellStyle name="60% - Accent5 2 2" xfId="199"/>
    <cellStyle name="60% - Accent5 2 2 2" xfId="516"/>
    <cellStyle name="60% - Accent5 2 2 3" xfId="799"/>
    <cellStyle name="60% - Accent5 2 3" xfId="200"/>
    <cellStyle name="60% - Accent5 3" xfId="201"/>
    <cellStyle name="60% - Accent5 3 2" xfId="202"/>
    <cellStyle name="60% - Accent5 3 2 2" xfId="517"/>
    <cellStyle name="60% - Accent5 3 2 3" xfId="800"/>
    <cellStyle name="60% - Accent5 3 3" xfId="203"/>
    <cellStyle name="60% - Accent5 4" xfId="204"/>
    <cellStyle name="60% - Accent5 5" xfId="205"/>
    <cellStyle name="60% - Accent5 6" xfId="206"/>
    <cellStyle name="60% - Accent6" xfId="41" builtinId="52" customBuiltin="1"/>
    <cellStyle name="60% - Accent6 2" xfId="207"/>
    <cellStyle name="60% - Accent6 2 2" xfId="208"/>
    <cellStyle name="60% - Accent6 2 2 2" xfId="518"/>
    <cellStyle name="60% - Accent6 2 2 3" xfId="801"/>
    <cellStyle name="60% - Accent6 3" xfId="209"/>
    <cellStyle name="60% - Accent6 3 2" xfId="210"/>
    <cellStyle name="60% - Accent6 3 2 2" xfId="519"/>
    <cellStyle name="60% - Accent6 3 2 3" xfId="802"/>
    <cellStyle name="60% - Accent6 4" xfId="211"/>
    <cellStyle name="60% - Accent6 5" xfId="212"/>
    <cellStyle name="60% - Accent6 6" xfId="213"/>
    <cellStyle name="Accent1" xfId="18" builtinId="29" customBuiltin="1"/>
    <cellStyle name="Accent1 2" xfId="214"/>
    <cellStyle name="Accent1 2 2" xfId="215"/>
    <cellStyle name="Accent1 2 2 2" xfId="520"/>
    <cellStyle name="Accent1 2 2 3" xfId="803"/>
    <cellStyle name="Accent1 2 3" xfId="216"/>
    <cellStyle name="Accent1 3" xfId="217"/>
    <cellStyle name="Accent1 3 2" xfId="218"/>
    <cellStyle name="Accent1 3 2 2" xfId="521"/>
    <cellStyle name="Accent1 3 2 3" xfId="804"/>
    <cellStyle name="Accent1 3 3" xfId="219"/>
    <cellStyle name="Accent1 4" xfId="220"/>
    <cellStyle name="Accent1 5" xfId="221"/>
    <cellStyle name="Accent1 6" xfId="222"/>
    <cellStyle name="Accent2" xfId="22" builtinId="33" customBuiltin="1"/>
    <cellStyle name="Accent2 2" xfId="223"/>
    <cellStyle name="Accent2 2 2" xfId="224"/>
    <cellStyle name="Accent2 2 2 2" xfId="522"/>
    <cellStyle name="Accent2 2 2 3" xfId="805"/>
    <cellStyle name="Accent2 2 3" xfId="225"/>
    <cellStyle name="Accent2 3" xfId="226"/>
    <cellStyle name="Accent2 3 2" xfId="227"/>
    <cellStyle name="Accent2 3 2 2" xfId="523"/>
    <cellStyle name="Accent2 3 2 3" xfId="806"/>
    <cellStyle name="Accent2 3 3" xfId="228"/>
    <cellStyle name="Accent2 4" xfId="229"/>
    <cellStyle name="Accent2 5" xfId="230"/>
    <cellStyle name="Accent2 6" xfId="231"/>
    <cellStyle name="Accent3" xfId="26" builtinId="37" customBuiltin="1"/>
    <cellStyle name="Accent3 2" xfId="232"/>
    <cellStyle name="Accent3 2 2" xfId="233"/>
    <cellStyle name="Accent3 2 2 2" xfId="524"/>
    <cellStyle name="Accent3 2 2 3" xfId="807"/>
    <cellStyle name="Accent3 3" xfId="234"/>
    <cellStyle name="Accent3 3 2" xfId="235"/>
    <cellStyle name="Accent3 3 2 2" xfId="525"/>
    <cellStyle name="Accent3 3 2 3" xfId="808"/>
    <cellStyle name="Accent3 4" xfId="236"/>
    <cellStyle name="Accent3 5" xfId="237"/>
    <cellStyle name="Accent3 6" xfId="238"/>
    <cellStyle name="Accent4" xfId="30" builtinId="41" customBuiltin="1"/>
    <cellStyle name="Accent4 2" xfId="239"/>
    <cellStyle name="Accent4 2 2" xfId="240"/>
    <cellStyle name="Accent4 2 2 2" xfId="526"/>
    <cellStyle name="Accent4 2 2 3" xfId="809"/>
    <cellStyle name="Accent4 3" xfId="241"/>
    <cellStyle name="Accent4 3 2" xfId="242"/>
    <cellStyle name="Accent4 3 2 2" xfId="527"/>
    <cellStyle name="Accent4 3 2 3" xfId="810"/>
    <cellStyle name="Accent4 4" xfId="243"/>
    <cellStyle name="Accent4 5" xfId="244"/>
    <cellStyle name="Accent4 6" xfId="245"/>
    <cellStyle name="Accent5" xfId="34" builtinId="45" customBuiltin="1"/>
    <cellStyle name="Accent5 2" xfId="246"/>
    <cellStyle name="Accent5 2 2" xfId="247"/>
    <cellStyle name="Accent5 2 2 2" xfId="528"/>
    <cellStyle name="Accent5 2 2 3" xfId="811"/>
    <cellStyle name="Accent5 2 3" xfId="248"/>
    <cellStyle name="Accent5 3" xfId="249"/>
    <cellStyle name="Accent5 3 2" xfId="250"/>
    <cellStyle name="Accent5 3 2 2" xfId="529"/>
    <cellStyle name="Accent5 3 2 3" xfId="812"/>
    <cellStyle name="Accent5 3 3" xfId="251"/>
    <cellStyle name="Accent5 4" xfId="252"/>
    <cellStyle name="Accent5 5" xfId="253"/>
    <cellStyle name="Accent5 6" xfId="254"/>
    <cellStyle name="Accent6" xfId="38" builtinId="49" customBuiltin="1"/>
    <cellStyle name="Accent6 2" xfId="255"/>
    <cellStyle name="Accent6 2 2" xfId="256"/>
    <cellStyle name="Accent6 2 2 2" xfId="530"/>
    <cellStyle name="Accent6 2 2 3" xfId="813"/>
    <cellStyle name="Accent6 3" xfId="257"/>
    <cellStyle name="Accent6 3 2" xfId="258"/>
    <cellStyle name="Accent6 3 2 2" xfId="531"/>
    <cellStyle name="Accent6 3 2 3" xfId="814"/>
    <cellStyle name="Accent6 4" xfId="259"/>
    <cellStyle name="Accent6 5" xfId="260"/>
    <cellStyle name="Accent6 6" xfId="261"/>
    <cellStyle name="Bad" xfId="7" builtinId="27" customBuiltin="1"/>
    <cellStyle name="Bad 2" xfId="262"/>
    <cellStyle name="Bad 2 2" xfId="263"/>
    <cellStyle name="Bad 2 2 2" xfId="532"/>
    <cellStyle name="Bad 2 2 3" xfId="815"/>
    <cellStyle name="Bad 2 3" xfId="264"/>
    <cellStyle name="Bad 3" xfId="265"/>
    <cellStyle name="Bad 3 2" xfId="266"/>
    <cellStyle name="Bad 3 2 2" xfId="533"/>
    <cellStyle name="Bad 3 2 3" xfId="816"/>
    <cellStyle name="Bad 3 3" xfId="267"/>
    <cellStyle name="Bad 4" xfId="268"/>
    <cellStyle name="Bad 5" xfId="269"/>
    <cellStyle name="Bad 6" xfId="270"/>
    <cellStyle name="Calculation" xfId="11" builtinId="22" customBuiltin="1"/>
    <cellStyle name="Calculation 2" xfId="271"/>
    <cellStyle name="Calculation 2 2" xfId="272"/>
    <cellStyle name="Calculation 2 2 2" xfId="534"/>
    <cellStyle name="Calculation 2 2 3" xfId="817"/>
    <cellStyle name="Calculation 3" xfId="273"/>
    <cellStyle name="Calculation 3 2" xfId="274"/>
    <cellStyle name="Calculation 3 2 2" xfId="535"/>
    <cellStyle name="Calculation 3 2 3" xfId="818"/>
    <cellStyle name="Calculation 4" xfId="275"/>
    <cellStyle name="Calculation 5" xfId="276"/>
    <cellStyle name="Calculation 6" xfId="277"/>
    <cellStyle name="Check Cell" xfId="13" builtinId="23" customBuiltin="1"/>
    <cellStyle name="Check Cell 2" xfId="278"/>
    <cellStyle name="Check Cell 2 2" xfId="279"/>
    <cellStyle name="Check Cell 2 2 2" xfId="536"/>
    <cellStyle name="Check Cell 2 2 3" xfId="819"/>
    <cellStyle name="Check Cell 2 3" xfId="280"/>
    <cellStyle name="Check Cell 3" xfId="281"/>
    <cellStyle name="Check Cell 3 2" xfId="282"/>
    <cellStyle name="Check Cell 3 2 2" xfId="537"/>
    <cellStyle name="Check Cell 3 2 3" xfId="820"/>
    <cellStyle name="Check Cell 3 3" xfId="283"/>
    <cellStyle name="Check Cell 4" xfId="284"/>
    <cellStyle name="Check Cell 5" xfId="285"/>
    <cellStyle name="Check Cell 6" xfId="286"/>
    <cellStyle name="Currency 2" xfId="287"/>
    <cellStyle name="Currency 2 2" xfId="288"/>
    <cellStyle name="Currency 2 2 2" xfId="571"/>
    <cellStyle name="Currency 2 2 3" xfId="821"/>
    <cellStyle name="Excel Built-in Normal" xfId="289"/>
    <cellStyle name="Explanatory Text" xfId="16" builtinId="53" customBuiltin="1"/>
    <cellStyle name="Explanatory Text 2" xfId="290"/>
    <cellStyle name="Explanatory Text 2 2" xfId="291"/>
    <cellStyle name="Explanatory Text 2 2 2" xfId="538"/>
    <cellStyle name="Explanatory Text 2 2 3" xfId="822"/>
    <cellStyle name="Explanatory Text 3" xfId="292"/>
    <cellStyle name="Explanatory Text 3 2" xfId="293"/>
    <cellStyle name="Explanatory Text 3 2 2" xfId="539"/>
    <cellStyle name="Explanatory Text 3 2 3" xfId="823"/>
    <cellStyle name="Explanatory Text 4" xfId="294"/>
    <cellStyle name="Explanatory Text 5" xfId="295"/>
    <cellStyle name="Explanatory Text 6" xfId="296"/>
    <cellStyle name="Good" xfId="6" builtinId="26" customBuiltin="1"/>
    <cellStyle name="Good 2" xfId="297"/>
    <cellStyle name="Good 2 2" xfId="298"/>
    <cellStyle name="Good 2 2 2" xfId="540"/>
    <cellStyle name="Good 2 2 3" xfId="824"/>
    <cellStyle name="Good 3" xfId="299"/>
    <cellStyle name="Good 3 2" xfId="300"/>
    <cellStyle name="Good 3 2 2" xfId="541"/>
    <cellStyle name="Good 3 2 3" xfId="825"/>
    <cellStyle name="Good 4" xfId="301"/>
    <cellStyle name="Good 5" xfId="302"/>
    <cellStyle name="Good 6" xfId="303"/>
    <cellStyle name="Heading 1" xfId="2" builtinId="16" customBuiltin="1"/>
    <cellStyle name="Heading 1 2" xfId="304"/>
    <cellStyle name="Heading 1 2 2" xfId="305"/>
    <cellStyle name="Heading 1 2 2 2" xfId="542"/>
    <cellStyle name="Heading 1 2 2 3" xfId="826"/>
    <cellStyle name="Heading 1 3" xfId="306"/>
    <cellStyle name="Heading 1 3 2" xfId="307"/>
    <cellStyle name="Heading 1 3 2 2" xfId="543"/>
    <cellStyle name="Heading 1 3 2 3" xfId="827"/>
    <cellStyle name="Heading 1 4" xfId="308"/>
    <cellStyle name="Heading 1 5" xfId="309"/>
    <cellStyle name="Heading 1 6" xfId="310"/>
    <cellStyle name="Heading 2" xfId="3" builtinId="17" customBuiltin="1"/>
    <cellStyle name="Heading 2 2" xfId="311"/>
    <cellStyle name="Heading 2 2 2" xfId="312"/>
    <cellStyle name="Heading 2 2 2 2" xfId="544"/>
    <cellStyle name="Heading 2 2 2 3" xfId="828"/>
    <cellStyle name="Heading 2 3" xfId="313"/>
    <cellStyle name="Heading 2 3 2" xfId="314"/>
    <cellStyle name="Heading 2 3 2 2" xfId="545"/>
    <cellStyle name="Heading 2 3 2 3" xfId="829"/>
    <cellStyle name="Heading 2 4" xfId="315"/>
    <cellStyle name="Heading 2 5" xfId="316"/>
    <cellStyle name="Heading 2 6" xfId="317"/>
    <cellStyle name="Heading 3" xfId="4" builtinId="18" customBuiltin="1"/>
    <cellStyle name="Heading 3 2" xfId="318"/>
    <cellStyle name="Heading 3 2 2" xfId="319"/>
    <cellStyle name="Heading 3 2 2 2" xfId="546"/>
    <cellStyle name="Heading 3 2 2 3" xfId="830"/>
    <cellStyle name="Heading 3 3" xfId="320"/>
    <cellStyle name="Heading 3 3 2" xfId="321"/>
    <cellStyle name="Heading 3 3 2 2" xfId="547"/>
    <cellStyle name="Heading 3 3 2 3" xfId="831"/>
    <cellStyle name="Heading 3 4" xfId="322"/>
    <cellStyle name="Heading 3 5" xfId="323"/>
    <cellStyle name="Heading 3 6" xfId="324"/>
    <cellStyle name="Heading 4" xfId="5" builtinId="19" customBuiltin="1"/>
    <cellStyle name="Heading 4 2" xfId="325"/>
    <cellStyle name="Heading 4 2 2" xfId="326"/>
    <cellStyle name="Heading 4 2 2 2" xfId="548"/>
    <cellStyle name="Heading 4 2 2 3" xfId="832"/>
    <cellStyle name="Heading 4 3" xfId="327"/>
    <cellStyle name="Heading 4 3 2" xfId="328"/>
    <cellStyle name="Heading 4 3 2 2" xfId="549"/>
    <cellStyle name="Heading 4 3 2 3" xfId="833"/>
    <cellStyle name="Heading 4 4" xfId="329"/>
    <cellStyle name="Heading 4 5" xfId="330"/>
    <cellStyle name="Heading 4 6" xfId="331"/>
    <cellStyle name="Hyperlink 2" xfId="684"/>
    <cellStyle name="Input" xfId="9" builtinId="20" customBuiltin="1"/>
    <cellStyle name="Input 2" xfId="332"/>
    <cellStyle name="Input 2 2" xfId="333"/>
    <cellStyle name="Input 2 2 2" xfId="550"/>
    <cellStyle name="Input 2 2 3" xfId="834"/>
    <cellStyle name="Input 2 3" xfId="334"/>
    <cellStyle name="Input 3" xfId="335"/>
    <cellStyle name="Input 3 2" xfId="336"/>
    <cellStyle name="Input 3 2 2" xfId="551"/>
    <cellStyle name="Input 3 2 3" xfId="835"/>
    <cellStyle name="Input 3 3" xfId="337"/>
    <cellStyle name="Input 4" xfId="338"/>
    <cellStyle name="Input 5" xfId="339"/>
    <cellStyle name="Input 6" xfId="340"/>
    <cellStyle name="Linked Cell" xfId="12" builtinId="24" customBuiltin="1"/>
    <cellStyle name="Linked Cell 2" xfId="341"/>
    <cellStyle name="Linked Cell 2 2" xfId="342"/>
    <cellStyle name="Linked Cell 2 2 2" xfId="552"/>
    <cellStyle name="Linked Cell 2 2 3" xfId="836"/>
    <cellStyle name="Linked Cell 3" xfId="343"/>
    <cellStyle name="Linked Cell 3 2" xfId="344"/>
    <cellStyle name="Linked Cell 3 2 2" xfId="553"/>
    <cellStyle name="Linked Cell 3 2 3" xfId="837"/>
    <cellStyle name="Linked Cell 4" xfId="345"/>
    <cellStyle name="Linked Cell 5" xfId="346"/>
    <cellStyle name="Linked Cell 6" xfId="347"/>
    <cellStyle name="Neutral" xfId="8" builtinId="28" customBuiltin="1"/>
    <cellStyle name="Neutral 2" xfId="348"/>
    <cellStyle name="Neutral 2 2" xfId="349"/>
    <cellStyle name="Neutral 2 2 2" xfId="554"/>
    <cellStyle name="Neutral 2 2 3" xfId="838"/>
    <cellStyle name="Neutral 3" xfId="350"/>
    <cellStyle name="Neutral 3 2" xfId="351"/>
    <cellStyle name="Neutral 3 2 2" xfId="555"/>
    <cellStyle name="Neutral 3 2 3" xfId="839"/>
    <cellStyle name="Neutral 4" xfId="352"/>
    <cellStyle name="Neutral 5" xfId="353"/>
    <cellStyle name="Neutral 6" xfId="354"/>
    <cellStyle name="Normal" xfId="0" builtinId="0"/>
    <cellStyle name="Normal 10" xfId="471"/>
    <cellStyle name="Normal 10 2" xfId="651"/>
    <cellStyle name="Normal 10 2 2" xfId="840"/>
    <cellStyle name="Normal 10 2 3" xfId="1142"/>
    <cellStyle name="Normal 10 2 4" xfId="1143"/>
    <cellStyle name="Normal 10 3" xfId="686"/>
    <cellStyle name="Normal 10 3 2" xfId="1144"/>
    <cellStyle name="Normal 10 3 3" xfId="1145"/>
    <cellStyle name="Normal 10 3 4" xfId="1257"/>
    <cellStyle name="Normal 10 3 5" xfId="925"/>
    <cellStyle name="Normal 10 4" xfId="897"/>
    <cellStyle name="Normal 10 5" xfId="1146"/>
    <cellStyle name="Normal 10 6" xfId="1147"/>
    <cellStyle name="Normal 10 7" xfId="1148"/>
    <cellStyle name="Normal 11" xfId="464"/>
    <cellStyle name="Normal 11 2" xfId="667"/>
    <cellStyle name="Normal 11 2 2" xfId="841"/>
    <cellStyle name="Normal 11 2 3" xfId="1149"/>
    <cellStyle name="Normal 11 2 4" xfId="1150"/>
    <cellStyle name="Normal 11 3" xfId="645"/>
    <cellStyle name="Normal 12" xfId="579"/>
    <cellStyle name="Normal 12 2" xfId="842"/>
    <cellStyle name="Normal 12 3" xfId="1151"/>
    <cellStyle name="Normal 12 4" xfId="1152"/>
    <cellStyle name="Normal 13" xfId="669"/>
    <cellStyle name="Normal 13 2" xfId="1153"/>
    <cellStyle name="Normal 14" xfId="895"/>
    <cellStyle name="Normal 15" xfId="42"/>
    <cellStyle name="Normal 15 2" xfId="1155"/>
    <cellStyle name="Normal 15 3" xfId="1256"/>
    <cellStyle name="Normal 15 4" xfId="1154"/>
    <cellStyle name="Normal 16" xfId="1156"/>
    <cellStyle name="Normal 17" xfId="1157"/>
    <cellStyle name="Normal 18" xfId="1158"/>
    <cellStyle name="Normal 18 2" xfId="1159"/>
    <cellStyle name="Normal 19" xfId="1160"/>
    <cellStyle name="Normal 2" xfId="355"/>
    <cellStyle name="Normal 2 2" xfId="356"/>
    <cellStyle name="Normal 2 2 2" xfId="357"/>
    <cellStyle name="Normal 2 2 3" xfId="843"/>
    <cellStyle name="Normal 2 3" xfId="358"/>
    <cellStyle name="Normal 2 3 2" xfId="556"/>
    <cellStyle name="Normal 2 3 3" xfId="844"/>
    <cellStyle name="Normal 2 3 4" xfId="1161"/>
    <cellStyle name="Normal 2 4" xfId="462"/>
    <cellStyle name="Normal 2 4 2" xfId="643"/>
    <cellStyle name="Normal 2 4 3" xfId="845"/>
    <cellStyle name="Normal 2 4 4" xfId="1162"/>
    <cellStyle name="Normal 2 4 5" xfId="1163"/>
    <cellStyle name="Normal 20" xfId="1164"/>
    <cellStyle name="Normal 21" xfId="1165"/>
    <cellStyle name="Normal 22" xfId="1260"/>
    <cellStyle name="Normal 3" xfId="43"/>
    <cellStyle name="Normal 3 10" xfId="1166"/>
    <cellStyle name="Normal 3 11" xfId="1167"/>
    <cellStyle name="Normal 3 12" xfId="1168"/>
    <cellStyle name="Normal 3 2" xfId="359"/>
    <cellStyle name="Normal 3 2 2" xfId="668"/>
    <cellStyle name="Normal 3 2 3" xfId="1169"/>
    <cellStyle name="Normal 3 2 4" xfId="1254"/>
    <cellStyle name="Normal 3 3" xfId="360"/>
    <cellStyle name="Normal 3 3 2" xfId="557"/>
    <cellStyle name="Normal 3 3 2 2" xfId="664"/>
    <cellStyle name="Normal 3 3 2 3" xfId="846"/>
    <cellStyle name="Normal 3 3 2 4" xfId="1170"/>
    <cellStyle name="Normal 3 3 2 5" xfId="1171"/>
    <cellStyle name="Normal 3 3 3" xfId="847"/>
    <cellStyle name="Normal 3 4" xfId="433"/>
    <cellStyle name="Normal 3 4 2" xfId="614"/>
    <cellStyle name="Normal 3 4 3" xfId="848"/>
    <cellStyle name="Normal 3 4 4" xfId="1172"/>
    <cellStyle name="Normal 3 4 5" xfId="1173"/>
    <cellStyle name="Normal 3 5" xfId="463"/>
    <cellStyle name="Normal 3 5 2" xfId="644"/>
    <cellStyle name="Normal 3 5 3" xfId="849"/>
    <cellStyle name="Normal 3 5 4" xfId="1174"/>
    <cellStyle name="Normal 3 5 5" xfId="1175"/>
    <cellStyle name="Normal 3 6" xfId="593"/>
    <cellStyle name="Normal 3 6 2" xfId="850"/>
    <cellStyle name="Normal 3 6 3" xfId="1176"/>
    <cellStyle name="Normal 3 6 4" xfId="1177"/>
    <cellStyle name="Normal 3 7" xfId="683"/>
    <cellStyle name="Normal 3 8" xfId="896"/>
    <cellStyle name="Normal 3 9" xfId="1178"/>
    <cellStyle name="Normal 4" xfId="361"/>
    <cellStyle name="Normal 4 2" xfId="362"/>
    <cellStyle name="Normal 4 2 2" xfId="558"/>
    <cellStyle name="Normal 4 2 3" xfId="851"/>
    <cellStyle name="Normal 5" xfId="363"/>
    <cellStyle name="Normal 5 2" xfId="364"/>
    <cellStyle name="Normal 5 2 2" xfId="607"/>
    <cellStyle name="Normal 5 2 3" xfId="852"/>
    <cellStyle name="Normal 5 2 4" xfId="1179"/>
    <cellStyle name="Normal 5 2 5" xfId="1180"/>
    <cellStyle name="Normal 5 2 6" xfId="1181"/>
    <cellStyle name="Normal 5 2 7" xfId="1182"/>
    <cellStyle name="Normal 5 3" xfId="365"/>
    <cellStyle name="Normal 5 4" xfId="467"/>
    <cellStyle name="Normal 5 4 2" xfId="647"/>
    <cellStyle name="Normal 5 4 3" xfId="853"/>
    <cellStyle name="Normal 5 4 4" xfId="1183"/>
    <cellStyle name="Normal 5 4 5" xfId="1184"/>
    <cellStyle name="Normal 5 5" xfId="854"/>
    <cellStyle name="Normal 6" xfId="366"/>
    <cellStyle name="Normal 6 2" xfId="469"/>
    <cellStyle name="Normal 6 2 2" xfId="649"/>
    <cellStyle name="Normal 6 2 3" xfId="856"/>
    <cellStyle name="Normal 6 2 4" xfId="1185"/>
    <cellStyle name="Normal 6 2 5" xfId="1186"/>
    <cellStyle name="Normal 6 3" xfId="608"/>
    <cellStyle name="Normal 6 3 2" xfId="857"/>
    <cellStyle name="Normal 6 3 3" xfId="1187"/>
    <cellStyle name="Normal 6 3 4" xfId="1188"/>
    <cellStyle name="Normal 6 4" xfId="855"/>
    <cellStyle name="Normal 6 5" xfId="1189"/>
    <cellStyle name="Normal 6 6" xfId="1190"/>
    <cellStyle name="Normal 6 7" xfId="1191"/>
    <cellStyle name="Normal 6 8" xfId="1192"/>
    <cellStyle name="Normal 7" xfId="367"/>
    <cellStyle name="Normal 8" xfId="432"/>
    <cellStyle name="Normal 8 2" xfId="470"/>
    <cellStyle name="Normal 8 2 2" xfId="650"/>
    <cellStyle name="Normal 8 2 3" xfId="859"/>
    <cellStyle name="Normal 8 2 4" xfId="1193"/>
    <cellStyle name="Normal 8 2 5" xfId="1194"/>
    <cellStyle name="Normal 8 3" xfId="613"/>
    <cellStyle name="Normal 8 3 2" xfId="860"/>
    <cellStyle name="Normal 8 3 3" xfId="1195"/>
    <cellStyle name="Normal 8 3 4" xfId="1196"/>
    <cellStyle name="Normal 8 4" xfId="858"/>
    <cellStyle name="Normal 8 5" xfId="1197"/>
    <cellStyle name="Normal 8 6" xfId="1198"/>
    <cellStyle name="Normal 9" xfId="435"/>
    <cellStyle name="Normal 9 2" xfId="616"/>
    <cellStyle name="Normal 9 2 2" xfId="861"/>
    <cellStyle name="Normal 9 2 3" xfId="1199"/>
    <cellStyle name="Normal 9 2 4" xfId="1200"/>
    <cellStyle name="Normal 9 3" xfId="685"/>
    <cellStyle name="Normal 9 4" xfId="1201"/>
    <cellStyle name="Normal 9 5" xfId="1202"/>
    <cellStyle name="Normal 9 6" xfId="1203"/>
    <cellStyle name="Note" xfId="15" builtinId="10" customBuiltin="1"/>
    <cellStyle name="Note 10" xfId="368"/>
    <cellStyle name="Note 10 2" xfId="559"/>
    <cellStyle name="Note 10 3" xfId="862"/>
    <cellStyle name="Note 10 4" xfId="1204"/>
    <cellStyle name="Note 11" xfId="369"/>
    <cellStyle name="Note 11 2" xfId="609"/>
    <cellStyle name="Note 11 2 2" xfId="864"/>
    <cellStyle name="Note 11 2 3" xfId="1205"/>
    <cellStyle name="Note 11 2 4" xfId="1206"/>
    <cellStyle name="Note 11 3" xfId="863"/>
    <cellStyle name="Note 11 4" xfId="1207"/>
    <cellStyle name="Note 11 5" xfId="1208"/>
    <cellStyle name="Note 11 6" xfId="1209"/>
    <cellStyle name="Note 11 7" xfId="1210"/>
    <cellStyle name="Note 12" xfId="580"/>
    <cellStyle name="Note 12 2" xfId="865"/>
    <cellStyle name="Note 12 3" xfId="1211"/>
    <cellStyle name="Note 12 4" xfId="1212"/>
    <cellStyle name="Note 13" xfId="670"/>
    <cellStyle name="Note 14" xfId="1213"/>
    <cellStyle name="Note 2" xfId="370"/>
    <cellStyle name="Note 2 10" xfId="371"/>
    <cellStyle name="Note 2 10 2" xfId="560"/>
    <cellStyle name="Note 2 10 3" xfId="866"/>
    <cellStyle name="Note 2 10 4" xfId="922"/>
    <cellStyle name="Note 2 10 4 2" xfId="1258"/>
    <cellStyle name="Note 2 10 4 3" xfId="1255"/>
    <cellStyle name="Note 2 10 4 4" xfId="1214"/>
    <cellStyle name="Note 2 11" xfId="372"/>
    <cellStyle name="Note 2 11 2" xfId="578"/>
    <cellStyle name="Note 2 11 3" xfId="867"/>
    <cellStyle name="Note 2 11 4" xfId="923"/>
    <cellStyle name="Note 2 12" xfId="461"/>
    <cellStyle name="Note 2 12 2" xfId="642"/>
    <cellStyle name="Note 2 12 3" xfId="868"/>
    <cellStyle name="Note 2 12 4" xfId="1215"/>
    <cellStyle name="Note 2 12 5" xfId="1216"/>
    <cellStyle name="Note 2 13" xfId="1217"/>
    <cellStyle name="Note 2 2" xfId="373"/>
    <cellStyle name="Note 2 2 2" xfId="374"/>
    <cellStyle name="Note 2 2 2 2" xfId="375"/>
    <cellStyle name="Note 2 2 3" xfId="376"/>
    <cellStyle name="Note 2 2 3 2" xfId="572"/>
    <cellStyle name="Note 2 2 3 3" xfId="869"/>
    <cellStyle name="Note 2 3" xfId="377"/>
    <cellStyle name="Note 2 3 2" xfId="378"/>
    <cellStyle name="Note 2 3 2 2" xfId="573"/>
    <cellStyle name="Note 2 3 2 3" xfId="870"/>
    <cellStyle name="Note 2 4" xfId="379"/>
    <cellStyle name="Note 2 4 2" xfId="380"/>
    <cellStyle name="Note 2 4 2 2" xfId="574"/>
    <cellStyle name="Note 2 4 2 3" xfId="871"/>
    <cellStyle name="Note 2 5" xfId="381"/>
    <cellStyle name="Note 2 5 2" xfId="382"/>
    <cellStyle name="Note 2 5 2 2" xfId="575"/>
    <cellStyle name="Note 2 5 2 3" xfId="872"/>
    <cellStyle name="Note 2 6" xfId="383"/>
    <cellStyle name="Note 2 6 2" xfId="384"/>
    <cellStyle name="Note 2 6 2 2" xfId="1218"/>
    <cellStyle name="Note 2 6 3" xfId="466"/>
    <cellStyle name="Note 2 6 4" xfId="610"/>
    <cellStyle name="Note 2 7" xfId="385"/>
    <cellStyle name="Note 2 8" xfId="386"/>
    <cellStyle name="Note 2 9" xfId="387"/>
    <cellStyle name="Note 3" xfId="388"/>
    <cellStyle name="Note 3 2" xfId="389"/>
    <cellStyle name="Note 3 2 2" xfId="924"/>
    <cellStyle name="Note 3 2 3" xfId="1219"/>
    <cellStyle name="Note 3 3" xfId="390"/>
    <cellStyle name="Note 3 4" xfId="391"/>
    <cellStyle name="Note 3 4 2" xfId="561"/>
    <cellStyle name="Note 3 4 3" xfId="873"/>
    <cellStyle name="Note 3 4 4" xfId="1220"/>
    <cellStyle name="Note 3 5" xfId="440"/>
    <cellStyle name="Note 3 5 2" xfId="621"/>
    <cellStyle name="Note 3 5 3" xfId="874"/>
    <cellStyle name="Note 3 5 4" xfId="1221"/>
    <cellStyle name="Note 3 5 5" xfId="1222"/>
    <cellStyle name="Note 4" xfId="392"/>
    <cellStyle name="Note 4 2" xfId="393"/>
    <cellStyle name="Note 4 2 2" xfId="1223"/>
    <cellStyle name="Note 4 3" xfId="394"/>
    <cellStyle name="Note 4 4" xfId="611"/>
    <cellStyle name="Note 5" xfId="395"/>
    <cellStyle name="Note 5 2" xfId="396"/>
    <cellStyle name="Note 5 2 2" xfId="576"/>
    <cellStyle name="Note 5 2 3" xfId="875"/>
    <cellStyle name="Note 6" xfId="397"/>
    <cellStyle name="Note 6 2" xfId="398"/>
    <cellStyle name="Note 6 2 2" xfId="577"/>
    <cellStyle name="Note 6 2 3" xfId="876"/>
    <cellStyle name="Note 7" xfId="399"/>
    <cellStyle name="Note 8" xfId="400"/>
    <cellStyle name="Note 9" xfId="401"/>
    <cellStyle name="Output" xfId="10" builtinId="21" customBuiltin="1"/>
    <cellStyle name="Output 2" xfId="402"/>
    <cellStyle name="Output 2 2" xfId="403"/>
    <cellStyle name="Output 2 2 2" xfId="562"/>
    <cellStyle name="Output 2 2 3" xfId="877"/>
    <cellStyle name="Output 3" xfId="404"/>
    <cellStyle name="Output 3 2" xfId="405"/>
    <cellStyle name="Output 3 2 2" xfId="563"/>
    <cellStyle name="Output 3 2 3" xfId="878"/>
    <cellStyle name="Output 4" xfId="406"/>
    <cellStyle name="Output 5" xfId="407"/>
    <cellStyle name="Output 6" xfId="408"/>
    <cellStyle name="Percent 2" xfId="409"/>
    <cellStyle name="Percent 2 2" xfId="468"/>
    <cellStyle name="Percent 2 2 2" xfId="648"/>
    <cellStyle name="Percent 2 2 3" xfId="880"/>
    <cellStyle name="Percent 2 2 4" xfId="1224"/>
    <cellStyle name="Percent 2 2 5" xfId="1225"/>
    <cellStyle name="Percent 2 3" xfId="612"/>
    <cellStyle name="Percent 2 3 2" xfId="881"/>
    <cellStyle name="Percent 2 3 3" xfId="1226"/>
    <cellStyle name="Percent 2 3 4" xfId="1227"/>
    <cellStyle name="Percent 2 4" xfId="879"/>
    <cellStyle name="Percent 2 5" xfId="1228"/>
    <cellStyle name="Percent 2 6" xfId="1229"/>
    <cellStyle name="Percent 2 7" xfId="1230"/>
    <cellStyle name="Percent 2 8" xfId="1231"/>
    <cellStyle name="Percent 3" xfId="431"/>
    <cellStyle name="Percent 3 10" xfId="1232"/>
    <cellStyle name="Percent 3 2" xfId="434"/>
    <cellStyle name="Percent 3 2 2" xfId="615"/>
    <cellStyle name="Percent 3 2 3" xfId="883"/>
    <cellStyle name="Percent 3 2 4" xfId="1233"/>
    <cellStyle name="Percent 3 2 5" xfId="1234"/>
    <cellStyle name="Percent 3 3" xfId="465"/>
    <cellStyle name="Percent 3 3 2" xfId="646"/>
    <cellStyle name="Percent 3 3 3" xfId="884"/>
    <cellStyle name="Percent 3 3 4" xfId="1235"/>
    <cellStyle name="Percent 3 3 5" xfId="1236"/>
    <cellStyle name="Percent 3 4" xfId="594"/>
    <cellStyle name="Percent 3 4 2" xfId="885"/>
    <cellStyle name="Percent 3 4 3" xfId="1237"/>
    <cellStyle name="Percent 3 4 4" xfId="1238"/>
    <cellStyle name="Percent 3 5" xfId="882"/>
    <cellStyle name="Percent 3 6" xfId="1239"/>
    <cellStyle name="Percent 3 7" xfId="1240"/>
    <cellStyle name="Percent 3 8" xfId="1241"/>
    <cellStyle name="Percent 3 9" xfId="1242"/>
    <cellStyle name="Percent 4" xfId="570"/>
    <cellStyle name="Percent 4 2" xfId="665"/>
    <cellStyle name="Percent 4 2 2" xfId="887"/>
    <cellStyle name="Percent 4 2 3" xfId="1243"/>
    <cellStyle name="Percent 4 2 4" xfId="1244"/>
    <cellStyle name="Percent 4 3" xfId="886"/>
    <cellStyle name="Percent 4 3 2" xfId="1246"/>
    <cellStyle name="Percent 4 3 3" xfId="1247"/>
    <cellStyle name="Percent 4 3 4" xfId="1259"/>
    <cellStyle name="Percent 4 3 5" xfId="1245"/>
    <cellStyle name="Percent 4 4" xfId="1248"/>
    <cellStyle name="Percent 4 5" xfId="1249"/>
    <cellStyle name="Percent 5" xfId="666"/>
    <cellStyle name="Percent 6" xfId="888"/>
    <cellStyle name="Percent 6 2" xfId="1250"/>
    <cellStyle name="Percent 6 3" xfId="1251"/>
    <cellStyle name="Percent 7" xfId="1252"/>
    <cellStyle name="Percent 8" xfId="1253"/>
    <cellStyle name="Percent 9" xfId="1261"/>
    <cellStyle name="Title" xfId="1" builtinId="15" customBuiltin="1"/>
    <cellStyle name="Title 2" xfId="410"/>
    <cellStyle name="Title 2 2" xfId="411"/>
    <cellStyle name="Title 2 2 2" xfId="564"/>
    <cellStyle name="Title 2 2 3" xfId="889"/>
    <cellStyle name="Title 3" xfId="412"/>
    <cellStyle name="Title 3 2" xfId="413"/>
    <cellStyle name="Title 3 2 2" xfId="565"/>
    <cellStyle name="Title 3 2 3" xfId="890"/>
    <cellStyle name="Title 4" xfId="414"/>
    <cellStyle name="Title 5" xfId="415"/>
    <cellStyle name="Title 6" xfId="416"/>
    <cellStyle name="Total" xfId="17" builtinId="25" customBuiltin="1"/>
    <cellStyle name="Total 2" xfId="417"/>
    <cellStyle name="Total 2 2" xfId="418"/>
    <cellStyle name="Total 2 2 2" xfId="566"/>
    <cellStyle name="Total 2 2 3" xfId="891"/>
    <cellStyle name="Total 3" xfId="419"/>
    <cellStyle name="Total 3 2" xfId="420"/>
    <cellStyle name="Total 3 2 2" xfId="567"/>
    <cellStyle name="Total 3 2 3" xfId="892"/>
    <cellStyle name="Total 4" xfId="421"/>
    <cellStyle name="Total 5" xfId="422"/>
    <cellStyle name="Total 6" xfId="423"/>
    <cellStyle name="Warning Text" xfId="14" builtinId="11" customBuiltin="1"/>
    <cellStyle name="Warning Text 2" xfId="424"/>
    <cellStyle name="Warning Text 2 2" xfId="425"/>
    <cellStyle name="Warning Text 2 2 2" xfId="568"/>
    <cellStyle name="Warning Text 2 2 3" xfId="893"/>
    <cellStyle name="Warning Text 3" xfId="426"/>
    <cellStyle name="Warning Text 3 2" xfId="427"/>
    <cellStyle name="Warning Text 3 2 2" xfId="569"/>
    <cellStyle name="Warning Text 3 2 3" xfId="894"/>
    <cellStyle name="Warning Text 4" xfId="428"/>
    <cellStyle name="Warning Text 5" xfId="429"/>
    <cellStyle name="Warning Text 6" xfId="430"/>
  </cellStyles>
  <dxfs count="3">
    <dxf>
      <font>
        <strike val="0"/>
        <color auto="1"/>
      </font>
      <fill>
        <patternFill>
          <bgColor theme="0" tint="-0.24994659260841701"/>
        </patternFill>
      </fill>
    </dxf>
    <dxf>
      <font>
        <strike val="0"/>
      </font>
      <fill>
        <patternFill>
          <bgColor rgb="FFFF0000"/>
        </patternFill>
      </fill>
    </dxf>
    <dxf>
      <font>
        <color auto="1"/>
      </font>
      <fill>
        <patternFill>
          <bgColor rgb="FF00B0F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workbookViewId="0">
      <selection sqref="A1:M1"/>
    </sheetView>
  </sheetViews>
  <sheetFormatPr defaultColWidth="9.109375" defaultRowHeight="15" customHeight="1" x14ac:dyDescent="0.3"/>
  <cols>
    <col min="1" max="1" width="5.6640625" style="33" customWidth="1"/>
    <col min="2" max="2" width="34.33203125" style="33" bestFit="1" customWidth="1"/>
    <col min="3" max="3" width="23.6640625" style="33" bestFit="1" customWidth="1"/>
    <col min="4" max="13" width="12.6640625" style="33" customWidth="1"/>
    <col min="14" max="14" width="5.6640625" style="33" customWidth="1"/>
    <col min="15" max="16384" width="9.109375" style="33"/>
  </cols>
  <sheetData>
    <row r="1" spans="1:13" ht="15" customHeight="1" x14ac:dyDescent="0.25">
      <c r="A1" s="86" t="s">
        <v>1490</v>
      </c>
      <c r="B1" s="87"/>
      <c r="C1" s="87"/>
      <c r="D1" s="87"/>
      <c r="E1" s="87"/>
      <c r="F1" s="87"/>
      <c r="G1" s="87"/>
      <c r="H1" s="87"/>
      <c r="I1" s="87"/>
      <c r="J1" s="87"/>
      <c r="K1" s="87"/>
      <c r="L1" s="87"/>
      <c r="M1" s="88"/>
    </row>
    <row r="2" spans="1:13" ht="15" customHeight="1" x14ac:dyDescent="0.25">
      <c r="A2" s="89" t="s">
        <v>13</v>
      </c>
      <c r="B2" s="90"/>
      <c r="C2" s="90"/>
      <c r="D2" s="90"/>
      <c r="E2" s="90"/>
      <c r="F2" s="90"/>
      <c r="G2" s="90"/>
      <c r="H2" s="90"/>
      <c r="I2" s="90"/>
      <c r="J2" s="90"/>
      <c r="K2" s="90"/>
      <c r="L2" s="90"/>
      <c r="M2" s="91"/>
    </row>
    <row r="3" spans="1:13" ht="15" customHeight="1" x14ac:dyDescent="0.25">
      <c r="A3" s="86" t="s">
        <v>1491</v>
      </c>
      <c r="B3" s="92"/>
      <c r="C3" s="92"/>
      <c r="D3" s="92"/>
      <c r="E3" s="92"/>
      <c r="F3" s="92"/>
      <c r="G3" s="92"/>
      <c r="H3" s="92"/>
      <c r="I3" s="92"/>
      <c r="J3" s="92"/>
      <c r="K3" s="92"/>
      <c r="L3" s="92"/>
      <c r="M3" s="93"/>
    </row>
    <row r="4" spans="1:13" ht="15" customHeight="1" x14ac:dyDescent="0.25">
      <c r="A4" s="94" t="s">
        <v>1496</v>
      </c>
      <c r="B4" s="87"/>
      <c r="C4" s="87"/>
      <c r="D4" s="87"/>
      <c r="E4" s="87"/>
      <c r="F4" s="87"/>
      <c r="G4" s="87"/>
      <c r="H4" s="87"/>
      <c r="I4" s="87"/>
      <c r="J4" s="87"/>
      <c r="K4" s="87"/>
      <c r="L4" s="87"/>
      <c r="M4" s="88"/>
    </row>
    <row r="5" spans="1:13" ht="15" customHeight="1" x14ac:dyDescent="0.25">
      <c r="A5" s="94" t="s">
        <v>1426</v>
      </c>
      <c r="B5" s="87"/>
      <c r="C5" s="87"/>
      <c r="D5" s="87"/>
      <c r="E5" s="87"/>
      <c r="F5" s="87"/>
      <c r="G5" s="87"/>
      <c r="H5" s="87"/>
      <c r="I5" s="87"/>
      <c r="J5" s="87"/>
      <c r="K5" s="87"/>
      <c r="L5" s="87"/>
      <c r="M5" s="88"/>
    </row>
    <row r="6" spans="1:13" ht="30" customHeight="1" x14ac:dyDescent="0.25">
      <c r="A6" s="83" t="s">
        <v>1492</v>
      </c>
      <c r="B6" s="84"/>
      <c r="C6" s="84"/>
      <c r="D6" s="84"/>
      <c r="E6" s="84"/>
      <c r="F6" s="84"/>
      <c r="G6" s="84"/>
      <c r="H6" s="84"/>
      <c r="I6" s="84"/>
      <c r="J6" s="84"/>
      <c r="K6" s="84"/>
      <c r="L6" s="84"/>
      <c r="M6" s="85"/>
    </row>
    <row r="7" spans="1:13" ht="15" customHeight="1" x14ac:dyDescent="0.25">
      <c r="A7" s="70"/>
      <c r="B7" s="71" t="s">
        <v>14</v>
      </c>
      <c r="C7" s="71" t="s">
        <v>15</v>
      </c>
      <c r="D7" s="71" t="s">
        <v>16</v>
      </c>
      <c r="E7" s="71" t="s">
        <v>17</v>
      </c>
      <c r="F7" s="71" t="s">
        <v>18</v>
      </c>
      <c r="G7" s="71" t="s">
        <v>19</v>
      </c>
      <c r="H7" s="71" t="s">
        <v>20</v>
      </c>
      <c r="I7" s="71" t="s">
        <v>21</v>
      </c>
      <c r="J7" s="71" t="s">
        <v>22</v>
      </c>
      <c r="K7" s="71" t="s">
        <v>23</v>
      </c>
      <c r="L7" s="71" t="s">
        <v>24</v>
      </c>
      <c r="M7" s="71" t="s">
        <v>25</v>
      </c>
    </row>
    <row r="8" spans="1:13" ht="15" customHeight="1" x14ac:dyDescent="0.3">
      <c r="A8" s="70">
        <v>1</v>
      </c>
      <c r="B8" s="75" t="s">
        <v>1489</v>
      </c>
      <c r="C8" s="75" t="s">
        <v>874</v>
      </c>
      <c r="D8" s="75" t="s">
        <v>105</v>
      </c>
      <c r="E8" s="75"/>
      <c r="F8" s="75"/>
      <c r="G8" s="75"/>
      <c r="H8" s="75"/>
      <c r="I8" s="75"/>
      <c r="J8" s="75"/>
      <c r="K8" s="75"/>
      <c r="L8" s="75"/>
      <c r="M8" s="75"/>
    </row>
    <row r="9" spans="1:13" ht="15" customHeight="1" x14ac:dyDescent="0.3">
      <c r="A9" s="70">
        <v>2</v>
      </c>
      <c r="B9" s="75"/>
      <c r="C9" s="75"/>
      <c r="D9" s="34" t="s">
        <v>0</v>
      </c>
      <c r="E9" s="34" t="s">
        <v>1</v>
      </c>
      <c r="F9" s="34" t="s">
        <v>2</v>
      </c>
      <c r="G9" s="34" t="s">
        <v>3</v>
      </c>
      <c r="H9" s="34" t="s">
        <v>4</v>
      </c>
      <c r="I9" s="34" t="s">
        <v>5</v>
      </c>
      <c r="J9" s="34" t="s">
        <v>6</v>
      </c>
      <c r="K9" s="34" t="s">
        <v>7</v>
      </c>
      <c r="L9" s="34" t="s">
        <v>8</v>
      </c>
      <c r="M9" s="34" t="s">
        <v>9</v>
      </c>
    </row>
    <row r="10" spans="1:13" ht="15" customHeight="1" x14ac:dyDescent="0.25">
      <c r="A10" s="70">
        <v>3</v>
      </c>
      <c r="B10" s="3" t="s">
        <v>1477</v>
      </c>
      <c r="C10" s="35" t="s">
        <v>1499</v>
      </c>
      <c r="D10" s="67">
        <v>25.4</v>
      </c>
      <c r="E10" s="67"/>
      <c r="F10" s="67"/>
      <c r="G10" s="67"/>
      <c r="H10" s="67"/>
      <c r="I10" s="67"/>
      <c r="J10" s="67"/>
      <c r="K10" s="67"/>
      <c r="L10" s="67"/>
      <c r="M10" s="67"/>
    </row>
    <row r="11" spans="1:13" ht="15" customHeight="1" x14ac:dyDescent="0.25">
      <c r="A11" s="70">
        <v>4</v>
      </c>
      <c r="B11" s="3" t="s">
        <v>1478</v>
      </c>
      <c r="C11" s="35" t="s">
        <v>1502</v>
      </c>
      <c r="D11" s="67">
        <v>34.6</v>
      </c>
      <c r="E11" s="67"/>
      <c r="F11" s="67"/>
      <c r="G11" s="67"/>
      <c r="H11" s="67"/>
      <c r="I11" s="67"/>
      <c r="J11" s="67"/>
      <c r="K11" s="67"/>
      <c r="L11" s="67"/>
      <c r="M11" s="67"/>
    </row>
    <row r="12" spans="1:13" ht="15" customHeight="1" x14ac:dyDescent="0.3">
      <c r="A12" s="70" t="s">
        <v>26</v>
      </c>
      <c r="B12" s="35" t="s">
        <v>27</v>
      </c>
      <c r="C12" s="35" t="s">
        <v>27</v>
      </c>
      <c r="D12" s="67"/>
      <c r="E12" s="67"/>
      <c r="F12" s="67"/>
      <c r="G12" s="67"/>
      <c r="H12" s="67"/>
      <c r="I12" s="67"/>
      <c r="J12" s="67"/>
      <c r="K12" s="67"/>
      <c r="L12" s="67"/>
      <c r="M12" s="67"/>
    </row>
    <row r="13" spans="1:13" ht="15" customHeight="1" x14ac:dyDescent="0.25">
      <c r="A13" s="70">
        <v>14</v>
      </c>
      <c r="B13" s="3" t="s">
        <v>1488</v>
      </c>
      <c r="C13" s="36" t="s">
        <v>12</v>
      </c>
      <c r="D13" s="68">
        <v>21</v>
      </c>
      <c r="E13" s="69"/>
      <c r="F13" s="69"/>
      <c r="G13" s="69"/>
      <c r="H13" s="69"/>
      <c r="I13" s="69"/>
      <c r="J13" s="69"/>
      <c r="K13" s="69"/>
      <c r="L13" s="69"/>
      <c r="M13" s="69"/>
    </row>
    <row r="14" spans="1:13" ht="30" customHeight="1" x14ac:dyDescent="0.25">
      <c r="A14" s="76" t="s">
        <v>1493</v>
      </c>
      <c r="B14" s="77"/>
      <c r="C14" s="77"/>
      <c r="D14" s="77"/>
      <c r="E14" s="77"/>
      <c r="F14" s="77"/>
      <c r="G14" s="77"/>
      <c r="H14" s="77"/>
      <c r="I14" s="77"/>
      <c r="J14" s="77"/>
      <c r="K14" s="77"/>
      <c r="L14" s="77"/>
      <c r="M14" s="78"/>
    </row>
    <row r="15" spans="1:13" ht="50.1" customHeight="1" x14ac:dyDescent="0.25">
      <c r="A15" s="72" t="s">
        <v>1494</v>
      </c>
      <c r="B15" s="73"/>
      <c r="C15" s="73"/>
      <c r="D15" s="73"/>
      <c r="E15" s="73"/>
      <c r="F15" s="73"/>
      <c r="G15" s="73"/>
      <c r="H15" s="73"/>
      <c r="I15" s="73"/>
      <c r="J15" s="73"/>
      <c r="K15" s="73"/>
      <c r="L15" s="73"/>
      <c r="M15" s="74"/>
    </row>
    <row r="16" spans="1:13" ht="30" customHeight="1" x14ac:dyDescent="0.3">
      <c r="A16" s="72" t="s">
        <v>1497</v>
      </c>
      <c r="B16" s="79"/>
      <c r="C16" s="79"/>
      <c r="D16" s="79"/>
      <c r="E16" s="79"/>
      <c r="F16" s="79"/>
      <c r="G16" s="79"/>
      <c r="H16" s="79"/>
      <c r="I16" s="79"/>
      <c r="J16" s="79"/>
      <c r="K16" s="79"/>
      <c r="L16" s="79"/>
      <c r="M16" s="80"/>
    </row>
    <row r="17" spans="1:13" ht="15" customHeight="1" x14ac:dyDescent="0.3">
      <c r="A17" s="72" t="s">
        <v>1495</v>
      </c>
      <c r="B17" s="73"/>
      <c r="C17" s="73"/>
      <c r="D17" s="73"/>
      <c r="E17" s="73"/>
      <c r="F17" s="73"/>
      <c r="G17" s="73"/>
      <c r="H17" s="73"/>
      <c r="I17" s="73"/>
      <c r="J17" s="73"/>
      <c r="K17" s="73"/>
      <c r="L17" s="73"/>
      <c r="M17" s="74"/>
    </row>
    <row r="18" spans="1:13" ht="15" customHeight="1" x14ac:dyDescent="0.3">
      <c r="A18" s="81" t="s">
        <v>1425</v>
      </c>
      <c r="B18" s="82"/>
      <c r="C18" s="82"/>
      <c r="D18" s="82"/>
      <c r="E18" s="82"/>
      <c r="F18" s="82"/>
      <c r="G18" s="82"/>
      <c r="H18" s="82"/>
      <c r="I18" s="82"/>
      <c r="J18" s="82"/>
      <c r="K18" s="82"/>
      <c r="L18" s="82"/>
      <c r="M18" s="82"/>
    </row>
    <row r="19" spans="1:13" ht="15" customHeight="1" x14ac:dyDescent="0.3">
      <c r="A19" s="72" t="s">
        <v>1644</v>
      </c>
      <c r="B19" s="73"/>
      <c r="C19" s="73"/>
      <c r="D19" s="73"/>
      <c r="E19" s="73"/>
      <c r="F19" s="73"/>
      <c r="G19" s="73"/>
      <c r="H19" s="73"/>
      <c r="I19" s="73"/>
      <c r="J19" s="73"/>
      <c r="K19" s="73"/>
      <c r="L19" s="73"/>
      <c r="M19" s="74"/>
    </row>
  </sheetData>
  <mergeCells count="15">
    <mergeCell ref="A6:M6"/>
    <mergeCell ref="A1:M1"/>
    <mergeCell ref="A2:M2"/>
    <mergeCell ref="A3:M3"/>
    <mergeCell ref="A4:M4"/>
    <mergeCell ref="A5:M5"/>
    <mergeCell ref="A19:M19"/>
    <mergeCell ref="B8:B9"/>
    <mergeCell ref="D8:M8"/>
    <mergeCell ref="A14:M14"/>
    <mergeCell ref="A16:M16"/>
    <mergeCell ref="A18:M18"/>
    <mergeCell ref="A15:M15"/>
    <mergeCell ref="A17:M17"/>
    <mergeCell ref="C8:C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zoomScaleNormal="100" workbookViewId="0"/>
  </sheetViews>
  <sheetFormatPr defaultColWidth="9.109375" defaultRowHeight="14.4" x14ac:dyDescent="0.3"/>
  <cols>
    <col min="1" max="1" width="35.6640625" style="17" customWidth="1"/>
    <col min="2" max="2" width="50.6640625" style="13" customWidth="1"/>
    <col min="3" max="3" width="54.109375" style="13" hidden="1" customWidth="1"/>
    <col min="4" max="4" width="72.88671875" style="13" hidden="1" customWidth="1"/>
    <col min="5" max="5" width="50.6640625" style="13" hidden="1" customWidth="1"/>
    <col min="6" max="6" width="10.33203125" style="13" hidden="1" customWidth="1"/>
    <col min="7" max="7" width="25.6640625" style="17" customWidth="1"/>
    <col min="8" max="8" width="5.6640625" style="13" customWidth="1"/>
    <col min="9" max="16384" width="9.109375" style="13"/>
  </cols>
  <sheetData>
    <row r="1" spans="1:7" x14ac:dyDescent="0.25">
      <c r="A1" s="27" t="s">
        <v>1489</v>
      </c>
      <c r="B1" s="28" t="s">
        <v>874</v>
      </c>
      <c r="C1" s="28" t="s">
        <v>1413</v>
      </c>
      <c r="D1" s="28" t="s">
        <v>1414</v>
      </c>
      <c r="E1" s="28" t="s">
        <v>1416</v>
      </c>
      <c r="F1" s="28" t="s">
        <v>125</v>
      </c>
      <c r="G1" s="25" t="s">
        <v>1415</v>
      </c>
    </row>
    <row r="2" spans="1:7" x14ac:dyDescent="0.25">
      <c r="A2" s="3" t="s">
        <v>1477</v>
      </c>
      <c r="B2" s="4" t="str">
        <f>IF(VLOOKUP(Assays!$A2,AssayDescription!$A$2:$F$597,5,FALSE)="Microbial Identification",IF(VLOOKUP(Assays!$A2,AssayDescription!$A$2:$F$597,3,FALSE)="",VLOOKUP(Assays!$A2,AssayDescription!$A$2:$F$597,1,FALSE),VLOOKUP(Assays!$A2,AssayDescription!$A$2:$F$597,3,FALSE)),VLOOKUP(Assays!$A2,AssayDescription!$A$2:$F$597,1,FALSE))</f>
        <v>Respiratory Syncytial Virus</v>
      </c>
      <c r="C2" s="4" t="str">
        <f>IFERROR(IF(OR(VLOOKUP(Assays!A2,AssayDescription!$A$2:$G$597,5,FALSE)="Virulence Factor Gene",VLOOKUP(Assays!A2,AssayDescription!$A$2:$G$597,5,FALSE)="Antibiotic Resistance Gene"),VLOOKUP(Assays!A2,AssayDescription!$A$2:$G$597,3,FALSE),""),"")</f>
        <v/>
      </c>
      <c r="D2" s="4" t="str">
        <f>IFERROR(IF(OR(VLOOKUP(Assays!A2,AssayDescription!$A$2:$G$597,5,FALSE)="Virulence Factor Gene",VLOOKUP(Assays!A2,AssayDescription!$A$2:$G$597,5,FALSE)="Antibiotic Resistance Gene"),VLOOKUP(Assays!A2,AssayDescription!$A$2:$G$597,4,FALSE),""),"")</f>
        <v/>
      </c>
      <c r="E2" s="4" t="str">
        <f>IF(OR(VLOOKUP(B2,AssayDescription!$A$2:$G$597,5,FALSE)="Microbial Identification",VLOOKUP(B2,AssayDescription!$A$2:$G$597,5,FALSE)="DNA Virus Identification",VLOOKUP(B2,AssayDescription!$A$2:$G$597,5,FALSE)="RNA Virus Identification"),IF(VLOOKUP(B2,AssayDescription!$A$2:$G$597,4,FALSE)=0,"",VLOOKUP(B2,AssayDescription!$A$2:$G$597,4,FALSE)),"")</f>
        <v/>
      </c>
      <c r="F2" s="4">
        <f>VLOOKUP(Assays!A2,AssayDescription!$A$2:$G$597,6,FALSE)</f>
        <v>70</v>
      </c>
      <c r="G2" s="26" t="str">
        <f>VLOOKUP(Assays!A2,AssayDescription!$A$2:$G$597,7,FALSE)</f>
        <v>BPID00572A</v>
      </c>
    </row>
    <row r="3" spans="1:7" x14ac:dyDescent="0.25">
      <c r="A3" s="3" t="s">
        <v>1478</v>
      </c>
      <c r="B3" s="4" t="str">
        <f>IF(VLOOKUP(Assays!$A3,AssayDescription!$A$2:$F$597,5,FALSE)="Microbial Identification",IF(VLOOKUP(Assays!$A3,AssayDescription!$A$2:$F$597,3,FALSE)="",VLOOKUP(Assays!$A3,AssayDescription!$A$2:$F$597,1,FALSE),VLOOKUP(Assays!$A3,AssayDescription!$A$2:$F$597,3,FALSE)),VLOOKUP(Assays!$A3,AssayDescription!$A$2:$F$597,1,FALSE))</f>
        <v>Influenza A</v>
      </c>
      <c r="C3" s="4" t="str">
        <f>IFERROR(IF(OR(VLOOKUP(Assays!A3,AssayDescription!$A$2:$G$597,5,FALSE)="Virulence Factor Gene",VLOOKUP(Assays!A3,AssayDescription!$A$2:$G$597,5,FALSE)="Antibiotic Resistance Gene"),VLOOKUP(Assays!A3,AssayDescription!$A$2:$G$597,3,FALSE),""),"")</f>
        <v/>
      </c>
      <c r="D3" s="4" t="str">
        <f>IFERROR(IF(OR(VLOOKUP(Assays!A3,AssayDescription!$A$2:$G$597,5,FALSE)="Virulence Factor Gene",VLOOKUP(Assays!A3,AssayDescription!$A$2:$G$597,5,FALSE)="Antibiotic Resistance Gene"),VLOOKUP(Assays!A3,AssayDescription!$A$2:$G$597,4,FALSE),""),"")</f>
        <v/>
      </c>
      <c r="E3" s="4" t="str">
        <f>IF(OR(VLOOKUP(B3,AssayDescription!$A$2:$G$597,5,FALSE)="Microbial Identification",VLOOKUP(B3,AssayDescription!$A$2:$G$597,5,FALSE)="DNA Virus Identification",VLOOKUP(B3,AssayDescription!$A$2:$G$597,5,FALSE)="RNA Virus Identification"),IF(VLOOKUP(B3,AssayDescription!$A$2:$G$597,4,FALSE)=0,"",VLOOKUP(B3,AssayDescription!$A$2:$G$597,4,FALSE)),"")</f>
        <v/>
      </c>
      <c r="F3" s="4">
        <f>VLOOKUP(Assays!A3,AssayDescription!$A$2:$G$597,6,FALSE)</f>
        <v>130</v>
      </c>
      <c r="G3" s="26" t="str">
        <f>VLOOKUP(Assays!A3,AssayDescription!$A$2:$G$597,7,FALSE)</f>
        <v>BPID00566A</v>
      </c>
    </row>
    <row r="4" spans="1:7" x14ac:dyDescent="0.25">
      <c r="A4" s="3" t="s">
        <v>1479</v>
      </c>
      <c r="B4" s="4" t="str">
        <f>IF(VLOOKUP(Assays!$A4,AssayDescription!$A$2:$F$597,5,FALSE)="Microbial Identification",IF(VLOOKUP(Assays!$A4,AssayDescription!$A$2:$F$597,3,FALSE)="",VLOOKUP(Assays!$A4,AssayDescription!$A$2:$F$597,1,FALSE),VLOOKUP(Assays!$A4,AssayDescription!$A$2:$F$597,3,FALSE)),VLOOKUP(Assays!$A4,AssayDescription!$A$2:$F$597,1,FALSE))</f>
        <v>Influenza B</v>
      </c>
      <c r="C4" s="4" t="str">
        <f>IFERROR(IF(OR(VLOOKUP(Assays!A4,AssayDescription!$A$2:$G$597,5,FALSE)="Virulence Factor Gene",VLOOKUP(Assays!A4,AssayDescription!$A$2:$G$597,5,FALSE)="Antibiotic Resistance Gene"),VLOOKUP(Assays!A4,AssayDescription!$A$2:$G$597,3,FALSE),""),"")</f>
        <v/>
      </c>
      <c r="D4" s="4" t="str">
        <f>IFERROR(IF(OR(VLOOKUP(Assays!A4,AssayDescription!$A$2:$G$597,5,FALSE)="Virulence Factor Gene",VLOOKUP(Assays!A4,AssayDescription!$A$2:$G$597,5,FALSE)="Antibiotic Resistance Gene"),VLOOKUP(Assays!A4,AssayDescription!$A$2:$G$597,4,FALSE),""),"")</f>
        <v/>
      </c>
      <c r="E4" s="4" t="str">
        <f>IF(OR(VLOOKUP(B4,AssayDescription!$A$2:$G$597,5,FALSE)="Microbial Identification",VLOOKUP(B4,AssayDescription!$A$2:$G$597,5,FALSE)="DNA Virus Identification",VLOOKUP(B4,AssayDescription!$A$2:$G$597,5,FALSE)="RNA Virus Identification"),IF(VLOOKUP(B4,AssayDescription!$A$2:$G$597,4,FALSE)=0,"",VLOOKUP(B4,AssayDescription!$A$2:$G$597,4,FALSE)),"")</f>
        <v/>
      </c>
      <c r="F4" s="4">
        <f>VLOOKUP(Assays!A4,AssayDescription!$A$2:$G$597,6,FALSE)</f>
        <v>140</v>
      </c>
      <c r="G4" s="26" t="str">
        <f>VLOOKUP(Assays!A4,AssayDescription!$A$2:$G$597,7,FALSE)</f>
        <v>BPID00567A</v>
      </c>
    </row>
    <row r="5" spans="1:7" x14ac:dyDescent="0.25">
      <c r="A5" s="3" t="s">
        <v>1480</v>
      </c>
      <c r="B5" s="4" t="str">
        <f>IF(VLOOKUP(Assays!$A5,AssayDescription!$A$2:$F$597,5,FALSE)="Microbial Identification",IF(VLOOKUP(Assays!$A5,AssayDescription!$A$2:$F$597,3,FALSE)="",VLOOKUP(Assays!$A5,AssayDescription!$A$2:$F$597,1,FALSE),VLOOKUP(Assays!$A5,AssayDescription!$A$2:$F$597,3,FALSE)),VLOOKUP(Assays!$A5,AssayDescription!$A$2:$F$597,1,FALSE))</f>
        <v>Human parainfluenza 1</v>
      </c>
      <c r="C5" s="4" t="str">
        <f>IFERROR(IF(OR(VLOOKUP(Assays!A5,AssayDescription!$A$2:$G$597,5,FALSE)="Virulence Factor Gene",VLOOKUP(Assays!A5,AssayDescription!$A$2:$G$597,5,FALSE)="Antibiotic Resistance Gene"),VLOOKUP(Assays!A5,AssayDescription!$A$2:$G$597,3,FALSE),""),"")</f>
        <v/>
      </c>
      <c r="D5" s="4" t="str">
        <f>IFERROR(IF(OR(VLOOKUP(Assays!A5,AssayDescription!$A$2:$G$597,5,FALSE)="Virulence Factor Gene",VLOOKUP(Assays!A5,AssayDescription!$A$2:$G$597,5,FALSE)="Antibiotic Resistance Gene"),VLOOKUP(Assays!A5,AssayDescription!$A$2:$G$597,4,FALSE),""),"")</f>
        <v/>
      </c>
      <c r="E5" s="4" t="str">
        <f>IF(OR(VLOOKUP(B5,AssayDescription!$A$2:$G$597,5,FALSE)="Microbial Identification",VLOOKUP(B5,AssayDescription!$A$2:$G$597,5,FALSE)="DNA Virus Identification",VLOOKUP(B5,AssayDescription!$A$2:$G$597,5,FALSE)="RNA Virus Identification"),IF(VLOOKUP(B5,AssayDescription!$A$2:$G$597,4,FALSE)=0,"",VLOOKUP(B5,AssayDescription!$A$2:$G$597,4,FALSE)),"")</f>
        <v/>
      </c>
      <c r="F5" s="4">
        <f>VLOOKUP(Assays!A5,AssayDescription!$A$2:$G$597,6,FALSE)</f>
        <v>130</v>
      </c>
      <c r="G5" s="26" t="str">
        <f>VLOOKUP(Assays!A5,AssayDescription!$A$2:$G$597,7,FALSE)</f>
        <v>BPID00568A</v>
      </c>
    </row>
    <row r="6" spans="1:7" x14ac:dyDescent="0.25">
      <c r="A6" s="3" t="s">
        <v>1481</v>
      </c>
      <c r="B6" s="4" t="str">
        <f>IF(VLOOKUP(Assays!$A6,AssayDescription!$A$2:$F$597,5,FALSE)="Microbial Identification",IF(VLOOKUP(Assays!$A6,AssayDescription!$A$2:$F$597,3,FALSE)="",VLOOKUP(Assays!$A6,AssayDescription!$A$2:$F$597,1,FALSE),VLOOKUP(Assays!$A6,AssayDescription!$A$2:$F$597,3,FALSE)),VLOOKUP(Assays!$A6,AssayDescription!$A$2:$F$597,1,FALSE))</f>
        <v>Human parainfluenza 2</v>
      </c>
      <c r="C6" s="4" t="str">
        <f>IFERROR(IF(OR(VLOOKUP(Assays!A6,AssayDescription!$A$2:$G$597,5,FALSE)="Virulence Factor Gene",VLOOKUP(Assays!A6,AssayDescription!$A$2:$G$597,5,FALSE)="Antibiotic Resistance Gene"),VLOOKUP(Assays!A6,AssayDescription!$A$2:$G$597,3,FALSE),""),"")</f>
        <v/>
      </c>
      <c r="D6" s="4" t="str">
        <f>IFERROR(IF(OR(VLOOKUP(Assays!A6,AssayDescription!$A$2:$G$597,5,FALSE)="Virulence Factor Gene",VLOOKUP(Assays!A6,AssayDescription!$A$2:$G$597,5,FALSE)="Antibiotic Resistance Gene"),VLOOKUP(Assays!A6,AssayDescription!$A$2:$G$597,4,FALSE),""),"")</f>
        <v/>
      </c>
      <c r="E6" s="4" t="str">
        <f>IF(OR(VLOOKUP(B6,AssayDescription!$A$2:$G$597,5,FALSE)="Microbial Identification",VLOOKUP(B6,AssayDescription!$A$2:$G$597,5,FALSE)="DNA Virus Identification",VLOOKUP(B6,AssayDescription!$A$2:$G$597,5,FALSE)="RNA Virus Identification"),IF(VLOOKUP(B6,AssayDescription!$A$2:$G$597,4,FALSE)=0,"",VLOOKUP(B6,AssayDescription!$A$2:$G$597,4,FALSE)),"")</f>
        <v/>
      </c>
      <c r="F6" s="4">
        <f>VLOOKUP(Assays!A6,AssayDescription!$A$2:$G$597,6,FALSE)</f>
        <v>190</v>
      </c>
      <c r="G6" s="26" t="str">
        <f>VLOOKUP(Assays!A6,AssayDescription!$A$2:$G$597,7,FALSE)</f>
        <v>BPID00569A</v>
      </c>
    </row>
    <row r="7" spans="1:7" x14ac:dyDescent="0.25">
      <c r="A7" s="3" t="s">
        <v>1482</v>
      </c>
      <c r="B7" s="4" t="str">
        <f>IF(VLOOKUP(Assays!$A7,AssayDescription!$A$2:$F$597,5,FALSE)="Microbial Identification",IF(VLOOKUP(Assays!$A7,AssayDescription!$A$2:$F$597,3,FALSE)="",VLOOKUP(Assays!$A7,AssayDescription!$A$2:$F$597,1,FALSE),VLOOKUP(Assays!$A7,AssayDescription!$A$2:$F$597,3,FALSE)),VLOOKUP(Assays!$A7,AssayDescription!$A$2:$F$597,1,FALSE))</f>
        <v>Human parainfluenza 3</v>
      </c>
      <c r="C7" s="4" t="str">
        <f>IFERROR(IF(OR(VLOOKUP(Assays!A7,AssayDescription!$A$2:$G$597,5,FALSE)="Virulence Factor Gene",VLOOKUP(Assays!A7,AssayDescription!$A$2:$G$597,5,FALSE)="Antibiotic Resistance Gene"),VLOOKUP(Assays!A7,AssayDescription!$A$2:$G$597,3,FALSE),""),"")</f>
        <v/>
      </c>
      <c r="D7" s="4" t="str">
        <f>IFERROR(IF(OR(VLOOKUP(Assays!A7,AssayDescription!$A$2:$G$597,5,FALSE)="Virulence Factor Gene",VLOOKUP(Assays!A7,AssayDescription!$A$2:$G$597,5,FALSE)="Antibiotic Resistance Gene"),VLOOKUP(Assays!A7,AssayDescription!$A$2:$G$597,4,FALSE),""),"")</f>
        <v/>
      </c>
      <c r="E7" s="4" t="str">
        <f>IF(OR(VLOOKUP(B7,AssayDescription!$A$2:$G$597,5,FALSE)="Microbial Identification",VLOOKUP(B7,AssayDescription!$A$2:$G$597,5,FALSE)="DNA Virus Identification",VLOOKUP(B7,AssayDescription!$A$2:$G$597,5,FALSE)="RNA Virus Identification"),IF(VLOOKUP(B7,AssayDescription!$A$2:$G$597,4,FALSE)=0,"",VLOOKUP(B7,AssayDescription!$A$2:$G$597,4,FALSE)),"")</f>
        <v/>
      </c>
      <c r="F7" s="4">
        <f>VLOOKUP(Assays!A7,AssayDescription!$A$2:$G$597,6,FALSE)</f>
        <v>240</v>
      </c>
      <c r="G7" s="26" t="str">
        <f>VLOOKUP(Assays!A7,AssayDescription!$A$2:$G$597,7,FALSE)</f>
        <v>BPID00570A</v>
      </c>
    </row>
    <row r="8" spans="1:7" x14ac:dyDescent="0.25">
      <c r="A8" s="3" t="s">
        <v>1483</v>
      </c>
      <c r="B8" s="4" t="str">
        <f>IF(VLOOKUP(Assays!$A8,AssayDescription!$A$2:$F$597,5,FALSE)="Microbial Identification",IF(VLOOKUP(Assays!$A8,AssayDescription!$A$2:$F$597,3,FALSE)="",VLOOKUP(Assays!$A8,AssayDescription!$A$2:$F$597,1,FALSE),VLOOKUP(Assays!$A8,AssayDescription!$A$2:$F$597,3,FALSE)),VLOOKUP(Assays!$A8,AssayDescription!$A$2:$F$597,1,FALSE))</f>
        <v>Rhinovirus</v>
      </c>
      <c r="C8" s="4" t="str">
        <f>IFERROR(IF(OR(VLOOKUP(Assays!A8,AssayDescription!$A$2:$G$597,5,FALSE)="Virulence Factor Gene",VLOOKUP(Assays!A8,AssayDescription!$A$2:$G$597,5,FALSE)="Antibiotic Resistance Gene"),VLOOKUP(Assays!A8,AssayDescription!$A$2:$G$597,3,FALSE),""),"")</f>
        <v/>
      </c>
      <c r="D8" s="4" t="str">
        <f>IFERROR(IF(OR(VLOOKUP(Assays!A8,AssayDescription!$A$2:$G$597,5,FALSE)="Virulence Factor Gene",VLOOKUP(Assays!A8,AssayDescription!$A$2:$G$597,5,FALSE)="Antibiotic Resistance Gene"),VLOOKUP(Assays!A8,AssayDescription!$A$2:$G$597,4,FALSE),""),"")</f>
        <v/>
      </c>
      <c r="E8" s="4" t="str">
        <f>IF(OR(VLOOKUP(B8,AssayDescription!$A$2:$G$597,5,FALSE)="Microbial Identification",VLOOKUP(B8,AssayDescription!$A$2:$G$597,5,FALSE)="DNA Virus Identification",VLOOKUP(B8,AssayDescription!$A$2:$G$597,5,FALSE)="RNA Virus Identification"),IF(VLOOKUP(B8,AssayDescription!$A$2:$G$597,4,FALSE)=0,"",VLOOKUP(B8,AssayDescription!$A$2:$G$597,4,FALSE)),"")</f>
        <v>A-2 plaque virus,Baboon enterovirus,Bovine enterovirus type 2,Chimpanzee enterovirus,Coxsackievirus,Echovirus,Enterovirus,Poliovirus,Porcine enterovirus,Simian enterovirus,Swine vesicular disease virus</v>
      </c>
      <c r="F8" s="4">
        <f>VLOOKUP(Assays!A8,AssayDescription!$A$2:$G$597,6,FALSE)</f>
        <v>120</v>
      </c>
      <c r="G8" s="26" t="str">
        <f>VLOOKUP(Assays!A8,AssayDescription!$A$2:$G$597,7,FALSE)</f>
        <v>BPID00571A</v>
      </c>
    </row>
    <row r="9" spans="1:7" x14ac:dyDescent="0.25">
      <c r="A9" s="3" t="s">
        <v>1484</v>
      </c>
      <c r="B9" s="4" t="str">
        <f>IF(VLOOKUP(Assays!$A9,AssayDescription!$A$2:$F$597,5,FALSE)="Microbial Identification",IF(VLOOKUP(Assays!$A9,AssayDescription!$A$2:$F$597,3,FALSE)="",VLOOKUP(Assays!$A9,AssayDescription!$A$2:$F$597,1,FALSE),VLOOKUP(Assays!$A9,AssayDescription!$A$2:$F$597,3,FALSE)),VLOOKUP(Assays!$A9,AssayDescription!$A$2:$F$597,1,FALSE))</f>
        <v>Human metapneumovirus</v>
      </c>
      <c r="C9" s="4" t="str">
        <f>IFERROR(IF(OR(VLOOKUP(Assays!A9,AssayDescription!$A$2:$G$597,5,FALSE)="Virulence Factor Gene",VLOOKUP(Assays!A9,AssayDescription!$A$2:$G$597,5,FALSE)="Antibiotic Resistance Gene"),VLOOKUP(Assays!A9,AssayDescription!$A$2:$G$597,3,FALSE),""),"")</f>
        <v/>
      </c>
      <c r="D9" s="4" t="str">
        <f>IFERROR(IF(OR(VLOOKUP(Assays!A9,AssayDescription!$A$2:$G$597,5,FALSE)="Virulence Factor Gene",VLOOKUP(Assays!A9,AssayDescription!$A$2:$G$597,5,FALSE)="Antibiotic Resistance Gene"),VLOOKUP(Assays!A9,AssayDescription!$A$2:$G$597,4,FALSE),""),"")</f>
        <v/>
      </c>
      <c r="E9" s="4" t="str">
        <f>IF(OR(VLOOKUP(B9,AssayDescription!$A$2:$G$597,5,FALSE)="Microbial Identification",VLOOKUP(B9,AssayDescription!$A$2:$G$597,5,FALSE)="DNA Virus Identification",VLOOKUP(B9,AssayDescription!$A$2:$G$597,5,FALSE)="RNA Virus Identification"),IF(VLOOKUP(B9,AssayDescription!$A$2:$G$597,4,FALSE)=0,"",VLOOKUP(B9,AssayDescription!$A$2:$G$597,4,FALSE)),"")</f>
        <v/>
      </c>
      <c r="F9" s="4">
        <f>VLOOKUP(Assays!A9,AssayDescription!$A$2:$G$597,6,FALSE)</f>
        <v>120</v>
      </c>
      <c r="G9" s="26" t="str">
        <f>VLOOKUP(Assays!A9,AssayDescription!$A$2:$G$597,7,FALSE)</f>
        <v>BPID00565A</v>
      </c>
    </row>
    <row r="10" spans="1:7" x14ac:dyDescent="0.25">
      <c r="A10" s="3" t="s">
        <v>1485</v>
      </c>
      <c r="B10" s="4" t="str">
        <f>IF(VLOOKUP(Assays!$A10,AssayDescription!$A$2:$F$597,5,FALSE)="Microbial Identification",IF(VLOOKUP(Assays!$A10,AssayDescription!$A$2:$F$597,3,FALSE)="",VLOOKUP(Assays!$A10,AssayDescription!$A$2:$F$597,1,FALSE),VLOOKUP(Assays!$A10,AssayDescription!$A$2:$F$597,3,FALSE)),VLOOKUP(Assays!$A10,AssayDescription!$A$2:$F$597,1,FALSE))</f>
        <v>RTC</v>
      </c>
      <c r="C10" s="4" t="str">
        <f>IFERROR(IF(OR(VLOOKUP(Assays!A10,AssayDescription!$A$2:$G$597,5,FALSE)="Virulence Factor Gene",VLOOKUP(Assays!A10,AssayDescription!$A$2:$G$597,5,FALSE)="Antibiotic Resistance Gene"),VLOOKUP(Assays!A10,AssayDescription!$A$2:$G$597,3,FALSE),""),"")</f>
        <v/>
      </c>
      <c r="D10" s="4" t="str">
        <f>IFERROR(IF(OR(VLOOKUP(Assays!A10,AssayDescription!$A$2:$G$597,5,FALSE)="Virulence Factor Gene",VLOOKUP(Assays!A10,AssayDescription!$A$2:$G$597,5,FALSE)="Antibiotic Resistance Gene"),VLOOKUP(Assays!A10,AssayDescription!$A$2:$G$597,4,FALSE),""),"")</f>
        <v/>
      </c>
      <c r="E10" s="4" t="str">
        <f>IF(OR(VLOOKUP(B10,AssayDescription!$A$2:$G$597,5,FALSE)="Microbial Identification",VLOOKUP(B10,AssayDescription!$A$2:$G$597,5,FALSE)="DNA Virus Identification",VLOOKUP(B10,AssayDescription!$A$2:$G$597,5,FALSE)="RNA Virus Identification"),IF(VLOOKUP(B10,AssayDescription!$A$2:$G$597,4,FALSE)=0,"",VLOOKUP(B10,AssayDescription!$A$2:$G$597,4,FALSE)),"")</f>
        <v/>
      </c>
      <c r="F10" s="4" t="str">
        <f>VLOOKUP(Assays!A10,AssayDescription!$A$2:$G$597,6,FALSE)</f>
        <v>N/A</v>
      </c>
      <c r="G10" s="26" t="str">
        <f>VLOOKUP(Assays!A10,AssayDescription!$A$2:$G$597,7,FALSE)</f>
        <v>BPCL00573A</v>
      </c>
    </row>
    <row r="11" spans="1:7" x14ac:dyDescent="0.25">
      <c r="A11" s="3" t="s">
        <v>1486</v>
      </c>
      <c r="B11" s="4" t="str">
        <f>IF(VLOOKUP(Assays!$A11,AssayDescription!$A$2:$F$597,5,FALSE)="Microbial Identification",IF(VLOOKUP(Assays!$A11,AssayDescription!$A$2:$F$597,3,FALSE)="",VLOOKUP(Assays!$A11,AssayDescription!$A$2:$F$597,1,FALSE),VLOOKUP(Assays!$A11,AssayDescription!$A$2:$F$597,3,FALSE)),VLOOKUP(Assays!$A11,AssayDescription!$A$2:$F$597,1,FALSE))</f>
        <v>RTC</v>
      </c>
      <c r="C11" s="4" t="str">
        <f>IFERROR(IF(OR(VLOOKUP(Assays!A11,AssayDescription!$A$2:$G$597,5,FALSE)="Virulence Factor Gene",VLOOKUP(Assays!A11,AssayDescription!$A$2:$G$597,5,FALSE)="Antibiotic Resistance Gene"),VLOOKUP(Assays!A11,AssayDescription!$A$2:$G$597,3,FALSE),""),"")</f>
        <v/>
      </c>
      <c r="D11" s="4" t="str">
        <f>IFERROR(IF(OR(VLOOKUP(Assays!A11,AssayDescription!$A$2:$G$597,5,FALSE)="Virulence Factor Gene",VLOOKUP(Assays!A11,AssayDescription!$A$2:$G$597,5,FALSE)="Antibiotic Resistance Gene"),VLOOKUP(Assays!A11,AssayDescription!$A$2:$G$597,4,FALSE),""),"")</f>
        <v/>
      </c>
      <c r="E11" s="4" t="str">
        <f>IF(OR(VLOOKUP(B11,AssayDescription!$A$2:$G$597,5,FALSE)="Microbial Identification",VLOOKUP(B11,AssayDescription!$A$2:$G$597,5,FALSE)="DNA Virus Identification",VLOOKUP(B11,AssayDescription!$A$2:$G$597,5,FALSE)="RNA Virus Identification"),IF(VLOOKUP(B11,AssayDescription!$A$2:$G$597,4,FALSE)=0,"",VLOOKUP(B11,AssayDescription!$A$2:$G$597,4,FALSE)),"")</f>
        <v/>
      </c>
      <c r="F11" s="4" t="str">
        <f>VLOOKUP(Assays!A11,AssayDescription!$A$2:$G$597,6,FALSE)</f>
        <v>N/A</v>
      </c>
      <c r="G11" s="26" t="str">
        <f>VLOOKUP(Assays!A11,AssayDescription!$A$2:$G$597,7,FALSE)</f>
        <v>BPCL00573A</v>
      </c>
    </row>
    <row r="12" spans="1:7" x14ac:dyDescent="0.25">
      <c r="A12" s="3" t="s">
        <v>1487</v>
      </c>
      <c r="B12" s="4" t="str">
        <f>IF(VLOOKUP(Assays!$A12,AssayDescription!$A$2:$F$597,5,FALSE)="Microbial Identification",IF(VLOOKUP(Assays!$A12,AssayDescription!$A$2:$F$597,3,FALSE)="",VLOOKUP(Assays!$A12,AssayDescription!$A$2:$F$597,1,FALSE),VLOOKUP(Assays!$A12,AssayDescription!$A$2:$F$597,3,FALSE)),VLOOKUP(Assays!$A12,AssayDescription!$A$2:$F$597,1,FALSE))</f>
        <v>PPC</v>
      </c>
      <c r="C12" s="4" t="str">
        <f>IFERROR(IF(OR(VLOOKUP(Assays!A12,AssayDescription!$A$2:$G$597,5,FALSE)="Virulence Factor Gene",VLOOKUP(Assays!A12,AssayDescription!$A$2:$G$597,5,FALSE)="Antibiotic Resistance Gene"),VLOOKUP(Assays!A12,AssayDescription!$A$2:$G$597,3,FALSE),""),"")</f>
        <v/>
      </c>
      <c r="D12" s="4" t="str">
        <f>IFERROR(IF(OR(VLOOKUP(Assays!A12,AssayDescription!$A$2:$G$597,5,FALSE)="Virulence Factor Gene",VLOOKUP(Assays!A12,AssayDescription!$A$2:$G$597,5,FALSE)="Antibiotic Resistance Gene"),VLOOKUP(Assays!A12,AssayDescription!$A$2:$G$597,4,FALSE),""),"")</f>
        <v/>
      </c>
      <c r="E12" s="4" t="str">
        <f>IF(OR(VLOOKUP(B12,AssayDescription!$A$2:$G$597,5,FALSE)="Microbial Identification",VLOOKUP(B12,AssayDescription!$A$2:$G$597,5,FALSE)="DNA Virus Identification",VLOOKUP(B12,AssayDescription!$A$2:$G$597,5,FALSE)="RNA Virus Identification"),IF(VLOOKUP(B12,AssayDescription!$A$2:$G$597,4,FALSE)=0,"",VLOOKUP(B12,AssayDescription!$A$2:$G$597,4,FALSE)),"")</f>
        <v/>
      </c>
      <c r="F12" s="4" t="str">
        <f>VLOOKUP(Assays!A12,AssayDescription!$A$2:$G$597,6,FALSE)</f>
        <v>N/A</v>
      </c>
      <c r="G12" s="26" t="str">
        <f>VLOOKUP(Assays!A12,AssayDescription!$A$2:$G$597,7,FALSE)</f>
        <v>BPCL00365A</v>
      </c>
    </row>
    <row r="13" spans="1:7" x14ac:dyDescent="0.25">
      <c r="A13" s="3" t="s">
        <v>1488</v>
      </c>
      <c r="B13" s="4" t="str">
        <f>IF(VLOOKUP(Assays!$A13,AssayDescription!$A$2:$F$597,5,FALSE)="Microbial Identification",IF(VLOOKUP(Assays!$A13,AssayDescription!$A$2:$F$597,3,FALSE)="",VLOOKUP(Assays!$A13,AssayDescription!$A$2:$F$597,1,FALSE),VLOOKUP(Assays!$A13,AssayDescription!$A$2:$F$597,3,FALSE)),VLOOKUP(Assays!$A13,AssayDescription!$A$2:$F$597,1,FALSE))</f>
        <v>PPC</v>
      </c>
      <c r="C13" s="4" t="str">
        <f>IFERROR(IF(OR(VLOOKUP(Assays!A13,AssayDescription!$A$2:$G$597,5,FALSE)="Virulence Factor Gene",VLOOKUP(Assays!A13,AssayDescription!$A$2:$G$597,5,FALSE)="Antibiotic Resistance Gene"),VLOOKUP(Assays!A13,AssayDescription!$A$2:$G$597,3,FALSE),""),"")</f>
        <v/>
      </c>
      <c r="D13" s="4" t="str">
        <f>IFERROR(IF(OR(VLOOKUP(Assays!A13,AssayDescription!$A$2:$G$597,5,FALSE)="Virulence Factor Gene",VLOOKUP(Assays!A13,AssayDescription!$A$2:$G$597,5,FALSE)="Antibiotic Resistance Gene"),VLOOKUP(Assays!A13,AssayDescription!$A$2:$G$597,4,FALSE),""),"")</f>
        <v/>
      </c>
      <c r="E13" s="4" t="str">
        <f>IF(OR(VLOOKUP(B13,AssayDescription!$A$2:$G$597,5,FALSE)="Microbial Identification",VLOOKUP(B13,AssayDescription!$A$2:$G$597,5,FALSE)="DNA Virus Identification",VLOOKUP(B13,AssayDescription!$A$2:$G$597,5,FALSE)="RNA Virus Identification"),IF(VLOOKUP(B13,AssayDescription!$A$2:$G$597,4,FALSE)=0,"",VLOOKUP(B13,AssayDescription!$A$2:$G$597,4,FALSE)),"")</f>
        <v/>
      </c>
      <c r="F13" s="4" t="str">
        <f>VLOOKUP(Assays!A13,AssayDescription!$A$2:$G$597,6,FALSE)</f>
        <v>N/A</v>
      </c>
      <c r="G13" s="26" t="str">
        <f>VLOOKUP(Assays!A13,AssayDescription!$A$2:$G$597,7,FALSE)</f>
        <v>BPCL00365A</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4"/>
  <sheetViews>
    <sheetView zoomScale="90" zoomScaleNormal="90" workbookViewId="0">
      <selection activeCell="C3" sqref="C3"/>
    </sheetView>
  </sheetViews>
  <sheetFormatPr defaultColWidth="9.109375" defaultRowHeight="14.4" x14ac:dyDescent="0.3"/>
  <cols>
    <col min="1" max="1" width="35.6640625" style="1" customWidth="1"/>
    <col min="2" max="2" width="50.6640625" style="1" customWidth="1"/>
    <col min="3" max="52" width="12.6640625" style="1" customWidth="1"/>
    <col min="53" max="16384" width="9.109375" style="1"/>
  </cols>
  <sheetData>
    <row r="1" spans="1:52" x14ac:dyDescent="0.3">
      <c r="A1" s="98" t="s">
        <v>1489</v>
      </c>
      <c r="B1" s="100" t="s">
        <v>874</v>
      </c>
      <c r="C1" s="95" t="s">
        <v>11</v>
      </c>
      <c r="D1" s="96"/>
      <c r="E1" s="96"/>
      <c r="F1" s="96"/>
      <c r="G1" s="96"/>
      <c r="H1" s="96"/>
      <c r="I1" s="96"/>
      <c r="J1" s="96"/>
      <c r="K1" s="96"/>
      <c r="L1" s="96"/>
      <c r="M1" s="96"/>
      <c r="N1" s="97"/>
      <c r="O1" s="95" t="s">
        <v>11</v>
      </c>
      <c r="P1" s="96"/>
      <c r="Q1" s="96"/>
      <c r="R1" s="96"/>
      <c r="S1" s="96"/>
      <c r="T1" s="96"/>
      <c r="U1" s="96"/>
      <c r="V1" s="96"/>
      <c r="W1" s="96"/>
      <c r="X1" s="96"/>
      <c r="Y1" s="96"/>
      <c r="Z1" s="97"/>
      <c r="AA1" s="95" t="s">
        <v>11</v>
      </c>
      <c r="AB1" s="96"/>
      <c r="AC1" s="96"/>
      <c r="AD1" s="96"/>
      <c r="AE1" s="96"/>
      <c r="AF1" s="96"/>
      <c r="AG1" s="96"/>
      <c r="AH1" s="96"/>
      <c r="AI1" s="96"/>
      <c r="AJ1" s="96"/>
      <c r="AK1" s="96"/>
      <c r="AL1" s="97"/>
      <c r="AM1" s="95" t="s">
        <v>11</v>
      </c>
      <c r="AN1" s="96"/>
      <c r="AO1" s="96"/>
      <c r="AP1" s="96"/>
      <c r="AQ1" s="96"/>
      <c r="AR1" s="96"/>
      <c r="AS1" s="96"/>
      <c r="AT1" s="96"/>
      <c r="AU1" s="96"/>
      <c r="AV1" s="96"/>
      <c r="AW1" s="96"/>
      <c r="AX1" s="97"/>
      <c r="AY1" s="37"/>
      <c r="AZ1" s="38"/>
    </row>
    <row r="2" spans="1:52" x14ac:dyDescent="0.3">
      <c r="A2" s="99"/>
      <c r="B2" s="101"/>
      <c r="C2" s="12" t="s">
        <v>0</v>
      </c>
      <c r="D2" s="12" t="s">
        <v>1</v>
      </c>
      <c r="E2" s="12" t="s">
        <v>2</v>
      </c>
      <c r="F2" s="12" t="s">
        <v>3</v>
      </c>
      <c r="G2" s="12" t="s">
        <v>4</v>
      </c>
      <c r="H2" s="12" t="s">
        <v>5</v>
      </c>
      <c r="I2" s="12" t="s">
        <v>6</v>
      </c>
      <c r="J2" s="12" t="s">
        <v>7</v>
      </c>
      <c r="K2" s="12" t="s">
        <v>8</v>
      </c>
      <c r="L2" s="12" t="s">
        <v>9</v>
      </c>
      <c r="M2" s="12" t="s">
        <v>1427</v>
      </c>
      <c r="N2" s="12" t="s">
        <v>1428</v>
      </c>
      <c r="O2" s="12" t="s">
        <v>1429</v>
      </c>
      <c r="P2" s="12" t="s">
        <v>1430</v>
      </c>
      <c r="Q2" s="12" t="s">
        <v>1431</v>
      </c>
      <c r="R2" s="12" t="s">
        <v>1432</v>
      </c>
      <c r="S2" s="12" t="s">
        <v>1433</v>
      </c>
      <c r="T2" s="12" t="s">
        <v>1434</v>
      </c>
      <c r="U2" s="12" t="s">
        <v>1435</v>
      </c>
      <c r="V2" s="12" t="s">
        <v>1436</v>
      </c>
      <c r="W2" s="12" t="s">
        <v>1437</v>
      </c>
      <c r="X2" s="12" t="s">
        <v>1438</v>
      </c>
      <c r="Y2" s="12" t="s">
        <v>1439</v>
      </c>
      <c r="Z2" s="12" t="s">
        <v>1440</v>
      </c>
      <c r="AA2" s="12" t="s">
        <v>1441</v>
      </c>
      <c r="AB2" s="12" t="s">
        <v>1442</v>
      </c>
      <c r="AC2" s="12" t="s">
        <v>1443</v>
      </c>
      <c r="AD2" s="12" t="s">
        <v>1444</v>
      </c>
      <c r="AE2" s="12" t="s">
        <v>1445</v>
      </c>
      <c r="AF2" s="12" t="s">
        <v>1446</v>
      </c>
      <c r="AG2" s="12" t="s">
        <v>1447</v>
      </c>
      <c r="AH2" s="12" t="s">
        <v>1448</v>
      </c>
      <c r="AI2" s="12" t="s">
        <v>1449</v>
      </c>
      <c r="AJ2" s="12" t="s">
        <v>1450</v>
      </c>
      <c r="AK2" s="12" t="s">
        <v>1451</v>
      </c>
      <c r="AL2" s="12" t="s">
        <v>1452</v>
      </c>
      <c r="AM2" s="12" t="s">
        <v>1453</v>
      </c>
      <c r="AN2" s="12" t="s">
        <v>1454</v>
      </c>
      <c r="AO2" s="12" t="s">
        <v>1455</v>
      </c>
      <c r="AP2" s="12" t="s">
        <v>1456</v>
      </c>
      <c r="AQ2" s="12" t="s">
        <v>1457</v>
      </c>
      <c r="AR2" s="12" t="s">
        <v>1458</v>
      </c>
      <c r="AS2" s="12" t="s">
        <v>1459</v>
      </c>
      <c r="AT2" s="12" t="s">
        <v>1460</v>
      </c>
      <c r="AU2" s="12" t="s">
        <v>1461</v>
      </c>
      <c r="AV2" s="12" t="s">
        <v>1462</v>
      </c>
      <c r="AW2" s="12" t="s">
        <v>1463</v>
      </c>
      <c r="AX2" s="12" t="s">
        <v>1464</v>
      </c>
      <c r="AY2" s="12" t="s">
        <v>124</v>
      </c>
      <c r="AZ2" s="12" t="s">
        <v>1424</v>
      </c>
    </row>
    <row r="3" spans="1:52" ht="15" x14ac:dyDescent="0.25">
      <c r="A3" s="14" t="s">
        <v>1477</v>
      </c>
      <c r="B3" s="4" t="str">
        <f>'Array Table'!B2</f>
        <v>Respiratory Syncytial Virus</v>
      </c>
      <c r="C3" s="29">
        <v>40</v>
      </c>
      <c r="D3" s="29">
        <v>31.58</v>
      </c>
      <c r="E3" s="29">
        <v>40</v>
      </c>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30">
        <f>IF(ISERROR(AVERAGE(Calculations!M3:BH3)),"",AVERAGE(Calculations!M3:BH3))</f>
        <v>37.193333333333335</v>
      </c>
      <c r="AZ3" s="30">
        <f>IF(ISERROR(STDEV(Calculations!M3:BH3)),"",IF(COUNT(Calculations!M3:BH3)&lt;3,"N/A",STDEV(Calculations!M3:BH3)))</f>
        <v>4.8612892665766676</v>
      </c>
    </row>
    <row r="4" spans="1:52" ht="15" x14ac:dyDescent="0.25">
      <c r="A4" s="14" t="s">
        <v>1478</v>
      </c>
      <c r="B4" s="4" t="str">
        <f>'Array Table'!B3</f>
        <v>Influenza A</v>
      </c>
      <c r="C4" s="29">
        <v>40</v>
      </c>
      <c r="D4" s="29">
        <v>40</v>
      </c>
      <c r="E4" s="29">
        <v>40</v>
      </c>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30">
        <f>IF(ISERROR(AVERAGE(Calculations!M4:BH4)),"",AVERAGE(Calculations!M4:BH4))</f>
        <v>40</v>
      </c>
      <c r="AZ4" s="30">
        <f>IF(ISERROR(STDEV(Calculations!M4:BH4)),"",IF(COUNT(Calculations!M4:BH4)&lt;3,"N/A",STDEV(Calculations!M4:BH4)))</f>
        <v>0</v>
      </c>
    </row>
    <row r="5" spans="1:52" ht="15" x14ac:dyDescent="0.25">
      <c r="A5" s="14" t="s">
        <v>1479</v>
      </c>
      <c r="B5" s="4" t="str">
        <f>'Array Table'!B4</f>
        <v>Influenza B</v>
      </c>
      <c r="C5" s="29">
        <v>40</v>
      </c>
      <c r="D5" s="29">
        <v>40</v>
      </c>
      <c r="E5" s="29">
        <v>40</v>
      </c>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30">
        <f>IF(ISERROR(AVERAGE(Calculations!M5:BH5)),"",AVERAGE(Calculations!M5:BH5))</f>
        <v>40</v>
      </c>
      <c r="AZ5" s="30">
        <f>IF(ISERROR(STDEV(Calculations!M5:BH5)),"",IF(COUNT(Calculations!M5:BH5)&lt;3,"N/A",STDEV(Calculations!M5:BH5)))</f>
        <v>0</v>
      </c>
    </row>
    <row r="6" spans="1:52" ht="15" x14ac:dyDescent="0.25">
      <c r="A6" s="14" t="s">
        <v>1480</v>
      </c>
      <c r="B6" s="4" t="str">
        <f>'Array Table'!B5</f>
        <v>Human parainfluenza 1</v>
      </c>
      <c r="C6" s="29">
        <v>40</v>
      </c>
      <c r="D6" s="29">
        <v>40</v>
      </c>
      <c r="E6" s="29">
        <v>40</v>
      </c>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30">
        <f>IF(ISERROR(AVERAGE(Calculations!M6:BH6)),"",AVERAGE(Calculations!M6:BH6))</f>
        <v>40</v>
      </c>
      <c r="AZ6" s="30">
        <f>IF(ISERROR(STDEV(Calculations!M6:BH6)),"",IF(COUNT(Calculations!M6:BH6)&lt;3,"N/A",STDEV(Calculations!M6:BH6)))</f>
        <v>0</v>
      </c>
    </row>
    <row r="7" spans="1:52" ht="15" x14ac:dyDescent="0.25">
      <c r="A7" s="14" t="s">
        <v>1481</v>
      </c>
      <c r="B7" s="4" t="str">
        <f>'Array Table'!B6</f>
        <v>Human parainfluenza 2</v>
      </c>
      <c r="C7" s="29">
        <v>40</v>
      </c>
      <c r="D7" s="29">
        <v>40</v>
      </c>
      <c r="E7" s="29">
        <v>40</v>
      </c>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30">
        <f>IF(ISERROR(AVERAGE(Calculations!M7:BH7)),"",AVERAGE(Calculations!M7:BH7))</f>
        <v>40</v>
      </c>
      <c r="AZ7" s="30">
        <f>IF(ISERROR(STDEV(Calculations!M7:BH7)),"",IF(COUNT(Calculations!M7:BH7)&lt;3,"N/A",STDEV(Calculations!M7:BH7)))</f>
        <v>0</v>
      </c>
    </row>
    <row r="8" spans="1:52" ht="15" x14ac:dyDescent="0.25">
      <c r="A8" s="14" t="s">
        <v>1482</v>
      </c>
      <c r="B8" s="4" t="str">
        <f>'Array Table'!B7</f>
        <v>Human parainfluenza 3</v>
      </c>
      <c r="C8" s="29">
        <v>40</v>
      </c>
      <c r="D8" s="29">
        <v>40</v>
      </c>
      <c r="E8" s="29">
        <v>40</v>
      </c>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30">
        <f>IF(ISERROR(AVERAGE(Calculations!M8:BH8)),"",AVERAGE(Calculations!M8:BH8))</f>
        <v>40</v>
      </c>
      <c r="AZ8" s="30">
        <f>IF(ISERROR(STDEV(Calculations!M8:BH8)),"",IF(COUNT(Calculations!M8:BH8)&lt;3,"N/A",STDEV(Calculations!M8:BH8)))</f>
        <v>0</v>
      </c>
    </row>
    <row r="9" spans="1:52" ht="15" x14ac:dyDescent="0.25">
      <c r="A9" s="14" t="s">
        <v>1483</v>
      </c>
      <c r="B9" s="4" t="str">
        <f>'Array Table'!B8</f>
        <v>Rhinovirus</v>
      </c>
      <c r="C9" s="29">
        <v>30.78</v>
      </c>
      <c r="D9" s="29">
        <v>40</v>
      </c>
      <c r="E9" s="29">
        <v>40</v>
      </c>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30">
        <f>IF(ISERROR(AVERAGE(Calculations!M9:BH9)),"",AVERAGE(Calculations!M9:BH9))</f>
        <v>36.926666666666669</v>
      </c>
      <c r="AZ9" s="30">
        <f>IF(ISERROR(STDEV(Calculations!M9:BH9)),"",IF(COUNT(Calculations!M9:BH9)&lt;3,"N/A",STDEV(Calculations!M9:BH9)))</f>
        <v>5.3231694819283621</v>
      </c>
    </row>
    <row r="10" spans="1:52" ht="15" x14ac:dyDescent="0.25">
      <c r="A10" s="14" t="s">
        <v>1484</v>
      </c>
      <c r="B10" s="4" t="str">
        <f>'Array Table'!B9</f>
        <v>Human metapneumovirus</v>
      </c>
      <c r="C10" s="29">
        <v>40</v>
      </c>
      <c r="D10" s="29">
        <v>40</v>
      </c>
      <c r="E10" s="29">
        <v>32.159999999999997</v>
      </c>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30">
        <f>IF(ISERROR(AVERAGE(Calculations!M10:BH10)),"",AVERAGE(Calculations!M10:BH10))</f>
        <v>37.386666666666663</v>
      </c>
      <c r="AZ10" s="30">
        <f>IF(ISERROR(STDEV(Calculations!M10:BH10)),"",IF(COUNT(Calculations!M10:BH10)&lt;3,"N/A",STDEV(Calculations!M10:BH10)))</f>
        <v>4.5264261104466676</v>
      </c>
    </row>
    <row r="11" spans="1:52" ht="15" x14ac:dyDescent="0.25">
      <c r="A11" s="14" t="s">
        <v>1485</v>
      </c>
      <c r="B11" s="4" t="str">
        <f>'Array Table'!B10</f>
        <v>RTC</v>
      </c>
      <c r="C11" s="29">
        <v>25.42</v>
      </c>
      <c r="D11" s="29">
        <v>25.92</v>
      </c>
      <c r="E11" s="29">
        <v>25.42</v>
      </c>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30">
        <f>IF(ISERROR(AVERAGE(Calculations!M11:BH11)),"",AVERAGE(Calculations!M11:BH11))</f>
        <v>25.58666666666667</v>
      </c>
      <c r="AZ11" s="30">
        <f>IF(ISERROR(STDEV(Calculations!M11:BH11)),"",IF(COUNT(Calculations!M11:BH11)&lt;3,"N/A",STDEV(Calculations!M11:BH11)))</f>
        <v>0.28867513459481292</v>
      </c>
    </row>
    <row r="12" spans="1:52" ht="15" x14ac:dyDescent="0.25">
      <c r="A12" s="14" t="s">
        <v>1486</v>
      </c>
      <c r="B12" s="4" t="str">
        <f>'Array Table'!B11</f>
        <v>RTC</v>
      </c>
      <c r="C12" s="29">
        <v>25.92</v>
      </c>
      <c r="D12" s="29">
        <v>25.92</v>
      </c>
      <c r="E12" s="29">
        <v>25.02</v>
      </c>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30">
        <f>IF(ISERROR(AVERAGE(Calculations!M12:BH12)),"",AVERAGE(Calculations!M12:BH12))</f>
        <v>25.62</v>
      </c>
      <c r="AZ12" s="30">
        <f>IF(ISERROR(STDEV(Calculations!M12:BH12)),"",IF(COUNT(Calculations!M12:BH12)&lt;3,"N/A",STDEV(Calculations!M12:BH12)))</f>
        <v>0.51961524227066447</v>
      </c>
    </row>
    <row r="13" spans="1:52" ht="15" x14ac:dyDescent="0.25">
      <c r="A13" s="15" t="s">
        <v>1487</v>
      </c>
      <c r="B13" s="4" t="str">
        <f>'Array Table'!B12</f>
        <v>PPC</v>
      </c>
      <c r="C13" s="29">
        <v>20.79</v>
      </c>
      <c r="D13" s="29">
        <v>21.79</v>
      </c>
      <c r="E13" s="29">
        <v>20.29</v>
      </c>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30">
        <f>IF(ISERROR(AVERAGE(Calculations!M13:BH13)),"",AVERAGE(Calculations!M13:BH13))</f>
        <v>20.956666666666667</v>
      </c>
      <c r="AZ13" s="30">
        <f>IF(ISERROR(STDEV(Calculations!M13:BH13)),"",IF(COUNT(Calculations!M13:BH13)&lt;3,"N/A",STDEV(Calculations!M13:BH13)))</f>
        <v>0.76376261582597327</v>
      </c>
    </row>
    <row r="14" spans="1:52" ht="15" x14ac:dyDescent="0.25">
      <c r="A14" s="15" t="s">
        <v>1488</v>
      </c>
      <c r="B14" s="4" t="str">
        <f>'Array Table'!B13</f>
        <v>PPC</v>
      </c>
      <c r="C14" s="29">
        <v>20.93</v>
      </c>
      <c r="D14" s="29">
        <v>21.93</v>
      </c>
      <c r="E14" s="29">
        <v>20.43</v>
      </c>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30">
        <f>IF(ISERROR(AVERAGE(Calculations!M14:BH14)),"",AVERAGE(Calculations!M14:BH14))</f>
        <v>21.096666666666668</v>
      </c>
      <c r="AZ14" s="30">
        <f>IF(ISERROR(STDEV(Calculations!M14:BH14)),"",IF(COUNT(Calculations!M14:BH14)&lt;3,"N/A",STDEV(Calculations!M14:BH14)))</f>
        <v>0.76376261582597327</v>
      </c>
    </row>
  </sheetData>
  <mergeCells count="6">
    <mergeCell ref="AM1:AX1"/>
    <mergeCell ref="A1:A2"/>
    <mergeCell ref="B1:B2"/>
    <mergeCell ref="C1:N1"/>
    <mergeCell ref="O1:Z1"/>
    <mergeCell ref="AA1:AL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90" zoomScaleNormal="90" workbookViewId="0">
      <selection activeCell="C3" sqref="C3"/>
    </sheetView>
  </sheetViews>
  <sheetFormatPr defaultColWidth="9.109375" defaultRowHeight="14.4" x14ac:dyDescent="0.3"/>
  <cols>
    <col min="1" max="1" width="35.6640625" style="46" customWidth="1"/>
    <col min="2" max="2" width="50.6640625" style="46" customWidth="1"/>
    <col min="3" max="10" width="12.6640625" style="42" customWidth="1"/>
    <col min="11" max="16384" width="9.109375" style="42"/>
  </cols>
  <sheetData>
    <row r="1" spans="1:10" x14ac:dyDescent="0.3">
      <c r="A1" s="98" t="s">
        <v>1489</v>
      </c>
      <c r="B1" s="100" t="s">
        <v>874</v>
      </c>
      <c r="C1" s="95" t="s">
        <v>1465</v>
      </c>
      <c r="D1" s="96"/>
      <c r="E1" s="96"/>
      <c r="F1" s="96"/>
      <c r="G1" s="96"/>
      <c r="H1" s="97"/>
    </row>
    <row r="2" spans="1:10" x14ac:dyDescent="0.3">
      <c r="A2" s="99"/>
      <c r="B2" s="101"/>
      <c r="C2" s="21" t="s">
        <v>1466</v>
      </c>
      <c r="D2" s="21" t="s">
        <v>1467</v>
      </c>
      <c r="E2" s="21" t="s">
        <v>1468</v>
      </c>
      <c r="F2" s="21" t="s">
        <v>1469</v>
      </c>
      <c r="G2" s="21" t="s">
        <v>1470</v>
      </c>
      <c r="H2" s="21" t="s">
        <v>1471</v>
      </c>
      <c r="I2" s="21" t="s">
        <v>124</v>
      </c>
      <c r="J2" s="21" t="s">
        <v>1424</v>
      </c>
    </row>
    <row r="3" spans="1:10" ht="15" x14ac:dyDescent="0.25">
      <c r="A3" s="14" t="s">
        <v>1477</v>
      </c>
      <c r="B3" s="43" t="str">
        <f>'Array Table'!B2</f>
        <v>Respiratory Syncytial Virus</v>
      </c>
      <c r="C3" s="44">
        <v>40</v>
      </c>
      <c r="D3" s="44">
        <v>40</v>
      </c>
      <c r="E3" s="44">
        <v>40</v>
      </c>
      <c r="F3" s="45"/>
      <c r="G3" s="45"/>
      <c r="H3" s="45"/>
      <c r="I3" s="51">
        <f>Calculations!I3</f>
        <v>40</v>
      </c>
      <c r="J3" s="51">
        <f>Calculations!J3</f>
        <v>0</v>
      </c>
    </row>
    <row r="4" spans="1:10" ht="15" x14ac:dyDescent="0.25">
      <c r="A4" s="14" t="s">
        <v>1478</v>
      </c>
      <c r="B4" s="43" t="str">
        <f>'Array Table'!B3</f>
        <v>Influenza A</v>
      </c>
      <c r="C4" s="44">
        <v>40</v>
      </c>
      <c r="D4" s="44">
        <v>40</v>
      </c>
      <c r="E4" s="44">
        <v>40</v>
      </c>
      <c r="F4" s="45"/>
      <c r="G4" s="45"/>
      <c r="H4" s="45"/>
      <c r="I4" s="51">
        <f>Calculations!I4</f>
        <v>40</v>
      </c>
      <c r="J4" s="51">
        <f>Calculations!J4</f>
        <v>0</v>
      </c>
    </row>
    <row r="5" spans="1:10" ht="15" x14ac:dyDescent="0.25">
      <c r="A5" s="14" t="s">
        <v>1479</v>
      </c>
      <c r="B5" s="43" t="str">
        <f>'Array Table'!B4</f>
        <v>Influenza B</v>
      </c>
      <c r="C5" s="44">
        <v>40</v>
      </c>
      <c r="D5" s="44">
        <v>40</v>
      </c>
      <c r="E5" s="44">
        <v>40</v>
      </c>
      <c r="F5" s="45"/>
      <c r="G5" s="45"/>
      <c r="H5" s="45"/>
      <c r="I5" s="51">
        <f>Calculations!I5</f>
        <v>40</v>
      </c>
      <c r="J5" s="51">
        <f>Calculations!J5</f>
        <v>0</v>
      </c>
    </row>
    <row r="6" spans="1:10" ht="15" x14ac:dyDescent="0.25">
      <c r="A6" s="14" t="s">
        <v>1480</v>
      </c>
      <c r="B6" s="43" t="str">
        <f>'Array Table'!B5</f>
        <v>Human parainfluenza 1</v>
      </c>
      <c r="C6" s="44">
        <v>40</v>
      </c>
      <c r="D6" s="44">
        <v>40</v>
      </c>
      <c r="E6" s="44">
        <v>40</v>
      </c>
      <c r="F6" s="45"/>
      <c r="G6" s="45"/>
      <c r="H6" s="45"/>
      <c r="I6" s="51">
        <f>Calculations!I6</f>
        <v>40</v>
      </c>
      <c r="J6" s="51">
        <f>Calculations!J6</f>
        <v>0</v>
      </c>
    </row>
    <row r="7" spans="1:10" ht="15" x14ac:dyDescent="0.25">
      <c r="A7" s="14" t="s">
        <v>1481</v>
      </c>
      <c r="B7" s="43" t="str">
        <f>'Array Table'!B6</f>
        <v>Human parainfluenza 2</v>
      </c>
      <c r="C7" s="44">
        <v>40</v>
      </c>
      <c r="D7" s="44">
        <v>40</v>
      </c>
      <c r="E7" s="44">
        <v>40</v>
      </c>
      <c r="F7" s="45"/>
      <c r="G7" s="45"/>
      <c r="H7" s="45"/>
      <c r="I7" s="51">
        <f>Calculations!I7</f>
        <v>40</v>
      </c>
      <c r="J7" s="51">
        <f>Calculations!J7</f>
        <v>0</v>
      </c>
    </row>
    <row r="8" spans="1:10" ht="15" x14ac:dyDescent="0.25">
      <c r="A8" s="14" t="s">
        <v>1482</v>
      </c>
      <c r="B8" s="43" t="str">
        <f>'Array Table'!B7</f>
        <v>Human parainfluenza 3</v>
      </c>
      <c r="C8" s="44">
        <v>40</v>
      </c>
      <c r="D8" s="44">
        <v>40</v>
      </c>
      <c r="E8" s="44">
        <v>40</v>
      </c>
      <c r="F8" s="45"/>
      <c r="G8" s="45"/>
      <c r="H8" s="45"/>
      <c r="I8" s="51">
        <f>Calculations!I8</f>
        <v>40</v>
      </c>
      <c r="J8" s="51">
        <f>Calculations!J8</f>
        <v>0</v>
      </c>
    </row>
    <row r="9" spans="1:10" ht="15" x14ac:dyDescent="0.25">
      <c r="A9" s="14" t="s">
        <v>1483</v>
      </c>
      <c r="B9" s="43" t="str">
        <f>'Array Table'!B8</f>
        <v>Rhinovirus</v>
      </c>
      <c r="C9" s="44">
        <v>40</v>
      </c>
      <c r="D9" s="44">
        <v>40</v>
      </c>
      <c r="E9" s="44">
        <v>40</v>
      </c>
      <c r="F9" s="45"/>
      <c r="G9" s="45"/>
      <c r="H9" s="45"/>
      <c r="I9" s="51">
        <f>Calculations!I9</f>
        <v>40</v>
      </c>
      <c r="J9" s="51">
        <f>Calculations!J9</f>
        <v>0</v>
      </c>
    </row>
    <row r="10" spans="1:10" ht="15" x14ac:dyDescent="0.25">
      <c r="A10" s="14" t="s">
        <v>1484</v>
      </c>
      <c r="B10" s="43" t="str">
        <f>'Array Table'!B9</f>
        <v>Human metapneumovirus</v>
      </c>
      <c r="C10" s="44">
        <v>40</v>
      </c>
      <c r="D10" s="44">
        <v>40</v>
      </c>
      <c r="E10" s="44">
        <v>40</v>
      </c>
      <c r="F10" s="45"/>
      <c r="G10" s="45"/>
      <c r="H10" s="45"/>
      <c r="I10" s="51">
        <f>Calculations!I10</f>
        <v>40</v>
      </c>
      <c r="J10" s="51">
        <f>Calculations!J10</f>
        <v>0</v>
      </c>
    </row>
    <row r="11" spans="1:10" ht="15" x14ac:dyDescent="0.25">
      <c r="A11" s="14" t="s">
        <v>1485</v>
      </c>
      <c r="B11" s="43" t="str">
        <f>'Array Table'!B10</f>
        <v>RTC</v>
      </c>
      <c r="C11" s="44">
        <v>40</v>
      </c>
      <c r="D11" s="44">
        <v>40</v>
      </c>
      <c r="E11" s="44">
        <v>40</v>
      </c>
      <c r="F11" s="45"/>
      <c r="G11" s="45"/>
      <c r="H11" s="45"/>
      <c r="I11" s="51">
        <f>Calculations!I11</f>
        <v>40</v>
      </c>
      <c r="J11" s="51">
        <f>Calculations!J11</f>
        <v>0</v>
      </c>
    </row>
    <row r="12" spans="1:10" ht="15" x14ac:dyDescent="0.25">
      <c r="A12" s="14" t="s">
        <v>1486</v>
      </c>
      <c r="B12" s="43" t="str">
        <f>'Array Table'!B11</f>
        <v>RTC</v>
      </c>
      <c r="C12" s="44">
        <v>40</v>
      </c>
      <c r="D12" s="44">
        <v>40</v>
      </c>
      <c r="E12" s="44">
        <v>40</v>
      </c>
      <c r="F12" s="45"/>
      <c r="G12" s="45"/>
      <c r="H12" s="45"/>
      <c r="I12" s="51">
        <f>Calculations!I12</f>
        <v>40</v>
      </c>
      <c r="J12" s="51">
        <f>Calculations!J12</f>
        <v>0</v>
      </c>
    </row>
    <row r="13" spans="1:10" ht="15" x14ac:dyDescent="0.25">
      <c r="A13" s="15" t="s">
        <v>1487</v>
      </c>
      <c r="B13" s="43" t="str">
        <f>'Array Table'!B12</f>
        <v>PPC</v>
      </c>
      <c r="C13" s="44">
        <v>20.85</v>
      </c>
      <c r="D13" s="44">
        <v>21.36</v>
      </c>
      <c r="E13" s="44">
        <v>20.34</v>
      </c>
      <c r="F13" s="45"/>
      <c r="G13" s="45"/>
      <c r="H13" s="45"/>
      <c r="I13" s="51">
        <f>Calculations!I13</f>
        <v>20.849999999999998</v>
      </c>
      <c r="J13" s="51">
        <f>Calculations!J13</f>
        <v>0.50999999999999979</v>
      </c>
    </row>
    <row r="14" spans="1:10" ht="15" x14ac:dyDescent="0.25">
      <c r="A14" s="15" t="s">
        <v>1488</v>
      </c>
      <c r="B14" s="43" t="str">
        <f>'Array Table'!B13</f>
        <v>PPC</v>
      </c>
      <c r="C14" s="44">
        <v>20.34</v>
      </c>
      <c r="D14" s="44">
        <v>20.85</v>
      </c>
      <c r="E14" s="44">
        <v>21.36</v>
      </c>
      <c r="F14" s="45"/>
      <c r="G14" s="45"/>
      <c r="H14" s="45"/>
      <c r="I14" s="51">
        <f>Calculations!I14</f>
        <v>20.849999999999998</v>
      </c>
      <c r="J14" s="51">
        <f>Calculations!J14</f>
        <v>0.50999999999999979</v>
      </c>
    </row>
  </sheetData>
  <mergeCells count="3">
    <mergeCell ref="A1:A2"/>
    <mergeCell ref="B1:B2"/>
    <mergeCell ref="C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Z27"/>
  <sheetViews>
    <sheetView zoomScaleNormal="100" workbookViewId="0"/>
  </sheetViews>
  <sheetFormatPr defaultColWidth="9.109375" defaultRowHeight="14.4" x14ac:dyDescent="0.3"/>
  <cols>
    <col min="1" max="1" width="35.6640625" style="48" customWidth="1"/>
    <col min="2" max="2" width="15.6640625" style="20" customWidth="1"/>
    <col min="3" max="52" width="12.6640625" style="20" customWidth="1"/>
    <col min="53" max="53" width="5.6640625" style="20" customWidth="1"/>
    <col min="54" max="16384" width="9.109375" style="20"/>
  </cols>
  <sheetData>
    <row r="1" spans="1:52" ht="15" x14ac:dyDescent="0.25">
      <c r="A1" s="65"/>
      <c r="B1" s="39"/>
      <c r="C1" s="106" t="s">
        <v>1641</v>
      </c>
      <c r="D1" s="107"/>
      <c r="E1" s="107"/>
      <c r="F1" s="107"/>
      <c r="G1" s="107"/>
      <c r="H1" s="107"/>
      <c r="I1" s="107"/>
      <c r="J1" s="107"/>
      <c r="K1" s="107"/>
      <c r="L1" s="107"/>
      <c r="M1" s="107"/>
      <c r="N1" s="108"/>
      <c r="O1" s="106" t="s">
        <v>1641</v>
      </c>
      <c r="P1" s="107"/>
      <c r="Q1" s="107"/>
      <c r="R1" s="107"/>
      <c r="S1" s="107"/>
      <c r="T1" s="107"/>
      <c r="U1" s="107"/>
      <c r="V1" s="107"/>
      <c r="W1" s="107"/>
      <c r="X1" s="107"/>
      <c r="Y1" s="107"/>
      <c r="Z1" s="108"/>
      <c r="AA1" s="106" t="s">
        <v>1641</v>
      </c>
      <c r="AB1" s="107"/>
      <c r="AC1" s="107"/>
      <c r="AD1" s="107"/>
      <c r="AE1" s="107"/>
      <c r="AF1" s="107"/>
      <c r="AG1" s="107"/>
      <c r="AH1" s="107"/>
      <c r="AI1" s="107"/>
      <c r="AJ1" s="107"/>
      <c r="AK1" s="107"/>
      <c r="AL1" s="108"/>
      <c r="AM1" s="106" t="s">
        <v>1641</v>
      </c>
      <c r="AN1" s="107"/>
      <c r="AO1" s="107"/>
      <c r="AP1" s="107"/>
      <c r="AQ1" s="107"/>
      <c r="AR1" s="107"/>
      <c r="AS1" s="107"/>
      <c r="AT1" s="107"/>
      <c r="AU1" s="107"/>
      <c r="AV1" s="107"/>
      <c r="AW1" s="107"/>
      <c r="AX1" s="108"/>
      <c r="AY1" s="40"/>
      <c r="AZ1" s="41"/>
    </row>
    <row r="2" spans="1:52" ht="15" x14ac:dyDescent="0.25">
      <c r="A2" s="63" t="s">
        <v>1489</v>
      </c>
      <c r="B2" s="21" t="s">
        <v>1423</v>
      </c>
      <c r="C2" s="21" t="s">
        <v>0</v>
      </c>
      <c r="D2" s="21" t="s">
        <v>1</v>
      </c>
      <c r="E2" s="21" t="s">
        <v>2</v>
      </c>
      <c r="F2" s="21" t="s">
        <v>3</v>
      </c>
      <c r="G2" s="21" t="s">
        <v>4</v>
      </c>
      <c r="H2" s="21" t="s">
        <v>5</v>
      </c>
      <c r="I2" s="21" t="s">
        <v>6</v>
      </c>
      <c r="J2" s="21" t="s">
        <v>7</v>
      </c>
      <c r="K2" s="21" t="s">
        <v>8</v>
      </c>
      <c r="L2" s="21" t="s">
        <v>9</v>
      </c>
      <c r="M2" s="21" t="s">
        <v>1427</v>
      </c>
      <c r="N2" s="21" t="s">
        <v>1428</v>
      </c>
      <c r="O2" s="21" t="s">
        <v>1429</v>
      </c>
      <c r="P2" s="21" t="s">
        <v>1430</v>
      </c>
      <c r="Q2" s="21" t="s">
        <v>1431</v>
      </c>
      <c r="R2" s="21" t="s">
        <v>1432</v>
      </c>
      <c r="S2" s="21" t="s">
        <v>1433</v>
      </c>
      <c r="T2" s="21" t="s">
        <v>1434</v>
      </c>
      <c r="U2" s="21" t="s">
        <v>1435</v>
      </c>
      <c r="V2" s="21" t="s">
        <v>1436</v>
      </c>
      <c r="W2" s="21" t="s">
        <v>1437</v>
      </c>
      <c r="X2" s="21" t="s">
        <v>1438</v>
      </c>
      <c r="Y2" s="21" t="s">
        <v>1439</v>
      </c>
      <c r="Z2" s="21" t="s">
        <v>1440</v>
      </c>
      <c r="AA2" s="21" t="s">
        <v>1441</v>
      </c>
      <c r="AB2" s="21" t="s">
        <v>1442</v>
      </c>
      <c r="AC2" s="21" t="s">
        <v>1443</v>
      </c>
      <c r="AD2" s="21" t="s">
        <v>1444</v>
      </c>
      <c r="AE2" s="21" t="s">
        <v>1445</v>
      </c>
      <c r="AF2" s="21" t="s">
        <v>1446</v>
      </c>
      <c r="AG2" s="21" t="s">
        <v>1447</v>
      </c>
      <c r="AH2" s="21" t="s">
        <v>1448</v>
      </c>
      <c r="AI2" s="21" t="s">
        <v>1449</v>
      </c>
      <c r="AJ2" s="21" t="s">
        <v>1450</v>
      </c>
      <c r="AK2" s="21" t="s">
        <v>1451</v>
      </c>
      <c r="AL2" s="21" t="s">
        <v>1452</v>
      </c>
      <c r="AM2" s="21" t="s">
        <v>1453</v>
      </c>
      <c r="AN2" s="21" t="s">
        <v>1454</v>
      </c>
      <c r="AO2" s="21" t="s">
        <v>1455</v>
      </c>
      <c r="AP2" s="21" t="s">
        <v>1456</v>
      </c>
      <c r="AQ2" s="21" t="s">
        <v>1457</v>
      </c>
      <c r="AR2" s="21" t="s">
        <v>1458</v>
      </c>
      <c r="AS2" s="21" t="s">
        <v>1459</v>
      </c>
      <c r="AT2" s="21" t="s">
        <v>1460</v>
      </c>
      <c r="AU2" s="21" t="s">
        <v>1461</v>
      </c>
      <c r="AV2" s="21" t="s">
        <v>1462</v>
      </c>
      <c r="AW2" s="21" t="s">
        <v>1463</v>
      </c>
      <c r="AX2" s="21" t="s">
        <v>1464</v>
      </c>
      <c r="AY2" s="21" t="s">
        <v>124</v>
      </c>
      <c r="AZ2" s="21" t="s">
        <v>1424</v>
      </c>
    </row>
    <row r="3" spans="1:52" ht="15" x14ac:dyDescent="0.25">
      <c r="A3" s="24" t="s">
        <v>1485</v>
      </c>
      <c r="B3" s="47" t="s">
        <v>1592</v>
      </c>
      <c r="C3" s="22">
        <f>Calculations!M11</f>
        <v>25.42</v>
      </c>
      <c r="D3" s="22">
        <f>Calculations!N11</f>
        <v>25.92</v>
      </c>
      <c r="E3" s="22">
        <f>Calculations!O11</f>
        <v>25.42</v>
      </c>
      <c r="F3" s="22" t="str">
        <f>Calculations!P11</f>
        <v/>
      </c>
      <c r="G3" s="22" t="str">
        <f>Calculations!Q11</f>
        <v/>
      </c>
      <c r="H3" s="22" t="str">
        <f>Calculations!R11</f>
        <v/>
      </c>
      <c r="I3" s="22" t="str">
        <f>Calculations!S11</f>
        <v/>
      </c>
      <c r="J3" s="22" t="str">
        <f>Calculations!T11</f>
        <v/>
      </c>
      <c r="K3" s="22" t="str">
        <f>Calculations!U11</f>
        <v/>
      </c>
      <c r="L3" s="22" t="str">
        <f>Calculations!V11</f>
        <v/>
      </c>
      <c r="M3" s="22" t="str">
        <f>Calculations!W11</f>
        <v/>
      </c>
      <c r="N3" s="22" t="str">
        <f>Calculations!X11</f>
        <v/>
      </c>
      <c r="O3" s="22" t="str">
        <f>Calculations!Y11</f>
        <v/>
      </c>
      <c r="P3" s="22" t="str">
        <f>Calculations!Z11</f>
        <v/>
      </c>
      <c r="Q3" s="22" t="str">
        <f>Calculations!AA11</f>
        <v/>
      </c>
      <c r="R3" s="22" t="str">
        <f>Calculations!AB11</f>
        <v/>
      </c>
      <c r="S3" s="22" t="str">
        <f>Calculations!AC11</f>
        <v/>
      </c>
      <c r="T3" s="22" t="str">
        <f>Calculations!AD11</f>
        <v/>
      </c>
      <c r="U3" s="22" t="str">
        <f>Calculations!AE11</f>
        <v/>
      </c>
      <c r="V3" s="22" t="str">
        <f>Calculations!AF11</f>
        <v/>
      </c>
      <c r="W3" s="22" t="str">
        <f>Calculations!AG11</f>
        <v/>
      </c>
      <c r="X3" s="22" t="str">
        <f>Calculations!AH11</f>
        <v/>
      </c>
      <c r="Y3" s="22" t="str">
        <f>Calculations!AI11</f>
        <v/>
      </c>
      <c r="Z3" s="22" t="str">
        <f>Calculations!AJ11</f>
        <v/>
      </c>
      <c r="AA3" s="22" t="str">
        <f>Calculations!AK11</f>
        <v/>
      </c>
      <c r="AB3" s="22" t="str">
        <f>Calculations!AL11</f>
        <v/>
      </c>
      <c r="AC3" s="22" t="str">
        <f>Calculations!AM11</f>
        <v/>
      </c>
      <c r="AD3" s="22" t="str">
        <f>Calculations!AN11</f>
        <v/>
      </c>
      <c r="AE3" s="22" t="str">
        <f>Calculations!AO11</f>
        <v/>
      </c>
      <c r="AF3" s="22" t="str">
        <f>Calculations!AP11</f>
        <v/>
      </c>
      <c r="AG3" s="22" t="str">
        <f>Calculations!AQ11</f>
        <v/>
      </c>
      <c r="AH3" s="22" t="str">
        <f>Calculations!AR11</f>
        <v/>
      </c>
      <c r="AI3" s="22" t="str">
        <f>Calculations!AS11</f>
        <v/>
      </c>
      <c r="AJ3" s="22" t="str">
        <f>Calculations!AT11</f>
        <v/>
      </c>
      <c r="AK3" s="22" t="str">
        <f>Calculations!AU11</f>
        <v/>
      </c>
      <c r="AL3" s="22" t="str">
        <f>Calculations!AV11</f>
        <v/>
      </c>
      <c r="AM3" s="22" t="str">
        <f>Calculations!AW11</f>
        <v/>
      </c>
      <c r="AN3" s="22" t="str">
        <f>Calculations!AX11</f>
        <v/>
      </c>
      <c r="AO3" s="22" t="str">
        <f>Calculations!AY11</f>
        <v/>
      </c>
      <c r="AP3" s="22" t="str">
        <f>Calculations!AZ11</f>
        <v/>
      </c>
      <c r="AQ3" s="22" t="str">
        <f>Calculations!BA11</f>
        <v/>
      </c>
      <c r="AR3" s="22" t="str">
        <f>Calculations!BB11</f>
        <v/>
      </c>
      <c r="AS3" s="22" t="str">
        <f>Calculations!BC11</f>
        <v/>
      </c>
      <c r="AT3" s="22" t="str">
        <f>Calculations!BD11</f>
        <v/>
      </c>
      <c r="AU3" s="22" t="str">
        <f>Calculations!BE11</f>
        <v/>
      </c>
      <c r="AV3" s="22" t="str">
        <f>Calculations!BF11</f>
        <v/>
      </c>
      <c r="AW3" s="22" t="str">
        <f>Calculations!BG11</f>
        <v/>
      </c>
      <c r="AX3" s="22" t="str">
        <f>Calculations!BH11</f>
        <v/>
      </c>
      <c r="AY3" s="22">
        <f>AVERAGE(C3:AX3)</f>
        <v>25.58666666666667</v>
      </c>
      <c r="AZ3" s="22">
        <f>IF(ISERROR(STDEV(C3:AX3)),"",IF(COUNT(C3:AX3)&lt;3,"N/A",STDEV(C3:AX3)))</f>
        <v>0.28867513459481292</v>
      </c>
    </row>
    <row r="4" spans="1:52" ht="15" x14ac:dyDescent="0.25">
      <c r="A4" s="3" t="s">
        <v>1486</v>
      </c>
      <c r="B4" s="23" t="s">
        <v>1592</v>
      </c>
      <c r="C4" s="22">
        <f>Calculations!M12</f>
        <v>25.92</v>
      </c>
      <c r="D4" s="22">
        <f>Calculations!N12</f>
        <v>25.92</v>
      </c>
      <c r="E4" s="22">
        <f>Calculations!O12</f>
        <v>25.02</v>
      </c>
      <c r="F4" s="22" t="str">
        <f>Calculations!P12</f>
        <v/>
      </c>
      <c r="G4" s="22" t="str">
        <f>Calculations!Q12</f>
        <v/>
      </c>
      <c r="H4" s="22" t="str">
        <f>Calculations!R12</f>
        <v/>
      </c>
      <c r="I4" s="22" t="str">
        <f>Calculations!S12</f>
        <v/>
      </c>
      <c r="J4" s="22" t="str">
        <f>Calculations!T12</f>
        <v/>
      </c>
      <c r="K4" s="22" t="str">
        <f>Calculations!U12</f>
        <v/>
      </c>
      <c r="L4" s="22" t="str">
        <f>Calculations!V12</f>
        <v/>
      </c>
      <c r="M4" s="22" t="str">
        <f>Calculations!W12</f>
        <v/>
      </c>
      <c r="N4" s="22" t="str">
        <f>Calculations!X12</f>
        <v/>
      </c>
      <c r="O4" s="22" t="str">
        <f>Calculations!Y12</f>
        <v/>
      </c>
      <c r="P4" s="22" t="str">
        <f>Calculations!Z12</f>
        <v/>
      </c>
      <c r="Q4" s="22" t="str">
        <f>Calculations!AA12</f>
        <v/>
      </c>
      <c r="R4" s="22" t="str">
        <f>Calculations!AB12</f>
        <v/>
      </c>
      <c r="S4" s="22" t="str">
        <f>Calculations!AC12</f>
        <v/>
      </c>
      <c r="T4" s="22" t="str">
        <f>Calculations!AD12</f>
        <v/>
      </c>
      <c r="U4" s="22" t="str">
        <f>Calculations!AE12</f>
        <v/>
      </c>
      <c r="V4" s="22" t="str">
        <f>Calculations!AF12</f>
        <v/>
      </c>
      <c r="W4" s="22" t="str">
        <f>Calculations!AG12</f>
        <v/>
      </c>
      <c r="X4" s="22" t="str">
        <f>Calculations!AH12</f>
        <v/>
      </c>
      <c r="Y4" s="22" t="str">
        <f>Calculations!AI12</f>
        <v/>
      </c>
      <c r="Z4" s="22" t="str">
        <f>Calculations!AJ12</f>
        <v/>
      </c>
      <c r="AA4" s="22" t="str">
        <f>Calculations!AK12</f>
        <v/>
      </c>
      <c r="AB4" s="22" t="str">
        <f>Calculations!AL12</f>
        <v/>
      </c>
      <c r="AC4" s="22" t="str">
        <f>Calculations!AM12</f>
        <v/>
      </c>
      <c r="AD4" s="22" t="str">
        <f>Calculations!AN12</f>
        <v/>
      </c>
      <c r="AE4" s="22" t="str">
        <f>Calculations!AO12</f>
        <v/>
      </c>
      <c r="AF4" s="22" t="str">
        <f>Calculations!AP12</f>
        <v/>
      </c>
      <c r="AG4" s="22" t="str">
        <f>Calculations!AQ12</f>
        <v/>
      </c>
      <c r="AH4" s="22" t="str">
        <f>Calculations!AR12</f>
        <v/>
      </c>
      <c r="AI4" s="22" t="str">
        <f>Calculations!AS12</f>
        <v/>
      </c>
      <c r="AJ4" s="22" t="str">
        <f>Calculations!AT12</f>
        <v/>
      </c>
      <c r="AK4" s="22" t="str">
        <f>Calculations!AU12</f>
        <v/>
      </c>
      <c r="AL4" s="22" t="str">
        <f>Calculations!AV12</f>
        <v/>
      </c>
      <c r="AM4" s="22" t="str">
        <f>Calculations!AW12</f>
        <v/>
      </c>
      <c r="AN4" s="22" t="str">
        <f>Calculations!AX12</f>
        <v/>
      </c>
      <c r="AO4" s="22" t="str">
        <f>Calculations!AY12</f>
        <v/>
      </c>
      <c r="AP4" s="22" t="str">
        <f>Calculations!AZ12</f>
        <v/>
      </c>
      <c r="AQ4" s="22" t="str">
        <f>Calculations!BA12</f>
        <v/>
      </c>
      <c r="AR4" s="22" t="str">
        <f>Calculations!BB12</f>
        <v/>
      </c>
      <c r="AS4" s="22" t="str">
        <f>Calculations!BC12</f>
        <v/>
      </c>
      <c r="AT4" s="22" t="str">
        <f>Calculations!BD12</f>
        <v/>
      </c>
      <c r="AU4" s="22" t="str">
        <f>Calculations!BE12</f>
        <v/>
      </c>
      <c r="AV4" s="22" t="str">
        <f>Calculations!BF12</f>
        <v/>
      </c>
      <c r="AW4" s="22" t="str">
        <f>Calculations!BG12</f>
        <v/>
      </c>
      <c r="AX4" s="22" t="str">
        <f>Calculations!BH12</f>
        <v/>
      </c>
      <c r="AY4" s="22">
        <f>AVERAGE(C4:AX4)</f>
        <v>25.62</v>
      </c>
      <c r="AZ4" s="22">
        <f>IF(ISERROR(STDEV(C4:AX4)),"",IF(COUNT(C4:AX4)&lt;3,"N/A",STDEV(C4:AX4)))</f>
        <v>0.51961524227066447</v>
      </c>
    </row>
    <row r="5" spans="1:52" ht="15" x14ac:dyDescent="0.25">
      <c r="A5" s="102" t="s">
        <v>1640</v>
      </c>
      <c r="B5" s="103"/>
      <c r="C5" s="22">
        <f>IF(AND(ISNUMBER(C3),ISNUMBER(C4)),AVERAGE(C3:C4),"")</f>
        <v>25.67</v>
      </c>
      <c r="D5" s="22">
        <f t="shared" ref="D5:AX5" si="0">IF(AND(ISNUMBER(D3),ISNUMBER(D4)),AVERAGE(D3:D4),"")</f>
        <v>25.92</v>
      </c>
      <c r="E5" s="22">
        <f t="shared" si="0"/>
        <v>25.22</v>
      </c>
      <c r="F5" s="22" t="str">
        <f t="shared" si="0"/>
        <v/>
      </c>
      <c r="G5" s="22" t="str">
        <f t="shared" si="0"/>
        <v/>
      </c>
      <c r="H5" s="22" t="str">
        <f t="shared" si="0"/>
        <v/>
      </c>
      <c r="I5" s="22" t="str">
        <f t="shared" si="0"/>
        <v/>
      </c>
      <c r="J5" s="22" t="str">
        <f t="shared" si="0"/>
        <v/>
      </c>
      <c r="K5" s="22" t="str">
        <f t="shared" si="0"/>
        <v/>
      </c>
      <c r="L5" s="22" t="str">
        <f t="shared" si="0"/>
        <v/>
      </c>
      <c r="M5" s="22" t="str">
        <f t="shared" si="0"/>
        <v/>
      </c>
      <c r="N5" s="22" t="str">
        <f t="shared" si="0"/>
        <v/>
      </c>
      <c r="O5" s="22" t="str">
        <f t="shared" si="0"/>
        <v/>
      </c>
      <c r="P5" s="22" t="str">
        <f t="shared" si="0"/>
        <v/>
      </c>
      <c r="Q5" s="22" t="str">
        <f t="shared" si="0"/>
        <v/>
      </c>
      <c r="R5" s="22" t="str">
        <f t="shared" si="0"/>
        <v/>
      </c>
      <c r="S5" s="22" t="str">
        <f t="shared" si="0"/>
        <v/>
      </c>
      <c r="T5" s="22" t="str">
        <f t="shared" si="0"/>
        <v/>
      </c>
      <c r="U5" s="22" t="str">
        <f t="shared" si="0"/>
        <v/>
      </c>
      <c r="V5" s="22" t="str">
        <f t="shared" si="0"/>
        <v/>
      </c>
      <c r="W5" s="22" t="str">
        <f t="shared" si="0"/>
        <v/>
      </c>
      <c r="X5" s="22" t="str">
        <f t="shared" si="0"/>
        <v/>
      </c>
      <c r="Y5" s="22" t="str">
        <f t="shared" si="0"/>
        <v/>
      </c>
      <c r="Z5" s="22" t="str">
        <f t="shared" si="0"/>
        <v/>
      </c>
      <c r="AA5" s="22" t="str">
        <f t="shared" si="0"/>
        <v/>
      </c>
      <c r="AB5" s="22" t="str">
        <f t="shared" si="0"/>
        <v/>
      </c>
      <c r="AC5" s="22" t="str">
        <f t="shared" si="0"/>
        <v/>
      </c>
      <c r="AD5" s="22" t="str">
        <f t="shared" si="0"/>
        <v/>
      </c>
      <c r="AE5" s="22" t="str">
        <f t="shared" si="0"/>
        <v/>
      </c>
      <c r="AF5" s="22" t="str">
        <f t="shared" si="0"/>
        <v/>
      </c>
      <c r="AG5" s="22" t="str">
        <f t="shared" si="0"/>
        <v/>
      </c>
      <c r="AH5" s="22" t="str">
        <f t="shared" si="0"/>
        <v/>
      </c>
      <c r="AI5" s="22" t="str">
        <f t="shared" si="0"/>
        <v/>
      </c>
      <c r="AJ5" s="22" t="str">
        <f t="shared" si="0"/>
        <v/>
      </c>
      <c r="AK5" s="22" t="str">
        <f t="shared" si="0"/>
        <v/>
      </c>
      <c r="AL5" s="22" t="str">
        <f t="shared" si="0"/>
        <v/>
      </c>
      <c r="AM5" s="22" t="str">
        <f t="shared" si="0"/>
        <v/>
      </c>
      <c r="AN5" s="22" t="str">
        <f t="shared" si="0"/>
        <v/>
      </c>
      <c r="AO5" s="22" t="str">
        <f t="shared" si="0"/>
        <v/>
      </c>
      <c r="AP5" s="22" t="str">
        <f t="shared" si="0"/>
        <v/>
      </c>
      <c r="AQ5" s="22" t="str">
        <f t="shared" si="0"/>
        <v/>
      </c>
      <c r="AR5" s="22" t="str">
        <f t="shared" si="0"/>
        <v/>
      </c>
      <c r="AS5" s="22" t="str">
        <f t="shared" si="0"/>
        <v/>
      </c>
      <c r="AT5" s="22" t="str">
        <f t="shared" si="0"/>
        <v/>
      </c>
      <c r="AU5" s="22" t="str">
        <f t="shared" si="0"/>
        <v/>
      </c>
      <c r="AV5" s="22" t="str">
        <f t="shared" si="0"/>
        <v/>
      </c>
      <c r="AW5" s="22" t="str">
        <f t="shared" si="0"/>
        <v/>
      </c>
      <c r="AX5" s="22" t="str">
        <f t="shared" si="0"/>
        <v/>
      </c>
      <c r="AY5" s="22">
        <f>AVERAGE(C5:AX5)</f>
        <v>25.603333333333335</v>
      </c>
      <c r="AZ5" s="22">
        <f>IF(ISERROR(STDEV(C5:AX5)),"",IF(COUNT(C5:AX5)&lt;3,"N/A",STDEV(C5:AX5)))</f>
        <v>0.35472994422988091</v>
      </c>
    </row>
    <row r="6" spans="1:52" ht="15" x14ac:dyDescent="0.25">
      <c r="A6" s="104" t="s">
        <v>1643</v>
      </c>
      <c r="B6" s="105"/>
      <c r="C6" s="24" t="str">
        <f>IF(AND(ISNUMBER(C5),ISNUMBER(C19)),IF(C5-C19&lt;=5,"OKAY","Inquire"),"")</f>
        <v>OKAY</v>
      </c>
      <c r="D6" s="24" t="str">
        <f t="shared" ref="D6:AX6" si="1">IF(AND(ISNUMBER(D5),ISNUMBER(D19)),IF(D5-D19&lt;=5,"OKAY","Inquire"),"")</f>
        <v>OKAY</v>
      </c>
      <c r="E6" s="24" t="str">
        <f t="shared" si="1"/>
        <v>OKAY</v>
      </c>
      <c r="F6" s="24" t="str">
        <f t="shared" si="1"/>
        <v/>
      </c>
      <c r="G6" s="24" t="str">
        <f t="shared" si="1"/>
        <v/>
      </c>
      <c r="H6" s="24" t="str">
        <f t="shared" si="1"/>
        <v/>
      </c>
      <c r="I6" s="24" t="str">
        <f t="shared" si="1"/>
        <v/>
      </c>
      <c r="J6" s="24" t="str">
        <f t="shared" si="1"/>
        <v/>
      </c>
      <c r="K6" s="24" t="str">
        <f t="shared" si="1"/>
        <v/>
      </c>
      <c r="L6" s="24" t="str">
        <f t="shared" si="1"/>
        <v/>
      </c>
      <c r="M6" s="24" t="str">
        <f t="shared" si="1"/>
        <v/>
      </c>
      <c r="N6" s="24" t="str">
        <f t="shared" si="1"/>
        <v/>
      </c>
      <c r="O6" s="24" t="str">
        <f t="shared" si="1"/>
        <v/>
      </c>
      <c r="P6" s="24" t="str">
        <f t="shared" si="1"/>
        <v/>
      </c>
      <c r="Q6" s="24" t="str">
        <f t="shared" si="1"/>
        <v/>
      </c>
      <c r="R6" s="24" t="str">
        <f t="shared" si="1"/>
        <v/>
      </c>
      <c r="S6" s="24" t="str">
        <f t="shared" si="1"/>
        <v/>
      </c>
      <c r="T6" s="24" t="str">
        <f t="shared" si="1"/>
        <v/>
      </c>
      <c r="U6" s="24" t="str">
        <f t="shared" si="1"/>
        <v/>
      </c>
      <c r="V6" s="24" t="str">
        <f t="shared" si="1"/>
        <v/>
      </c>
      <c r="W6" s="24" t="str">
        <f t="shared" si="1"/>
        <v/>
      </c>
      <c r="X6" s="24" t="str">
        <f t="shared" si="1"/>
        <v/>
      </c>
      <c r="Y6" s="24" t="str">
        <f t="shared" si="1"/>
        <v/>
      </c>
      <c r="Z6" s="24" t="str">
        <f t="shared" si="1"/>
        <v/>
      </c>
      <c r="AA6" s="24" t="str">
        <f t="shared" si="1"/>
        <v/>
      </c>
      <c r="AB6" s="24" t="str">
        <f t="shared" si="1"/>
        <v/>
      </c>
      <c r="AC6" s="24" t="str">
        <f t="shared" si="1"/>
        <v/>
      </c>
      <c r="AD6" s="24" t="str">
        <f t="shared" si="1"/>
        <v/>
      </c>
      <c r="AE6" s="24" t="str">
        <f t="shared" si="1"/>
        <v/>
      </c>
      <c r="AF6" s="24" t="str">
        <f t="shared" si="1"/>
        <v/>
      </c>
      <c r="AG6" s="24" t="str">
        <f t="shared" si="1"/>
        <v/>
      </c>
      <c r="AH6" s="24" t="str">
        <f t="shared" si="1"/>
        <v/>
      </c>
      <c r="AI6" s="24" t="str">
        <f t="shared" si="1"/>
        <v/>
      </c>
      <c r="AJ6" s="24" t="str">
        <f t="shared" si="1"/>
        <v/>
      </c>
      <c r="AK6" s="24" t="str">
        <f t="shared" si="1"/>
        <v/>
      </c>
      <c r="AL6" s="24" t="str">
        <f t="shared" si="1"/>
        <v/>
      </c>
      <c r="AM6" s="24" t="str">
        <f t="shared" si="1"/>
        <v/>
      </c>
      <c r="AN6" s="24" t="str">
        <f t="shared" si="1"/>
        <v/>
      </c>
      <c r="AO6" s="24" t="str">
        <f t="shared" si="1"/>
        <v/>
      </c>
      <c r="AP6" s="24" t="str">
        <f t="shared" si="1"/>
        <v/>
      </c>
      <c r="AQ6" s="24" t="str">
        <f t="shared" si="1"/>
        <v/>
      </c>
      <c r="AR6" s="24" t="str">
        <f t="shared" si="1"/>
        <v/>
      </c>
      <c r="AS6" s="24" t="str">
        <f t="shared" si="1"/>
        <v/>
      </c>
      <c r="AT6" s="24" t="str">
        <f t="shared" si="1"/>
        <v/>
      </c>
      <c r="AU6" s="24" t="str">
        <f t="shared" si="1"/>
        <v/>
      </c>
      <c r="AV6" s="24" t="str">
        <f t="shared" si="1"/>
        <v/>
      </c>
      <c r="AW6" s="24" t="str">
        <f t="shared" si="1"/>
        <v/>
      </c>
      <c r="AX6" s="24" t="str">
        <f t="shared" si="1"/>
        <v/>
      </c>
    </row>
    <row r="8" spans="1:52" ht="15" x14ac:dyDescent="0.25">
      <c r="A8" s="64"/>
      <c r="B8" s="39"/>
      <c r="C8" s="106" t="s">
        <v>1642</v>
      </c>
      <c r="D8" s="107"/>
      <c r="E8" s="107"/>
      <c r="F8" s="107"/>
      <c r="G8" s="107"/>
      <c r="H8" s="108"/>
    </row>
    <row r="9" spans="1:52" ht="15" x14ac:dyDescent="0.25">
      <c r="A9" s="63" t="s">
        <v>1489</v>
      </c>
      <c r="B9" s="21" t="s">
        <v>1423</v>
      </c>
      <c r="C9" s="21" t="s">
        <v>1466</v>
      </c>
      <c r="D9" s="21" t="s">
        <v>1467</v>
      </c>
      <c r="E9" s="21" t="s">
        <v>1468</v>
      </c>
      <c r="F9" s="21" t="s">
        <v>1469</v>
      </c>
      <c r="G9" s="21" t="s">
        <v>1470</v>
      </c>
      <c r="H9" s="21" t="s">
        <v>1471</v>
      </c>
      <c r="I9" s="21" t="s">
        <v>124</v>
      </c>
      <c r="J9" s="21" t="s">
        <v>1424</v>
      </c>
    </row>
    <row r="10" spans="1:52" ht="15" x14ac:dyDescent="0.25">
      <c r="A10" s="24" t="s">
        <v>1485</v>
      </c>
      <c r="B10" s="47" t="s">
        <v>1592</v>
      </c>
      <c r="C10" s="22">
        <f>Calculations!C11</f>
        <v>40</v>
      </c>
      <c r="D10" s="22">
        <f>Calculations!D11</f>
        <v>40</v>
      </c>
      <c r="E10" s="22">
        <f>Calculations!E11</f>
        <v>40</v>
      </c>
      <c r="F10" s="22" t="str">
        <f>Calculations!F11</f>
        <v/>
      </c>
      <c r="G10" s="22" t="str">
        <f>Calculations!G11</f>
        <v/>
      </c>
      <c r="H10" s="22" t="str">
        <f>Calculations!H11</f>
        <v/>
      </c>
      <c r="I10" s="22">
        <f>AVERAGE(C10:H10)</f>
        <v>40</v>
      </c>
      <c r="J10" s="47">
        <f>IF(ISERROR(STDEV(C10:H10)),"",IF(COUNT(C10:H10)&lt;3,"N/A",STDEV(C10:H10)))</f>
        <v>0</v>
      </c>
    </row>
    <row r="11" spans="1:52" ht="15" x14ac:dyDescent="0.25">
      <c r="A11" s="3" t="s">
        <v>1486</v>
      </c>
      <c r="B11" s="23" t="s">
        <v>1592</v>
      </c>
      <c r="C11" s="22">
        <f>Calculations!C12</f>
        <v>40</v>
      </c>
      <c r="D11" s="22">
        <f>Calculations!D12</f>
        <v>40</v>
      </c>
      <c r="E11" s="22">
        <f>Calculations!E12</f>
        <v>40</v>
      </c>
      <c r="F11" s="22" t="str">
        <f>Calculations!F12</f>
        <v/>
      </c>
      <c r="G11" s="22" t="str">
        <f>Calculations!G12</f>
        <v/>
      </c>
      <c r="H11" s="22" t="str">
        <f>Calculations!H12</f>
        <v/>
      </c>
      <c r="I11" s="22">
        <f>AVERAGE(C11:H11)</f>
        <v>40</v>
      </c>
      <c r="J11" s="47">
        <f>IF(ISERROR(STDEV(C11:H11)),"",IF(COUNT(C11:H11)&lt;3,"N/A",STDEV(C11:H11)))</f>
        <v>0</v>
      </c>
    </row>
    <row r="12" spans="1:52" ht="15" x14ac:dyDescent="0.25">
      <c r="A12" s="102" t="s">
        <v>1640</v>
      </c>
      <c r="B12" s="103"/>
      <c r="C12" s="22">
        <f>IF(AND(ISNUMBER(C10),ISNUMBER(C11)),AVERAGE(C10:C11),"")</f>
        <v>40</v>
      </c>
      <c r="D12" s="22">
        <f t="shared" ref="D12:H12" si="2">IF(AND(ISNUMBER(D10),ISNUMBER(D11)),AVERAGE(D10:D11),"")</f>
        <v>40</v>
      </c>
      <c r="E12" s="22">
        <f t="shared" si="2"/>
        <v>40</v>
      </c>
      <c r="F12" s="22" t="str">
        <f t="shared" si="2"/>
        <v/>
      </c>
      <c r="G12" s="22" t="str">
        <f t="shared" si="2"/>
        <v/>
      </c>
      <c r="H12" s="22" t="str">
        <f t="shared" si="2"/>
        <v/>
      </c>
      <c r="I12" s="22">
        <f>AVERAGE(C12:H12)</f>
        <v>40</v>
      </c>
      <c r="J12" s="47">
        <f>IF(ISERROR(STDEV(C12:H12)),"",IF(COUNT(C12:H12)&lt;3,"N/A",STDEV(C12:H12)))</f>
        <v>0</v>
      </c>
    </row>
    <row r="13" spans="1:52" ht="15" x14ac:dyDescent="0.25">
      <c r="A13" s="104" t="s">
        <v>1643</v>
      </c>
      <c r="B13" s="105"/>
      <c r="C13" s="24" t="str">
        <f>IF(AND(ISNUMBER(C12),ISNUMBER(C26)),IF(C12-C26&lt;=5,"OKAY","Inquire"),"")</f>
        <v>Inquire</v>
      </c>
      <c r="D13" s="24" t="str">
        <f t="shared" ref="D13:H13" si="3">IF(AND(ISNUMBER(D12),ISNUMBER(D26)),IF(D12-D26&lt;=5,"OKAY","Inquire"),"")</f>
        <v>Inquire</v>
      </c>
      <c r="E13" s="24" t="str">
        <f t="shared" si="3"/>
        <v>Inquire</v>
      </c>
      <c r="F13" s="24" t="str">
        <f t="shared" si="3"/>
        <v/>
      </c>
      <c r="G13" s="24" t="str">
        <f t="shared" si="3"/>
        <v/>
      </c>
      <c r="H13" s="24" t="str">
        <f t="shared" si="3"/>
        <v/>
      </c>
    </row>
    <row r="15" spans="1:52" ht="15" x14ac:dyDescent="0.25">
      <c r="A15" s="65"/>
      <c r="B15" s="39"/>
      <c r="C15" s="106" t="s">
        <v>1422</v>
      </c>
      <c r="D15" s="107"/>
      <c r="E15" s="107"/>
      <c r="F15" s="107"/>
      <c r="G15" s="107"/>
      <c r="H15" s="107"/>
      <c r="I15" s="107"/>
      <c r="J15" s="107"/>
      <c r="K15" s="107"/>
      <c r="L15" s="107"/>
      <c r="M15" s="107"/>
      <c r="N15" s="108"/>
      <c r="O15" s="106" t="s">
        <v>1422</v>
      </c>
      <c r="P15" s="107"/>
      <c r="Q15" s="107"/>
      <c r="R15" s="107"/>
      <c r="S15" s="107"/>
      <c r="T15" s="107"/>
      <c r="U15" s="107"/>
      <c r="V15" s="107"/>
      <c r="W15" s="107"/>
      <c r="X15" s="107"/>
      <c r="Y15" s="107"/>
      <c r="Z15" s="108"/>
      <c r="AA15" s="106" t="s">
        <v>1422</v>
      </c>
      <c r="AB15" s="107"/>
      <c r="AC15" s="107"/>
      <c r="AD15" s="107"/>
      <c r="AE15" s="107"/>
      <c r="AF15" s="107"/>
      <c r="AG15" s="107"/>
      <c r="AH15" s="107"/>
      <c r="AI15" s="107"/>
      <c r="AJ15" s="107"/>
      <c r="AK15" s="107"/>
      <c r="AL15" s="108"/>
      <c r="AM15" s="106" t="s">
        <v>1422</v>
      </c>
      <c r="AN15" s="107"/>
      <c r="AO15" s="107"/>
      <c r="AP15" s="107"/>
      <c r="AQ15" s="107"/>
      <c r="AR15" s="107"/>
      <c r="AS15" s="107"/>
      <c r="AT15" s="107"/>
      <c r="AU15" s="107"/>
      <c r="AV15" s="107"/>
      <c r="AW15" s="107"/>
      <c r="AX15" s="108"/>
      <c r="AY15" s="40"/>
      <c r="AZ15" s="41"/>
    </row>
    <row r="16" spans="1:52" ht="15" x14ac:dyDescent="0.25">
      <c r="A16" s="63" t="s">
        <v>1489</v>
      </c>
      <c r="B16" s="21" t="s">
        <v>1423</v>
      </c>
      <c r="C16" s="21" t="s">
        <v>0</v>
      </c>
      <c r="D16" s="21" t="s">
        <v>1</v>
      </c>
      <c r="E16" s="21" t="s">
        <v>2</v>
      </c>
      <c r="F16" s="21" t="s">
        <v>3</v>
      </c>
      <c r="G16" s="21" t="s">
        <v>4</v>
      </c>
      <c r="H16" s="21" t="s">
        <v>5</v>
      </c>
      <c r="I16" s="21" t="s">
        <v>6</v>
      </c>
      <c r="J16" s="21" t="s">
        <v>7</v>
      </c>
      <c r="K16" s="21" t="s">
        <v>8</v>
      </c>
      <c r="L16" s="21" t="s">
        <v>9</v>
      </c>
      <c r="M16" s="21" t="s">
        <v>1427</v>
      </c>
      <c r="N16" s="21" t="s">
        <v>1428</v>
      </c>
      <c r="O16" s="21" t="s">
        <v>1429</v>
      </c>
      <c r="P16" s="21" t="s">
        <v>1430</v>
      </c>
      <c r="Q16" s="21" t="s">
        <v>1431</v>
      </c>
      <c r="R16" s="21" t="s">
        <v>1432</v>
      </c>
      <c r="S16" s="21" t="s">
        <v>1433</v>
      </c>
      <c r="T16" s="21" t="s">
        <v>1434</v>
      </c>
      <c r="U16" s="21" t="s">
        <v>1435</v>
      </c>
      <c r="V16" s="21" t="s">
        <v>1436</v>
      </c>
      <c r="W16" s="21" t="s">
        <v>1437</v>
      </c>
      <c r="X16" s="21" t="s">
        <v>1438</v>
      </c>
      <c r="Y16" s="21" t="s">
        <v>1439</v>
      </c>
      <c r="Z16" s="21" t="s">
        <v>1440</v>
      </c>
      <c r="AA16" s="21" t="s">
        <v>1441</v>
      </c>
      <c r="AB16" s="21" t="s">
        <v>1442</v>
      </c>
      <c r="AC16" s="21" t="s">
        <v>1443</v>
      </c>
      <c r="AD16" s="21" t="s">
        <v>1444</v>
      </c>
      <c r="AE16" s="21" t="s">
        <v>1445</v>
      </c>
      <c r="AF16" s="21" t="s">
        <v>1446</v>
      </c>
      <c r="AG16" s="21" t="s">
        <v>1447</v>
      </c>
      <c r="AH16" s="21" t="s">
        <v>1448</v>
      </c>
      <c r="AI16" s="21" t="s">
        <v>1449</v>
      </c>
      <c r="AJ16" s="21" t="s">
        <v>1450</v>
      </c>
      <c r="AK16" s="21" t="s">
        <v>1451</v>
      </c>
      <c r="AL16" s="21" t="s">
        <v>1452</v>
      </c>
      <c r="AM16" s="21" t="s">
        <v>1453</v>
      </c>
      <c r="AN16" s="21" t="s">
        <v>1454</v>
      </c>
      <c r="AO16" s="21" t="s">
        <v>1455</v>
      </c>
      <c r="AP16" s="21" t="s">
        <v>1456</v>
      </c>
      <c r="AQ16" s="21" t="s">
        <v>1457</v>
      </c>
      <c r="AR16" s="21" t="s">
        <v>1458</v>
      </c>
      <c r="AS16" s="21" t="s">
        <v>1459</v>
      </c>
      <c r="AT16" s="21" t="s">
        <v>1460</v>
      </c>
      <c r="AU16" s="21" t="s">
        <v>1461</v>
      </c>
      <c r="AV16" s="21" t="s">
        <v>1462</v>
      </c>
      <c r="AW16" s="21" t="s">
        <v>1463</v>
      </c>
      <c r="AX16" s="21" t="s">
        <v>1464</v>
      </c>
      <c r="AY16" s="21" t="s">
        <v>124</v>
      </c>
      <c r="AZ16" s="21" t="s">
        <v>1424</v>
      </c>
    </row>
    <row r="17" spans="1:52" ht="15" x14ac:dyDescent="0.25">
      <c r="A17" s="24" t="s">
        <v>1487</v>
      </c>
      <c r="B17" s="47" t="s">
        <v>12</v>
      </c>
      <c r="C17" s="22">
        <f>Calculations!M13</f>
        <v>20.79</v>
      </c>
      <c r="D17" s="22">
        <f>Calculations!N13</f>
        <v>21.79</v>
      </c>
      <c r="E17" s="22">
        <f>Calculations!O13</f>
        <v>20.29</v>
      </c>
      <c r="F17" s="22" t="str">
        <f>Calculations!P13</f>
        <v/>
      </c>
      <c r="G17" s="22" t="str">
        <f>Calculations!Q13</f>
        <v/>
      </c>
      <c r="H17" s="22" t="str">
        <f>Calculations!R13</f>
        <v/>
      </c>
      <c r="I17" s="22" t="str">
        <f>Calculations!S13</f>
        <v/>
      </c>
      <c r="J17" s="22" t="str">
        <f>Calculations!T13</f>
        <v/>
      </c>
      <c r="K17" s="22" t="str">
        <f>Calculations!U13</f>
        <v/>
      </c>
      <c r="L17" s="22" t="str">
        <f>Calculations!V13</f>
        <v/>
      </c>
      <c r="M17" s="22" t="str">
        <f>Calculations!W13</f>
        <v/>
      </c>
      <c r="N17" s="22" t="str">
        <f>Calculations!X13</f>
        <v/>
      </c>
      <c r="O17" s="22" t="str">
        <f>Calculations!Y13</f>
        <v/>
      </c>
      <c r="P17" s="22" t="str">
        <f>Calculations!Z13</f>
        <v/>
      </c>
      <c r="Q17" s="22" t="str">
        <f>Calculations!AA13</f>
        <v/>
      </c>
      <c r="R17" s="22" t="str">
        <f>Calculations!AB13</f>
        <v/>
      </c>
      <c r="S17" s="22" t="str">
        <f>Calculations!AC13</f>
        <v/>
      </c>
      <c r="T17" s="22" t="str">
        <f>Calculations!AD13</f>
        <v/>
      </c>
      <c r="U17" s="22" t="str">
        <f>Calculations!AE13</f>
        <v/>
      </c>
      <c r="V17" s="22" t="str">
        <f>Calculations!AF13</f>
        <v/>
      </c>
      <c r="W17" s="22" t="str">
        <f>Calculations!AG13</f>
        <v/>
      </c>
      <c r="X17" s="22" t="str">
        <f>Calculations!AH13</f>
        <v/>
      </c>
      <c r="Y17" s="22" t="str">
        <f>Calculations!AI13</f>
        <v/>
      </c>
      <c r="Z17" s="22" t="str">
        <f>Calculations!AJ13</f>
        <v/>
      </c>
      <c r="AA17" s="22" t="str">
        <f>Calculations!AK13</f>
        <v/>
      </c>
      <c r="AB17" s="22" t="str">
        <f>Calculations!AL13</f>
        <v/>
      </c>
      <c r="AC17" s="22" t="str">
        <f>Calculations!AM13</f>
        <v/>
      </c>
      <c r="AD17" s="22" t="str">
        <f>Calculations!AN13</f>
        <v/>
      </c>
      <c r="AE17" s="22" t="str">
        <f>Calculations!AO13</f>
        <v/>
      </c>
      <c r="AF17" s="22" t="str">
        <f>Calculations!AP13</f>
        <v/>
      </c>
      <c r="AG17" s="22" t="str">
        <f>Calculations!AQ13</f>
        <v/>
      </c>
      <c r="AH17" s="22" t="str">
        <f>Calculations!AR13</f>
        <v/>
      </c>
      <c r="AI17" s="22" t="str">
        <f>Calculations!AS13</f>
        <v/>
      </c>
      <c r="AJ17" s="22" t="str">
        <f>Calculations!AT13</f>
        <v/>
      </c>
      <c r="AK17" s="22" t="str">
        <f>Calculations!AU13</f>
        <v/>
      </c>
      <c r="AL17" s="22" t="str">
        <f>Calculations!AV13</f>
        <v/>
      </c>
      <c r="AM17" s="22" t="str">
        <f>Calculations!AW13</f>
        <v/>
      </c>
      <c r="AN17" s="22" t="str">
        <f>Calculations!AX13</f>
        <v/>
      </c>
      <c r="AO17" s="22" t="str">
        <f>Calculations!AY13</f>
        <v/>
      </c>
      <c r="AP17" s="22" t="str">
        <f>Calculations!AZ13</f>
        <v/>
      </c>
      <c r="AQ17" s="22" t="str">
        <f>Calculations!BA13</f>
        <v/>
      </c>
      <c r="AR17" s="22" t="str">
        <f>Calculations!BB13</f>
        <v/>
      </c>
      <c r="AS17" s="22" t="str">
        <f>Calculations!BC13</f>
        <v/>
      </c>
      <c r="AT17" s="22" t="str">
        <f>Calculations!BD13</f>
        <v/>
      </c>
      <c r="AU17" s="22" t="str">
        <f>Calculations!BE13</f>
        <v/>
      </c>
      <c r="AV17" s="22" t="str">
        <f>Calculations!BF13</f>
        <v/>
      </c>
      <c r="AW17" s="22" t="str">
        <f>Calculations!BG13</f>
        <v/>
      </c>
      <c r="AX17" s="22" t="str">
        <f>Calculations!BH13</f>
        <v/>
      </c>
      <c r="AY17" s="22">
        <f>AVERAGE(C17:AX17)</f>
        <v>20.956666666666667</v>
      </c>
      <c r="AZ17" s="22">
        <f>IF(ISERROR(STDEV(C17:AX17)),"",IF(COUNT(C17:AX17)&lt;3,"N/A",STDEV(C17:AX17)))</f>
        <v>0.76376261582597327</v>
      </c>
    </row>
    <row r="18" spans="1:52" ht="15" x14ac:dyDescent="0.25">
      <c r="A18" s="3" t="s">
        <v>1488</v>
      </c>
      <c r="B18" s="23" t="s">
        <v>12</v>
      </c>
      <c r="C18" s="22">
        <f>Calculations!M14</f>
        <v>20.93</v>
      </c>
      <c r="D18" s="22">
        <f>Calculations!N14</f>
        <v>21.93</v>
      </c>
      <c r="E18" s="22">
        <f>Calculations!O14</f>
        <v>20.43</v>
      </c>
      <c r="F18" s="22" t="str">
        <f>Calculations!P14</f>
        <v/>
      </c>
      <c r="G18" s="22" t="str">
        <f>Calculations!Q14</f>
        <v/>
      </c>
      <c r="H18" s="22" t="str">
        <f>Calculations!R14</f>
        <v/>
      </c>
      <c r="I18" s="22" t="str">
        <f>Calculations!S14</f>
        <v/>
      </c>
      <c r="J18" s="22" t="str">
        <f>Calculations!T14</f>
        <v/>
      </c>
      <c r="K18" s="22" t="str">
        <f>Calculations!U14</f>
        <v/>
      </c>
      <c r="L18" s="22" t="str">
        <f>Calculations!V14</f>
        <v/>
      </c>
      <c r="M18" s="22" t="str">
        <f>Calculations!W14</f>
        <v/>
      </c>
      <c r="N18" s="22" t="str">
        <f>Calculations!X14</f>
        <v/>
      </c>
      <c r="O18" s="22" t="str">
        <f>Calculations!Y14</f>
        <v/>
      </c>
      <c r="P18" s="22" t="str">
        <f>Calculations!Z14</f>
        <v/>
      </c>
      <c r="Q18" s="22" t="str">
        <f>Calculations!AA14</f>
        <v/>
      </c>
      <c r="R18" s="22" t="str">
        <f>Calculations!AB14</f>
        <v/>
      </c>
      <c r="S18" s="22" t="str">
        <f>Calculations!AC14</f>
        <v/>
      </c>
      <c r="T18" s="22" t="str">
        <f>Calculations!AD14</f>
        <v/>
      </c>
      <c r="U18" s="22" t="str">
        <f>Calculations!AE14</f>
        <v/>
      </c>
      <c r="V18" s="22" t="str">
        <f>Calculations!AF14</f>
        <v/>
      </c>
      <c r="W18" s="22" t="str">
        <f>Calculations!AG14</f>
        <v/>
      </c>
      <c r="X18" s="22" t="str">
        <f>Calculations!AH14</f>
        <v/>
      </c>
      <c r="Y18" s="22" t="str">
        <f>Calculations!AI14</f>
        <v/>
      </c>
      <c r="Z18" s="22" t="str">
        <f>Calculations!AJ14</f>
        <v/>
      </c>
      <c r="AA18" s="22" t="str">
        <f>Calculations!AK14</f>
        <v/>
      </c>
      <c r="AB18" s="22" t="str">
        <f>Calculations!AL14</f>
        <v/>
      </c>
      <c r="AC18" s="22" t="str">
        <f>Calculations!AM14</f>
        <v/>
      </c>
      <c r="AD18" s="22" t="str">
        <f>Calculations!AN14</f>
        <v/>
      </c>
      <c r="AE18" s="22" t="str">
        <f>Calculations!AO14</f>
        <v/>
      </c>
      <c r="AF18" s="22" t="str">
        <f>Calculations!AP14</f>
        <v/>
      </c>
      <c r="AG18" s="22" t="str">
        <f>Calculations!AQ14</f>
        <v/>
      </c>
      <c r="AH18" s="22" t="str">
        <f>Calculations!AR14</f>
        <v/>
      </c>
      <c r="AI18" s="22" t="str">
        <f>Calculations!AS14</f>
        <v/>
      </c>
      <c r="AJ18" s="22" t="str">
        <f>Calculations!AT14</f>
        <v/>
      </c>
      <c r="AK18" s="22" t="str">
        <f>Calculations!AU14</f>
        <v/>
      </c>
      <c r="AL18" s="22" t="str">
        <f>Calculations!AV14</f>
        <v/>
      </c>
      <c r="AM18" s="22" t="str">
        <f>Calculations!AW14</f>
        <v/>
      </c>
      <c r="AN18" s="22" t="str">
        <f>Calculations!AX14</f>
        <v/>
      </c>
      <c r="AO18" s="22" t="str">
        <f>Calculations!AY14</f>
        <v/>
      </c>
      <c r="AP18" s="22" t="str">
        <f>Calculations!AZ14</f>
        <v/>
      </c>
      <c r="AQ18" s="22" t="str">
        <f>Calculations!BA14</f>
        <v/>
      </c>
      <c r="AR18" s="22" t="str">
        <f>Calculations!BB14</f>
        <v/>
      </c>
      <c r="AS18" s="22" t="str">
        <f>Calculations!BC14</f>
        <v/>
      </c>
      <c r="AT18" s="22" t="str">
        <f>Calculations!BD14</f>
        <v/>
      </c>
      <c r="AU18" s="22" t="str">
        <f>Calculations!BE14</f>
        <v/>
      </c>
      <c r="AV18" s="22" t="str">
        <f>Calculations!BF14</f>
        <v/>
      </c>
      <c r="AW18" s="22" t="str">
        <f>Calculations!BG14</f>
        <v/>
      </c>
      <c r="AX18" s="22" t="str">
        <f>Calculations!BH14</f>
        <v/>
      </c>
      <c r="AY18" s="22">
        <f>AVERAGE(C18:AX18)</f>
        <v>21.096666666666668</v>
      </c>
      <c r="AZ18" s="22">
        <f>IF(ISERROR(STDEV(C18:AX18)),"",IF(COUNT(C18:AX18)&lt;3,"N/A",STDEV(C18:AX18)))</f>
        <v>0.76376261582597327</v>
      </c>
    </row>
    <row r="19" spans="1:52" ht="15" x14ac:dyDescent="0.25">
      <c r="A19" s="102" t="s">
        <v>1637</v>
      </c>
      <c r="B19" s="103"/>
      <c r="C19" s="22">
        <f>IF(AND(ISNUMBER(C17),ISNUMBER(C18)),AVERAGE(C17:C18),"")</f>
        <v>20.86</v>
      </c>
      <c r="D19" s="22">
        <f t="shared" ref="D19:AX19" si="4">IF(AND(ISNUMBER(D17),ISNUMBER(D18)),AVERAGE(D17:D18),"")</f>
        <v>21.86</v>
      </c>
      <c r="E19" s="22">
        <f t="shared" si="4"/>
        <v>20.36</v>
      </c>
      <c r="F19" s="22" t="str">
        <f t="shared" si="4"/>
        <v/>
      </c>
      <c r="G19" s="22" t="str">
        <f t="shared" si="4"/>
        <v/>
      </c>
      <c r="H19" s="22" t="str">
        <f t="shared" si="4"/>
        <v/>
      </c>
      <c r="I19" s="22" t="str">
        <f t="shared" si="4"/>
        <v/>
      </c>
      <c r="J19" s="22" t="str">
        <f t="shared" si="4"/>
        <v/>
      </c>
      <c r="K19" s="22" t="str">
        <f t="shared" si="4"/>
        <v/>
      </c>
      <c r="L19" s="22" t="str">
        <f t="shared" si="4"/>
        <v/>
      </c>
      <c r="M19" s="22" t="str">
        <f t="shared" si="4"/>
        <v/>
      </c>
      <c r="N19" s="22" t="str">
        <f t="shared" si="4"/>
        <v/>
      </c>
      <c r="O19" s="22" t="str">
        <f t="shared" si="4"/>
        <v/>
      </c>
      <c r="P19" s="22" t="str">
        <f t="shared" si="4"/>
        <v/>
      </c>
      <c r="Q19" s="22" t="str">
        <f t="shared" si="4"/>
        <v/>
      </c>
      <c r="R19" s="22" t="str">
        <f t="shared" si="4"/>
        <v/>
      </c>
      <c r="S19" s="22" t="str">
        <f t="shared" si="4"/>
        <v/>
      </c>
      <c r="T19" s="22" t="str">
        <f t="shared" si="4"/>
        <v/>
      </c>
      <c r="U19" s="22" t="str">
        <f t="shared" si="4"/>
        <v/>
      </c>
      <c r="V19" s="22" t="str">
        <f t="shared" si="4"/>
        <v/>
      </c>
      <c r="W19" s="22" t="str">
        <f t="shared" si="4"/>
        <v/>
      </c>
      <c r="X19" s="22" t="str">
        <f t="shared" si="4"/>
        <v/>
      </c>
      <c r="Y19" s="22" t="str">
        <f t="shared" si="4"/>
        <v/>
      </c>
      <c r="Z19" s="22" t="str">
        <f t="shared" si="4"/>
        <v/>
      </c>
      <c r="AA19" s="22" t="str">
        <f t="shared" si="4"/>
        <v/>
      </c>
      <c r="AB19" s="22" t="str">
        <f t="shared" si="4"/>
        <v/>
      </c>
      <c r="AC19" s="22" t="str">
        <f t="shared" si="4"/>
        <v/>
      </c>
      <c r="AD19" s="22" t="str">
        <f t="shared" si="4"/>
        <v/>
      </c>
      <c r="AE19" s="22" t="str">
        <f t="shared" si="4"/>
        <v/>
      </c>
      <c r="AF19" s="22" t="str">
        <f t="shared" si="4"/>
        <v/>
      </c>
      <c r="AG19" s="22" t="str">
        <f t="shared" si="4"/>
        <v/>
      </c>
      <c r="AH19" s="22" t="str">
        <f t="shared" si="4"/>
        <v/>
      </c>
      <c r="AI19" s="22" t="str">
        <f t="shared" si="4"/>
        <v/>
      </c>
      <c r="AJ19" s="22" t="str">
        <f t="shared" si="4"/>
        <v/>
      </c>
      <c r="AK19" s="22" t="str">
        <f t="shared" si="4"/>
        <v/>
      </c>
      <c r="AL19" s="22" t="str">
        <f t="shared" si="4"/>
        <v/>
      </c>
      <c r="AM19" s="22" t="str">
        <f t="shared" si="4"/>
        <v/>
      </c>
      <c r="AN19" s="22" t="str">
        <f t="shared" si="4"/>
        <v/>
      </c>
      <c r="AO19" s="22" t="str">
        <f t="shared" si="4"/>
        <v/>
      </c>
      <c r="AP19" s="22" t="str">
        <f t="shared" si="4"/>
        <v/>
      </c>
      <c r="AQ19" s="22" t="str">
        <f t="shared" si="4"/>
        <v/>
      </c>
      <c r="AR19" s="22" t="str">
        <f t="shared" si="4"/>
        <v/>
      </c>
      <c r="AS19" s="22" t="str">
        <f t="shared" si="4"/>
        <v/>
      </c>
      <c r="AT19" s="22" t="str">
        <f t="shared" si="4"/>
        <v/>
      </c>
      <c r="AU19" s="22" t="str">
        <f t="shared" si="4"/>
        <v/>
      </c>
      <c r="AV19" s="22" t="str">
        <f t="shared" si="4"/>
        <v/>
      </c>
      <c r="AW19" s="22" t="str">
        <f t="shared" si="4"/>
        <v/>
      </c>
      <c r="AX19" s="22" t="str">
        <f t="shared" si="4"/>
        <v/>
      </c>
      <c r="AY19" s="22">
        <f>AVERAGE(C19:AX19)</f>
        <v>21.026666666666667</v>
      </c>
      <c r="AZ19" s="22">
        <f>IF(ISERROR(STDEV(C19:AX19)),"",IF(COUNT(C19:AX19)&lt;3,"N/A",STDEV(C19:AX19)))</f>
        <v>0.76376261582597327</v>
      </c>
    </row>
    <row r="20" spans="1:52" x14ac:dyDescent="0.3">
      <c r="A20" s="104" t="s">
        <v>1638</v>
      </c>
      <c r="B20" s="105"/>
      <c r="C20" s="24" t="str">
        <f>IF(ISNUMBER(C19),IF(AND(C19&gt;=20,C19&lt;=24),"Yes","No"),"")</f>
        <v>Yes</v>
      </c>
      <c r="D20" s="24" t="str">
        <f t="shared" ref="D20:AX20" si="5">IF(ISNUMBER(D19),IF(AND(D19&gt;=20,D19&lt;=24),"Yes","No"),"")</f>
        <v>Yes</v>
      </c>
      <c r="E20" s="24" t="str">
        <f t="shared" si="5"/>
        <v>Yes</v>
      </c>
      <c r="F20" s="24" t="str">
        <f t="shared" si="5"/>
        <v/>
      </c>
      <c r="G20" s="24" t="str">
        <f t="shared" si="5"/>
        <v/>
      </c>
      <c r="H20" s="24" t="str">
        <f t="shared" si="5"/>
        <v/>
      </c>
      <c r="I20" s="24" t="str">
        <f t="shared" si="5"/>
        <v/>
      </c>
      <c r="J20" s="24" t="str">
        <f t="shared" si="5"/>
        <v/>
      </c>
      <c r="K20" s="24" t="str">
        <f t="shared" si="5"/>
        <v/>
      </c>
      <c r="L20" s="24" t="str">
        <f t="shared" si="5"/>
        <v/>
      </c>
      <c r="M20" s="24" t="str">
        <f t="shared" si="5"/>
        <v/>
      </c>
      <c r="N20" s="24" t="str">
        <f t="shared" si="5"/>
        <v/>
      </c>
      <c r="O20" s="24" t="str">
        <f t="shared" si="5"/>
        <v/>
      </c>
      <c r="P20" s="24" t="str">
        <f t="shared" si="5"/>
        <v/>
      </c>
      <c r="Q20" s="24" t="str">
        <f t="shared" si="5"/>
        <v/>
      </c>
      <c r="R20" s="24" t="str">
        <f t="shared" si="5"/>
        <v/>
      </c>
      <c r="S20" s="24" t="str">
        <f t="shared" si="5"/>
        <v/>
      </c>
      <c r="T20" s="24" t="str">
        <f t="shared" si="5"/>
        <v/>
      </c>
      <c r="U20" s="24" t="str">
        <f t="shared" si="5"/>
        <v/>
      </c>
      <c r="V20" s="24" t="str">
        <f t="shared" si="5"/>
        <v/>
      </c>
      <c r="W20" s="24" t="str">
        <f t="shared" si="5"/>
        <v/>
      </c>
      <c r="X20" s="24" t="str">
        <f t="shared" si="5"/>
        <v/>
      </c>
      <c r="Y20" s="24" t="str">
        <f t="shared" si="5"/>
        <v/>
      </c>
      <c r="Z20" s="24" t="str">
        <f t="shared" si="5"/>
        <v/>
      </c>
      <c r="AA20" s="24" t="str">
        <f t="shared" si="5"/>
        <v/>
      </c>
      <c r="AB20" s="24" t="str">
        <f t="shared" si="5"/>
        <v/>
      </c>
      <c r="AC20" s="24" t="str">
        <f t="shared" si="5"/>
        <v/>
      </c>
      <c r="AD20" s="24" t="str">
        <f t="shared" si="5"/>
        <v/>
      </c>
      <c r="AE20" s="24" t="str">
        <f t="shared" si="5"/>
        <v/>
      </c>
      <c r="AF20" s="24" t="str">
        <f t="shared" si="5"/>
        <v/>
      </c>
      <c r="AG20" s="24" t="str">
        <f t="shared" si="5"/>
        <v/>
      </c>
      <c r="AH20" s="24" t="str">
        <f t="shared" si="5"/>
        <v/>
      </c>
      <c r="AI20" s="24" t="str">
        <f t="shared" si="5"/>
        <v/>
      </c>
      <c r="AJ20" s="24" t="str">
        <f t="shared" si="5"/>
        <v/>
      </c>
      <c r="AK20" s="24" t="str">
        <f t="shared" si="5"/>
        <v/>
      </c>
      <c r="AL20" s="24" t="str">
        <f t="shared" si="5"/>
        <v/>
      </c>
      <c r="AM20" s="24" t="str">
        <f t="shared" si="5"/>
        <v/>
      </c>
      <c r="AN20" s="24" t="str">
        <f t="shared" si="5"/>
        <v/>
      </c>
      <c r="AO20" s="24" t="str">
        <f t="shared" si="5"/>
        <v/>
      </c>
      <c r="AP20" s="24" t="str">
        <f t="shared" si="5"/>
        <v/>
      </c>
      <c r="AQ20" s="24" t="str">
        <f t="shared" si="5"/>
        <v/>
      </c>
      <c r="AR20" s="24" t="str">
        <f t="shared" si="5"/>
        <v/>
      </c>
      <c r="AS20" s="24" t="str">
        <f t="shared" si="5"/>
        <v/>
      </c>
      <c r="AT20" s="24" t="str">
        <f t="shared" si="5"/>
        <v/>
      </c>
      <c r="AU20" s="24" t="str">
        <f t="shared" si="5"/>
        <v/>
      </c>
      <c r="AV20" s="24" t="str">
        <f t="shared" si="5"/>
        <v/>
      </c>
      <c r="AW20" s="24" t="str">
        <f t="shared" si="5"/>
        <v/>
      </c>
      <c r="AX20" s="24" t="str">
        <f t="shared" si="5"/>
        <v/>
      </c>
    </row>
    <row r="22" spans="1:52" x14ac:dyDescent="0.3">
      <c r="A22" s="64"/>
      <c r="B22" s="39"/>
      <c r="C22" s="106" t="s">
        <v>1639</v>
      </c>
      <c r="D22" s="107"/>
      <c r="E22" s="107"/>
      <c r="F22" s="107"/>
      <c r="G22" s="107"/>
      <c r="H22" s="108"/>
    </row>
    <row r="23" spans="1:52" x14ac:dyDescent="0.3">
      <c r="A23" s="63" t="s">
        <v>1489</v>
      </c>
      <c r="B23" s="21" t="s">
        <v>1423</v>
      </c>
      <c r="C23" s="21" t="s">
        <v>1466</v>
      </c>
      <c r="D23" s="21" t="s">
        <v>1467</v>
      </c>
      <c r="E23" s="21" t="s">
        <v>1468</v>
      </c>
      <c r="F23" s="21" t="s">
        <v>1469</v>
      </c>
      <c r="G23" s="21" t="s">
        <v>1470</v>
      </c>
      <c r="H23" s="21" t="s">
        <v>1471</v>
      </c>
      <c r="I23" s="21" t="s">
        <v>124</v>
      </c>
      <c r="J23" s="21" t="s">
        <v>1424</v>
      </c>
    </row>
    <row r="24" spans="1:52" x14ac:dyDescent="0.3">
      <c r="A24" s="24" t="s">
        <v>1487</v>
      </c>
      <c r="B24" s="47" t="s">
        <v>12</v>
      </c>
      <c r="C24" s="22">
        <f>Calculations!C13</f>
        <v>20.85</v>
      </c>
      <c r="D24" s="22">
        <f>Calculations!D13</f>
        <v>21.36</v>
      </c>
      <c r="E24" s="22">
        <f>Calculations!E13</f>
        <v>20.34</v>
      </c>
      <c r="F24" s="22" t="str">
        <f>Calculations!F13</f>
        <v/>
      </c>
      <c r="G24" s="22" t="str">
        <f>Calculations!G13</f>
        <v/>
      </c>
      <c r="H24" s="22" t="str">
        <f>Calculations!H13</f>
        <v/>
      </c>
      <c r="I24" s="22">
        <f>AVERAGE(C24:H24)</f>
        <v>20.849999999999998</v>
      </c>
      <c r="J24" s="47">
        <f>IF(ISERROR(STDEV(C24:H24)),"",IF(COUNT(C24:H24)&lt;3,"N/A",STDEV(C24:H24)))</f>
        <v>0.50999999999999979</v>
      </c>
    </row>
    <row r="25" spans="1:52" x14ac:dyDescent="0.3">
      <c r="A25" s="3" t="s">
        <v>1488</v>
      </c>
      <c r="B25" s="23" t="s">
        <v>12</v>
      </c>
      <c r="C25" s="22">
        <f>Calculations!C14</f>
        <v>20.34</v>
      </c>
      <c r="D25" s="22">
        <f>Calculations!D14</f>
        <v>20.85</v>
      </c>
      <c r="E25" s="22">
        <f>Calculations!E14</f>
        <v>21.36</v>
      </c>
      <c r="F25" s="22" t="str">
        <f>Calculations!F14</f>
        <v/>
      </c>
      <c r="G25" s="22" t="str">
        <f>Calculations!G14</f>
        <v/>
      </c>
      <c r="H25" s="22" t="str">
        <f>Calculations!H14</f>
        <v/>
      </c>
      <c r="I25" s="22">
        <f>AVERAGE(C25:H25)</f>
        <v>20.849999999999998</v>
      </c>
      <c r="J25" s="47">
        <f>IF(ISERROR(STDEV(C25:H25)),"",IF(COUNT(C25:H25)&lt;3,"N/A",STDEV(C25:H25)))</f>
        <v>0.50999999999999979</v>
      </c>
    </row>
    <row r="26" spans="1:52" x14ac:dyDescent="0.3">
      <c r="A26" s="102" t="s">
        <v>1637</v>
      </c>
      <c r="B26" s="103"/>
      <c r="C26" s="22">
        <f>IF(AND(ISNUMBER(C24),ISNUMBER(C25)),AVERAGE(C24:C25),"")</f>
        <v>20.594999999999999</v>
      </c>
      <c r="D26" s="22">
        <f t="shared" ref="D26:H26" si="6">IF(AND(ISNUMBER(D24),ISNUMBER(D25)),AVERAGE(D24:D25),"")</f>
        <v>21.105</v>
      </c>
      <c r="E26" s="22">
        <f t="shared" si="6"/>
        <v>20.85</v>
      </c>
      <c r="F26" s="22" t="str">
        <f t="shared" si="6"/>
        <v/>
      </c>
      <c r="G26" s="22" t="str">
        <f t="shared" si="6"/>
        <v/>
      </c>
      <c r="H26" s="22" t="str">
        <f t="shared" si="6"/>
        <v/>
      </c>
      <c r="I26" s="22">
        <f>AVERAGE(C26:H26)</f>
        <v>20.85</v>
      </c>
      <c r="J26" s="47">
        <f>IF(ISERROR(STDEV(C26:H26)),"",IF(COUNT(C26:H26)&lt;3,"N/A",STDEV(C26:H26)))</f>
        <v>0.25500000000000078</v>
      </c>
    </row>
    <row r="27" spans="1:52" x14ac:dyDescent="0.3">
      <c r="A27" s="104" t="s">
        <v>1638</v>
      </c>
      <c r="B27" s="105"/>
      <c r="C27" s="24" t="str">
        <f>IF(ISNUMBER(C26),IF(AND(C26&gt;=20,C26&lt;=24),"Yes","No"),"")</f>
        <v>Yes</v>
      </c>
      <c r="D27" s="24" t="str">
        <f t="shared" ref="D27:H27" si="7">IF(ISNUMBER(D26),IF(AND(D26&gt;=20,D26&lt;=24),"Yes","No"),"")</f>
        <v>Yes</v>
      </c>
      <c r="E27" s="24" t="str">
        <f t="shared" si="7"/>
        <v>Yes</v>
      </c>
      <c r="F27" s="24" t="str">
        <f t="shared" si="7"/>
        <v/>
      </c>
      <c r="G27" s="24" t="str">
        <f t="shared" si="7"/>
        <v/>
      </c>
      <c r="H27" s="24" t="str">
        <f t="shared" si="7"/>
        <v/>
      </c>
    </row>
  </sheetData>
  <mergeCells count="18">
    <mergeCell ref="A27:B27"/>
    <mergeCell ref="A20:B20"/>
    <mergeCell ref="C15:N15"/>
    <mergeCell ref="C22:H22"/>
    <mergeCell ref="A19:B19"/>
    <mergeCell ref="A26:B26"/>
    <mergeCell ref="C1:N1"/>
    <mergeCell ref="O1:Z1"/>
    <mergeCell ref="AA1:AL1"/>
    <mergeCell ref="AM1:AX1"/>
    <mergeCell ref="O15:Z15"/>
    <mergeCell ref="AA15:AL15"/>
    <mergeCell ref="AM15:AX15"/>
    <mergeCell ref="A5:B5"/>
    <mergeCell ref="A6:B6"/>
    <mergeCell ref="C8:H8"/>
    <mergeCell ref="A12:B12"/>
    <mergeCell ref="A13:B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
  <sheetViews>
    <sheetView workbookViewId="0"/>
  </sheetViews>
  <sheetFormatPr defaultColWidth="9.109375" defaultRowHeight="14.4" x14ac:dyDescent="0.3"/>
  <cols>
    <col min="1" max="1" width="35.6640625" style="48" customWidth="1"/>
    <col min="2" max="4" width="50.6640625" style="20" customWidth="1"/>
    <col min="5" max="5" width="10.33203125" style="20" bestFit="1" customWidth="1"/>
    <col min="6" max="6" width="13.109375" style="48" bestFit="1" customWidth="1"/>
    <col min="7" max="54" width="3.6640625" style="20" customWidth="1"/>
    <col min="55" max="55" width="5.6640625" style="20" customWidth="1"/>
    <col min="56" max="16384" width="9.109375" style="20"/>
  </cols>
  <sheetData>
    <row r="1" spans="1:54" x14ac:dyDescent="0.25">
      <c r="G1" s="109" t="s">
        <v>11</v>
      </c>
      <c r="H1" s="109"/>
      <c r="I1" s="109"/>
      <c r="J1" s="109"/>
      <c r="K1" s="109"/>
      <c r="L1" s="109"/>
      <c r="M1" s="109"/>
      <c r="N1" s="109"/>
      <c r="O1" s="109"/>
      <c r="P1" s="109"/>
      <c r="Q1" s="109"/>
      <c r="R1" s="109"/>
      <c r="S1" s="109" t="s">
        <v>11</v>
      </c>
      <c r="T1" s="109"/>
      <c r="U1" s="109"/>
      <c r="V1" s="109"/>
      <c r="W1" s="109"/>
      <c r="X1" s="109"/>
      <c r="Y1" s="109"/>
      <c r="Z1" s="109"/>
      <c r="AA1" s="109"/>
      <c r="AB1" s="109"/>
      <c r="AC1" s="109"/>
      <c r="AD1" s="109"/>
      <c r="AE1" s="109" t="s">
        <v>11</v>
      </c>
      <c r="AF1" s="109"/>
      <c r="AG1" s="109"/>
      <c r="AH1" s="109"/>
      <c r="AI1" s="109"/>
      <c r="AJ1" s="109"/>
      <c r="AK1" s="109"/>
      <c r="AL1" s="109"/>
      <c r="AM1" s="109"/>
      <c r="AN1" s="109"/>
      <c r="AO1" s="109"/>
      <c r="AP1" s="109"/>
      <c r="AQ1" s="109" t="s">
        <v>11</v>
      </c>
      <c r="AR1" s="109"/>
      <c r="AS1" s="109"/>
      <c r="AT1" s="109"/>
      <c r="AU1" s="109"/>
      <c r="AV1" s="109"/>
      <c r="AW1" s="109"/>
      <c r="AX1" s="109"/>
      <c r="AY1" s="109"/>
      <c r="AZ1" s="109"/>
      <c r="BA1" s="109"/>
      <c r="BB1" s="109"/>
    </row>
    <row r="2" spans="1:54" s="49" customFormat="1" x14ac:dyDescent="0.25">
      <c r="A2" s="16" t="s">
        <v>1489</v>
      </c>
      <c r="B2" s="21" t="s">
        <v>874</v>
      </c>
      <c r="C2" s="21" t="s">
        <v>1472</v>
      </c>
      <c r="D2" s="21" t="s">
        <v>1473</v>
      </c>
      <c r="E2" s="21" t="s">
        <v>125</v>
      </c>
      <c r="F2" s="63" t="s">
        <v>1474</v>
      </c>
      <c r="G2" s="21">
        <v>1</v>
      </c>
      <c r="H2" s="21">
        <v>2</v>
      </c>
      <c r="I2" s="21">
        <v>3</v>
      </c>
      <c r="J2" s="21">
        <v>4</v>
      </c>
      <c r="K2" s="21">
        <v>5</v>
      </c>
      <c r="L2" s="21">
        <v>6</v>
      </c>
      <c r="M2" s="21">
        <v>7</v>
      </c>
      <c r="N2" s="21">
        <v>8</v>
      </c>
      <c r="O2" s="21">
        <v>9</v>
      </c>
      <c r="P2" s="21">
        <v>10</v>
      </c>
      <c r="Q2" s="21">
        <v>11</v>
      </c>
      <c r="R2" s="21">
        <v>12</v>
      </c>
      <c r="S2" s="21">
        <v>13</v>
      </c>
      <c r="T2" s="21">
        <v>14</v>
      </c>
      <c r="U2" s="21">
        <v>15</v>
      </c>
      <c r="V2" s="21">
        <v>16</v>
      </c>
      <c r="W2" s="21">
        <v>17</v>
      </c>
      <c r="X2" s="21">
        <v>18</v>
      </c>
      <c r="Y2" s="21">
        <v>19</v>
      </c>
      <c r="Z2" s="21">
        <v>20</v>
      </c>
      <c r="AA2" s="21">
        <v>21</v>
      </c>
      <c r="AB2" s="21">
        <v>22</v>
      </c>
      <c r="AC2" s="21">
        <v>23</v>
      </c>
      <c r="AD2" s="21">
        <v>24</v>
      </c>
      <c r="AE2" s="21">
        <v>25</v>
      </c>
      <c r="AF2" s="21">
        <v>26</v>
      </c>
      <c r="AG2" s="21">
        <v>27</v>
      </c>
      <c r="AH2" s="21">
        <v>28</v>
      </c>
      <c r="AI2" s="21">
        <v>29</v>
      </c>
      <c r="AJ2" s="21">
        <v>30</v>
      </c>
      <c r="AK2" s="21">
        <v>31</v>
      </c>
      <c r="AL2" s="21">
        <v>32</v>
      </c>
      <c r="AM2" s="21">
        <v>33</v>
      </c>
      <c r="AN2" s="21">
        <v>34</v>
      </c>
      <c r="AO2" s="21">
        <v>35</v>
      </c>
      <c r="AP2" s="21">
        <v>36</v>
      </c>
      <c r="AQ2" s="21">
        <v>37</v>
      </c>
      <c r="AR2" s="21">
        <v>38</v>
      </c>
      <c r="AS2" s="21">
        <v>39</v>
      </c>
      <c r="AT2" s="21">
        <v>40</v>
      </c>
      <c r="AU2" s="21">
        <v>41</v>
      </c>
      <c r="AV2" s="21">
        <v>42</v>
      </c>
      <c r="AW2" s="21">
        <v>43</v>
      </c>
      <c r="AX2" s="21">
        <v>44</v>
      </c>
      <c r="AY2" s="21">
        <v>45</v>
      </c>
      <c r="AZ2" s="21">
        <v>46</v>
      </c>
      <c r="BA2" s="21">
        <v>47</v>
      </c>
      <c r="BB2" s="21">
        <v>48</v>
      </c>
    </row>
    <row r="3" spans="1:54" x14ac:dyDescent="0.25">
      <c r="A3" s="3" t="s">
        <v>1477</v>
      </c>
      <c r="B3" s="47" t="str">
        <f>'Array Table'!B2</f>
        <v>Respiratory Syncytial Virus</v>
      </c>
      <c r="C3" s="47" t="str">
        <f>'Array Table'!D2</f>
        <v/>
      </c>
      <c r="D3" s="47" t="str">
        <f>'Array Table'!E2</f>
        <v/>
      </c>
      <c r="E3" s="47">
        <f>'Array Table'!F2</f>
        <v>70</v>
      </c>
      <c r="F3" s="24" t="str">
        <f>IF(Calculations!I3&gt;35,"OKAY","Warning!")</f>
        <v>OKAY</v>
      </c>
      <c r="G3" s="50" t="str">
        <f>Calculations!DK3</f>
        <v>-</v>
      </c>
      <c r="H3" s="50" t="str">
        <f>Calculations!DL3</f>
        <v>+</v>
      </c>
      <c r="I3" s="50" t="str">
        <f>Calculations!DM3</f>
        <v>-</v>
      </c>
      <c r="J3" s="50" t="str">
        <f>Calculations!DN3</f>
        <v/>
      </c>
      <c r="K3" s="50" t="str">
        <f>Calculations!DO3</f>
        <v/>
      </c>
      <c r="L3" s="50" t="str">
        <f>Calculations!DP3</f>
        <v/>
      </c>
      <c r="M3" s="50" t="str">
        <f>Calculations!DQ3</f>
        <v/>
      </c>
      <c r="N3" s="50" t="str">
        <f>Calculations!DR3</f>
        <v/>
      </c>
      <c r="O3" s="50" t="str">
        <f>Calculations!DS3</f>
        <v/>
      </c>
      <c r="P3" s="50" t="str">
        <f>Calculations!DT3</f>
        <v/>
      </c>
      <c r="Q3" s="50" t="str">
        <f>Calculations!DU3</f>
        <v/>
      </c>
      <c r="R3" s="50" t="str">
        <f>Calculations!DV3</f>
        <v/>
      </c>
      <c r="S3" s="50" t="str">
        <f>Calculations!DW3</f>
        <v/>
      </c>
      <c r="T3" s="50" t="str">
        <f>Calculations!DX3</f>
        <v/>
      </c>
      <c r="U3" s="50" t="str">
        <f>Calculations!DY3</f>
        <v/>
      </c>
      <c r="V3" s="50" t="str">
        <f>Calculations!DZ3</f>
        <v/>
      </c>
      <c r="W3" s="50" t="str">
        <f>Calculations!EA3</f>
        <v/>
      </c>
      <c r="X3" s="50" t="str">
        <f>Calculations!EB3</f>
        <v/>
      </c>
      <c r="Y3" s="50" t="str">
        <f>Calculations!EC3</f>
        <v/>
      </c>
      <c r="Z3" s="50" t="str">
        <f>Calculations!ED3</f>
        <v/>
      </c>
      <c r="AA3" s="50" t="str">
        <f>Calculations!EE3</f>
        <v/>
      </c>
      <c r="AB3" s="50" t="str">
        <f>Calculations!EF3</f>
        <v/>
      </c>
      <c r="AC3" s="50" t="str">
        <f>Calculations!EG3</f>
        <v/>
      </c>
      <c r="AD3" s="50" t="str">
        <f>Calculations!EH3</f>
        <v/>
      </c>
      <c r="AE3" s="50" t="str">
        <f>Calculations!EI3</f>
        <v/>
      </c>
      <c r="AF3" s="50" t="str">
        <f>Calculations!EJ3</f>
        <v/>
      </c>
      <c r="AG3" s="50" t="str">
        <f>Calculations!EK3</f>
        <v/>
      </c>
      <c r="AH3" s="50" t="str">
        <f>Calculations!EL3</f>
        <v/>
      </c>
      <c r="AI3" s="50" t="str">
        <f>Calculations!EM3</f>
        <v/>
      </c>
      <c r="AJ3" s="50" t="str">
        <f>Calculations!EN3</f>
        <v/>
      </c>
      <c r="AK3" s="50" t="str">
        <f>Calculations!EO3</f>
        <v/>
      </c>
      <c r="AL3" s="50" t="str">
        <f>Calculations!EP3</f>
        <v/>
      </c>
      <c r="AM3" s="50" t="str">
        <f>Calculations!EQ3</f>
        <v/>
      </c>
      <c r="AN3" s="50" t="str">
        <f>Calculations!ER3</f>
        <v/>
      </c>
      <c r="AO3" s="50" t="str">
        <f>Calculations!ES3</f>
        <v/>
      </c>
      <c r="AP3" s="50" t="str">
        <f>Calculations!ET3</f>
        <v/>
      </c>
      <c r="AQ3" s="50" t="str">
        <f>Calculations!EU3</f>
        <v/>
      </c>
      <c r="AR3" s="50" t="str">
        <f>Calculations!EV3</f>
        <v/>
      </c>
      <c r="AS3" s="50" t="str">
        <f>Calculations!EW3</f>
        <v/>
      </c>
      <c r="AT3" s="50" t="str">
        <f>Calculations!EX3</f>
        <v/>
      </c>
      <c r="AU3" s="50" t="str">
        <f>Calculations!EY3</f>
        <v/>
      </c>
      <c r="AV3" s="50" t="str">
        <f>Calculations!EZ3</f>
        <v/>
      </c>
      <c r="AW3" s="50" t="str">
        <f>Calculations!FA3</f>
        <v/>
      </c>
      <c r="AX3" s="50" t="str">
        <f>Calculations!FB3</f>
        <v/>
      </c>
      <c r="AY3" s="50" t="str">
        <f>Calculations!FC3</f>
        <v/>
      </c>
      <c r="AZ3" s="50" t="str">
        <f>Calculations!FD3</f>
        <v/>
      </c>
      <c r="BA3" s="50" t="str">
        <f>Calculations!FE3</f>
        <v/>
      </c>
      <c r="BB3" s="50" t="str">
        <f>Calculations!FF3</f>
        <v/>
      </c>
    </row>
    <row r="4" spans="1:54" x14ac:dyDescent="0.25">
      <c r="A4" s="3" t="s">
        <v>1478</v>
      </c>
      <c r="B4" s="47" t="str">
        <f>'Array Table'!B3</f>
        <v>Influenza A</v>
      </c>
      <c r="C4" s="47" t="str">
        <f>'Array Table'!D3</f>
        <v/>
      </c>
      <c r="D4" s="47" t="str">
        <f>'Array Table'!E3</f>
        <v/>
      </c>
      <c r="E4" s="47">
        <f>'Array Table'!F3</f>
        <v>130</v>
      </c>
      <c r="F4" s="24" t="str">
        <f>IF(Calculations!I4&gt;35,"OKAY","Warning!")</f>
        <v>OKAY</v>
      </c>
      <c r="G4" s="50" t="str">
        <f>Calculations!DK4</f>
        <v>-</v>
      </c>
      <c r="H4" s="50" t="str">
        <f>Calculations!DL4</f>
        <v>-</v>
      </c>
      <c r="I4" s="50" t="str">
        <f>Calculations!DM4</f>
        <v>-</v>
      </c>
      <c r="J4" s="50" t="str">
        <f>Calculations!DN4</f>
        <v/>
      </c>
      <c r="K4" s="50" t="str">
        <f>Calculations!DO4</f>
        <v/>
      </c>
      <c r="L4" s="50" t="str">
        <f>Calculations!DP4</f>
        <v/>
      </c>
      <c r="M4" s="50" t="str">
        <f>Calculations!DQ4</f>
        <v/>
      </c>
      <c r="N4" s="50" t="str">
        <f>Calculations!DR4</f>
        <v/>
      </c>
      <c r="O4" s="50" t="str">
        <f>Calculations!DS4</f>
        <v/>
      </c>
      <c r="P4" s="50" t="str">
        <f>Calculations!DT4</f>
        <v/>
      </c>
      <c r="Q4" s="50" t="str">
        <f>Calculations!DU4</f>
        <v/>
      </c>
      <c r="R4" s="50" t="str">
        <f>Calculations!DV4</f>
        <v/>
      </c>
      <c r="S4" s="50" t="str">
        <f>Calculations!DW4</f>
        <v/>
      </c>
      <c r="T4" s="50" t="str">
        <f>Calculations!DX4</f>
        <v/>
      </c>
      <c r="U4" s="50" t="str">
        <f>Calculations!DY4</f>
        <v/>
      </c>
      <c r="V4" s="50" t="str">
        <f>Calculations!DZ4</f>
        <v/>
      </c>
      <c r="W4" s="50" t="str">
        <f>Calculations!EA4</f>
        <v/>
      </c>
      <c r="X4" s="50" t="str">
        <f>Calculations!EB4</f>
        <v/>
      </c>
      <c r="Y4" s="50" t="str">
        <f>Calculations!EC4</f>
        <v/>
      </c>
      <c r="Z4" s="50" t="str">
        <f>Calculations!ED4</f>
        <v/>
      </c>
      <c r="AA4" s="50" t="str">
        <f>Calculations!EE4</f>
        <v/>
      </c>
      <c r="AB4" s="50" t="str">
        <f>Calculations!EF4</f>
        <v/>
      </c>
      <c r="AC4" s="50" t="str">
        <f>Calculations!EG4</f>
        <v/>
      </c>
      <c r="AD4" s="50" t="str">
        <f>Calculations!EH4</f>
        <v/>
      </c>
      <c r="AE4" s="50" t="str">
        <f>Calculations!EI4</f>
        <v/>
      </c>
      <c r="AF4" s="50" t="str">
        <f>Calculations!EJ4</f>
        <v/>
      </c>
      <c r="AG4" s="50" t="str">
        <f>Calculations!EK4</f>
        <v/>
      </c>
      <c r="AH4" s="50" t="str">
        <f>Calculations!EL4</f>
        <v/>
      </c>
      <c r="AI4" s="50" t="str">
        <f>Calculations!EM4</f>
        <v/>
      </c>
      <c r="AJ4" s="50" t="str">
        <f>Calculations!EN4</f>
        <v/>
      </c>
      <c r="AK4" s="50" t="str">
        <f>Calculations!EO4</f>
        <v/>
      </c>
      <c r="AL4" s="50" t="str">
        <f>Calculations!EP4</f>
        <v/>
      </c>
      <c r="AM4" s="50" t="str">
        <f>Calculations!EQ4</f>
        <v/>
      </c>
      <c r="AN4" s="50" t="str">
        <f>Calculations!ER4</f>
        <v/>
      </c>
      <c r="AO4" s="50" t="str">
        <f>Calculations!ES4</f>
        <v/>
      </c>
      <c r="AP4" s="50" t="str">
        <f>Calculations!ET4</f>
        <v/>
      </c>
      <c r="AQ4" s="50" t="str">
        <f>Calculations!EU4</f>
        <v/>
      </c>
      <c r="AR4" s="50" t="str">
        <f>Calculations!EV4</f>
        <v/>
      </c>
      <c r="AS4" s="50" t="str">
        <f>Calculations!EW4</f>
        <v/>
      </c>
      <c r="AT4" s="50" t="str">
        <f>Calculations!EX4</f>
        <v/>
      </c>
      <c r="AU4" s="50" t="str">
        <f>Calculations!EY4</f>
        <v/>
      </c>
      <c r="AV4" s="50" t="str">
        <f>Calculations!EZ4</f>
        <v/>
      </c>
      <c r="AW4" s="50" t="str">
        <f>Calculations!FA4</f>
        <v/>
      </c>
      <c r="AX4" s="50" t="str">
        <f>Calculations!FB4</f>
        <v/>
      </c>
      <c r="AY4" s="50" t="str">
        <f>Calculations!FC4</f>
        <v/>
      </c>
      <c r="AZ4" s="50" t="str">
        <f>Calculations!FD4</f>
        <v/>
      </c>
      <c r="BA4" s="50" t="str">
        <f>Calculations!FE4</f>
        <v/>
      </c>
      <c r="BB4" s="50" t="str">
        <f>Calculations!FF4</f>
        <v/>
      </c>
    </row>
    <row r="5" spans="1:54" x14ac:dyDescent="0.25">
      <c r="A5" s="3" t="s">
        <v>1479</v>
      </c>
      <c r="B5" s="47" t="str">
        <f>'Array Table'!B4</f>
        <v>Influenza B</v>
      </c>
      <c r="C5" s="47" t="str">
        <f>'Array Table'!D4</f>
        <v/>
      </c>
      <c r="D5" s="47" t="str">
        <f>'Array Table'!E4</f>
        <v/>
      </c>
      <c r="E5" s="47">
        <f>'Array Table'!F4</f>
        <v>140</v>
      </c>
      <c r="F5" s="24" t="str">
        <f>IF(Calculations!I5&gt;35,"OKAY","Warning!")</f>
        <v>OKAY</v>
      </c>
      <c r="G5" s="50" t="str">
        <f>Calculations!DK5</f>
        <v>-</v>
      </c>
      <c r="H5" s="50" t="str">
        <f>Calculations!DL5</f>
        <v>-</v>
      </c>
      <c r="I5" s="50" t="str">
        <f>Calculations!DM5</f>
        <v>-</v>
      </c>
      <c r="J5" s="50" t="str">
        <f>Calculations!DN5</f>
        <v/>
      </c>
      <c r="K5" s="50" t="str">
        <f>Calculations!DO5</f>
        <v/>
      </c>
      <c r="L5" s="50" t="str">
        <f>Calculations!DP5</f>
        <v/>
      </c>
      <c r="M5" s="50" t="str">
        <f>Calculations!DQ5</f>
        <v/>
      </c>
      <c r="N5" s="50" t="str">
        <f>Calculations!DR5</f>
        <v/>
      </c>
      <c r="O5" s="50" t="str">
        <f>Calculations!DS5</f>
        <v/>
      </c>
      <c r="P5" s="50" t="str">
        <f>Calculations!DT5</f>
        <v/>
      </c>
      <c r="Q5" s="50" t="str">
        <f>Calculations!DU5</f>
        <v/>
      </c>
      <c r="R5" s="50" t="str">
        <f>Calculations!DV5</f>
        <v/>
      </c>
      <c r="S5" s="50" t="str">
        <f>Calculations!DW5</f>
        <v/>
      </c>
      <c r="T5" s="50" t="str">
        <f>Calculations!DX5</f>
        <v/>
      </c>
      <c r="U5" s="50" t="str">
        <f>Calculations!DY5</f>
        <v/>
      </c>
      <c r="V5" s="50" t="str">
        <f>Calculations!DZ5</f>
        <v/>
      </c>
      <c r="W5" s="50" t="str">
        <f>Calculations!EA5</f>
        <v/>
      </c>
      <c r="X5" s="50" t="str">
        <f>Calculations!EB5</f>
        <v/>
      </c>
      <c r="Y5" s="50" t="str">
        <f>Calculations!EC5</f>
        <v/>
      </c>
      <c r="Z5" s="50" t="str">
        <f>Calculations!ED5</f>
        <v/>
      </c>
      <c r="AA5" s="50" t="str">
        <f>Calculations!EE5</f>
        <v/>
      </c>
      <c r="AB5" s="50" t="str">
        <f>Calculations!EF5</f>
        <v/>
      </c>
      <c r="AC5" s="50" t="str">
        <f>Calculations!EG5</f>
        <v/>
      </c>
      <c r="AD5" s="50" t="str">
        <f>Calculations!EH5</f>
        <v/>
      </c>
      <c r="AE5" s="50" t="str">
        <f>Calculations!EI5</f>
        <v/>
      </c>
      <c r="AF5" s="50" t="str">
        <f>Calculations!EJ5</f>
        <v/>
      </c>
      <c r="AG5" s="50" t="str">
        <f>Calculations!EK5</f>
        <v/>
      </c>
      <c r="AH5" s="50" t="str">
        <f>Calculations!EL5</f>
        <v/>
      </c>
      <c r="AI5" s="50" t="str">
        <f>Calculations!EM5</f>
        <v/>
      </c>
      <c r="AJ5" s="50" t="str">
        <f>Calculations!EN5</f>
        <v/>
      </c>
      <c r="AK5" s="50" t="str">
        <f>Calculations!EO5</f>
        <v/>
      </c>
      <c r="AL5" s="50" t="str">
        <f>Calculations!EP5</f>
        <v/>
      </c>
      <c r="AM5" s="50" t="str">
        <f>Calculations!EQ5</f>
        <v/>
      </c>
      <c r="AN5" s="50" t="str">
        <f>Calculations!ER5</f>
        <v/>
      </c>
      <c r="AO5" s="50" t="str">
        <f>Calculations!ES5</f>
        <v/>
      </c>
      <c r="AP5" s="50" t="str">
        <f>Calculations!ET5</f>
        <v/>
      </c>
      <c r="AQ5" s="50" t="str">
        <f>Calculations!EU5</f>
        <v/>
      </c>
      <c r="AR5" s="50" t="str">
        <f>Calculations!EV5</f>
        <v/>
      </c>
      <c r="AS5" s="50" t="str">
        <f>Calculations!EW5</f>
        <v/>
      </c>
      <c r="AT5" s="50" t="str">
        <f>Calculations!EX5</f>
        <v/>
      </c>
      <c r="AU5" s="50" t="str">
        <f>Calculations!EY5</f>
        <v/>
      </c>
      <c r="AV5" s="50" t="str">
        <f>Calculations!EZ5</f>
        <v/>
      </c>
      <c r="AW5" s="50" t="str">
        <f>Calculations!FA5</f>
        <v/>
      </c>
      <c r="AX5" s="50" t="str">
        <f>Calculations!FB5</f>
        <v/>
      </c>
      <c r="AY5" s="50" t="str">
        <f>Calculations!FC5</f>
        <v/>
      </c>
      <c r="AZ5" s="50" t="str">
        <f>Calculations!FD5</f>
        <v/>
      </c>
      <c r="BA5" s="50" t="str">
        <f>Calculations!FE5</f>
        <v/>
      </c>
      <c r="BB5" s="50" t="str">
        <f>Calculations!FF5</f>
        <v/>
      </c>
    </row>
    <row r="6" spans="1:54" x14ac:dyDescent="0.25">
      <c r="A6" s="3" t="s">
        <v>1480</v>
      </c>
      <c r="B6" s="47" t="str">
        <f>'Array Table'!B5</f>
        <v>Human parainfluenza 1</v>
      </c>
      <c r="C6" s="47" t="str">
        <f>'Array Table'!D5</f>
        <v/>
      </c>
      <c r="D6" s="47" t="str">
        <f>'Array Table'!E5</f>
        <v/>
      </c>
      <c r="E6" s="47">
        <f>'Array Table'!F5</f>
        <v>130</v>
      </c>
      <c r="F6" s="24" t="str">
        <f>IF(Calculations!I6&gt;35,"OKAY","Warning!")</f>
        <v>OKAY</v>
      </c>
      <c r="G6" s="50" t="str">
        <f>Calculations!DK6</f>
        <v>-</v>
      </c>
      <c r="H6" s="50" t="str">
        <f>Calculations!DL6</f>
        <v>-</v>
      </c>
      <c r="I6" s="50" t="str">
        <f>Calculations!DM6</f>
        <v>-</v>
      </c>
      <c r="J6" s="50" t="str">
        <f>Calculations!DN6</f>
        <v/>
      </c>
      <c r="K6" s="50" t="str">
        <f>Calculations!DO6</f>
        <v/>
      </c>
      <c r="L6" s="50" t="str">
        <f>Calculations!DP6</f>
        <v/>
      </c>
      <c r="M6" s="50" t="str">
        <f>Calculations!DQ6</f>
        <v/>
      </c>
      <c r="N6" s="50" t="str">
        <f>Calculations!DR6</f>
        <v/>
      </c>
      <c r="O6" s="50" t="str">
        <f>Calculations!DS6</f>
        <v/>
      </c>
      <c r="P6" s="50" t="str">
        <f>Calculations!DT6</f>
        <v/>
      </c>
      <c r="Q6" s="50" t="str">
        <f>Calculations!DU6</f>
        <v/>
      </c>
      <c r="R6" s="50" t="str">
        <f>Calculations!DV6</f>
        <v/>
      </c>
      <c r="S6" s="50" t="str">
        <f>Calculations!DW6</f>
        <v/>
      </c>
      <c r="T6" s="50" t="str">
        <f>Calculations!DX6</f>
        <v/>
      </c>
      <c r="U6" s="50" t="str">
        <f>Calculations!DY6</f>
        <v/>
      </c>
      <c r="V6" s="50" t="str">
        <f>Calculations!DZ6</f>
        <v/>
      </c>
      <c r="W6" s="50" t="str">
        <f>Calculations!EA6</f>
        <v/>
      </c>
      <c r="X6" s="50" t="str">
        <f>Calculations!EB6</f>
        <v/>
      </c>
      <c r="Y6" s="50" t="str">
        <f>Calculations!EC6</f>
        <v/>
      </c>
      <c r="Z6" s="50" t="str">
        <f>Calculations!ED6</f>
        <v/>
      </c>
      <c r="AA6" s="50" t="str">
        <f>Calculations!EE6</f>
        <v/>
      </c>
      <c r="AB6" s="50" t="str">
        <f>Calculations!EF6</f>
        <v/>
      </c>
      <c r="AC6" s="50" t="str">
        <f>Calculations!EG6</f>
        <v/>
      </c>
      <c r="AD6" s="50" t="str">
        <f>Calculations!EH6</f>
        <v/>
      </c>
      <c r="AE6" s="50" t="str">
        <f>Calculations!EI6</f>
        <v/>
      </c>
      <c r="AF6" s="50" t="str">
        <f>Calculations!EJ6</f>
        <v/>
      </c>
      <c r="AG6" s="50" t="str">
        <f>Calculations!EK6</f>
        <v/>
      </c>
      <c r="AH6" s="50" t="str">
        <f>Calculations!EL6</f>
        <v/>
      </c>
      <c r="AI6" s="50" t="str">
        <f>Calculations!EM6</f>
        <v/>
      </c>
      <c r="AJ6" s="50" t="str">
        <f>Calculations!EN6</f>
        <v/>
      </c>
      <c r="AK6" s="50" t="str">
        <f>Calculations!EO6</f>
        <v/>
      </c>
      <c r="AL6" s="50" t="str">
        <f>Calculations!EP6</f>
        <v/>
      </c>
      <c r="AM6" s="50" t="str">
        <f>Calculations!EQ6</f>
        <v/>
      </c>
      <c r="AN6" s="50" t="str">
        <f>Calculations!ER6</f>
        <v/>
      </c>
      <c r="AO6" s="50" t="str">
        <f>Calculations!ES6</f>
        <v/>
      </c>
      <c r="AP6" s="50" t="str">
        <f>Calculations!ET6</f>
        <v/>
      </c>
      <c r="AQ6" s="50" t="str">
        <f>Calculations!EU6</f>
        <v/>
      </c>
      <c r="AR6" s="50" t="str">
        <f>Calculations!EV6</f>
        <v/>
      </c>
      <c r="AS6" s="50" t="str">
        <f>Calculations!EW6</f>
        <v/>
      </c>
      <c r="AT6" s="50" t="str">
        <f>Calculations!EX6</f>
        <v/>
      </c>
      <c r="AU6" s="50" t="str">
        <f>Calculations!EY6</f>
        <v/>
      </c>
      <c r="AV6" s="50" t="str">
        <f>Calculations!EZ6</f>
        <v/>
      </c>
      <c r="AW6" s="50" t="str">
        <f>Calculations!FA6</f>
        <v/>
      </c>
      <c r="AX6" s="50" t="str">
        <f>Calculations!FB6</f>
        <v/>
      </c>
      <c r="AY6" s="50" t="str">
        <f>Calculations!FC6</f>
        <v/>
      </c>
      <c r="AZ6" s="50" t="str">
        <f>Calculations!FD6</f>
        <v/>
      </c>
      <c r="BA6" s="50" t="str">
        <f>Calculations!FE6</f>
        <v/>
      </c>
      <c r="BB6" s="50" t="str">
        <f>Calculations!FF6</f>
        <v/>
      </c>
    </row>
    <row r="7" spans="1:54" x14ac:dyDescent="0.25">
      <c r="A7" s="3" t="s">
        <v>1481</v>
      </c>
      <c r="B7" s="47" t="str">
        <f>'Array Table'!B6</f>
        <v>Human parainfluenza 2</v>
      </c>
      <c r="C7" s="47" t="str">
        <f>'Array Table'!D6</f>
        <v/>
      </c>
      <c r="D7" s="47" t="str">
        <f>'Array Table'!E6</f>
        <v/>
      </c>
      <c r="E7" s="47">
        <f>'Array Table'!F6</f>
        <v>190</v>
      </c>
      <c r="F7" s="24" t="str">
        <f>IF(Calculations!I7&gt;35,"OKAY","Warning!")</f>
        <v>OKAY</v>
      </c>
      <c r="G7" s="50" t="str">
        <f>Calculations!DK7</f>
        <v>-</v>
      </c>
      <c r="H7" s="50" t="str">
        <f>Calculations!DL7</f>
        <v>-</v>
      </c>
      <c r="I7" s="50" t="str">
        <f>Calculations!DM7</f>
        <v>-</v>
      </c>
      <c r="J7" s="50" t="str">
        <f>Calculations!DN7</f>
        <v/>
      </c>
      <c r="K7" s="50" t="str">
        <f>Calculations!DO7</f>
        <v/>
      </c>
      <c r="L7" s="50" t="str">
        <f>Calculations!DP7</f>
        <v/>
      </c>
      <c r="M7" s="50" t="str">
        <f>Calculations!DQ7</f>
        <v/>
      </c>
      <c r="N7" s="50" t="str">
        <f>Calculations!DR7</f>
        <v/>
      </c>
      <c r="O7" s="50" t="str">
        <f>Calculations!DS7</f>
        <v/>
      </c>
      <c r="P7" s="50" t="str">
        <f>Calculations!DT7</f>
        <v/>
      </c>
      <c r="Q7" s="50" t="str">
        <f>Calculations!DU7</f>
        <v/>
      </c>
      <c r="R7" s="50" t="str">
        <f>Calculations!DV7</f>
        <v/>
      </c>
      <c r="S7" s="50" t="str">
        <f>Calculations!DW7</f>
        <v/>
      </c>
      <c r="T7" s="50" t="str">
        <f>Calculations!DX7</f>
        <v/>
      </c>
      <c r="U7" s="50" t="str">
        <f>Calculations!DY7</f>
        <v/>
      </c>
      <c r="V7" s="50" t="str">
        <f>Calculations!DZ7</f>
        <v/>
      </c>
      <c r="W7" s="50" t="str">
        <f>Calculations!EA7</f>
        <v/>
      </c>
      <c r="X7" s="50" t="str">
        <f>Calculations!EB7</f>
        <v/>
      </c>
      <c r="Y7" s="50" t="str">
        <f>Calculations!EC7</f>
        <v/>
      </c>
      <c r="Z7" s="50" t="str">
        <f>Calculations!ED7</f>
        <v/>
      </c>
      <c r="AA7" s="50" t="str">
        <f>Calculations!EE7</f>
        <v/>
      </c>
      <c r="AB7" s="50" t="str">
        <f>Calculations!EF7</f>
        <v/>
      </c>
      <c r="AC7" s="50" t="str">
        <f>Calculations!EG7</f>
        <v/>
      </c>
      <c r="AD7" s="50" t="str">
        <f>Calculations!EH7</f>
        <v/>
      </c>
      <c r="AE7" s="50" t="str">
        <f>Calculations!EI7</f>
        <v/>
      </c>
      <c r="AF7" s="50" t="str">
        <f>Calculations!EJ7</f>
        <v/>
      </c>
      <c r="AG7" s="50" t="str">
        <f>Calculations!EK7</f>
        <v/>
      </c>
      <c r="AH7" s="50" t="str">
        <f>Calculations!EL7</f>
        <v/>
      </c>
      <c r="AI7" s="50" t="str">
        <f>Calculations!EM7</f>
        <v/>
      </c>
      <c r="AJ7" s="50" t="str">
        <f>Calculations!EN7</f>
        <v/>
      </c>
      <c r="AK7" s="50" t="str">
        <f>Calculations!EO7</f>
        <v/>
      </c>
      <c r="AL7" s="50" t="str">
        <f>Calculations!EP7</f>
        <v/>
      </c>
      <c r="AM7" s="50" t="str">
        <f>Calculations!EQ7</f>
        <v/>
      </c>
      <c r="AN7" s="50" t="str">
        <f>Calculations!ER7</f>
        <v/>
      </c>
      <c r="AO7" s="50" t="str">
        <f>Calculations!ES7</f>
        <v/>
      </c>
      <c r="AP7" s="50" t="str">
        <f>Calculations!ET7</f>
        <v/>
      </c>
      <c r="AQ7" s="50" t="str">
        <f>Calculations!EU7</f>
        <v/>
      </c>
      <c r="AR7" s="50" t="str">
        <f>Calculations!EV7</f>
        <v/>
      </c>
      <c r="AS7" s="50" t="str">
        <f>Calculations!EW7</f>
        <v/>
      </c>
      <c r="AT7" s="50" t="str">
        <f>Calculations!EX7</f>
        <v/>
      </c>
      <c r="AU7" s="50" t="str">
        <f>Calculations!EY7</f>
        <v/>
      </c>
      <c r="AV7" s="50" t="str">
        <f>Calculations!EZ7</f>
        <v/>
      </c>
      <c r="AW7" s="50" t="str">
        <f>Calculations!FA7</f>
        <v/>
      </c>
      <c r="AX7" s="50" t="str">
        <f>Calculations!FB7</f>
        <v/>
      </c>
      <c r="AY7" s="50" t="str">
        <f>Calculations!FC7</f>
        <v/>
      </c>
      <c r="AZ7" s="50" t="str">
        <f>Calculations!FD7</f>
        <v/>
      </c>
      <c r="BA7" s="50" t="str">
        <f>Calculations!FE7</f>
        <v/>
      </c>
      <c r="BB7" s="50" t="str">
        <f>Calculations!FF7</f>
        <v/>
      </c>
    </row>
    <row r="8" spans="1:54" x14ac:dyDescent="0.25">
      <c r="A8" s="3" t="s">
        <v>1482</v>
      </c>
      <c r="B8" s="47" t="str">
        <f>'Array Table'!B7</f>
        <v>Human parainfluenza 3</v>
      </c>
      <c r="C8" s="47" t="str">
        <f>'Array Table'!D7</f>
        <v/>
      </c>
      <c r="D8" s="47" t="str">
        <f>'Array Table'!E7</f>
        <v/>
      </c>
      <c r="E8" s="47">
        <f>'Array Table'!F7</f>
        <v>240</v>
      </c>
      <c r="F8" s="24" t="str">
        <f>IF(Calculations!I8&gt;35,"OKAY","Warning!")</f>
        <v>OKAY</v>
      </c>
      <c r="G8" s="50" t="str">
        <f>Calculations!DK8</f>
        <v>-</v>
      </c>
      <c r="H8" s="50" t="str">
        <f>Calculations!DL8</f>
        <v>-</v>
      </c>
      <c r="I8" s="50" t="str">
        <f>Calculations!DM8</f>
        <v>-</v>
      </c>
      <c r="J8" s="50" t="str">
        <f>Calculations!DN8</f>
        <v/>
      </c>
      <c r="K8" s="50" t="str">
        <f>Calculations!DO8</f>
        <v/>
      </c>
      <c r="L8" s="50" t="str">
        <f>Calculations!DP8</f>
        <v/>
      </c>
      <c r="M8" s="50" t="str">
        <f>Calculations!DQ8</f>
        <v/>
      </c>
      <c r="N8" s="50" t="str">
        <f>Calculations!DR8</f>
        <v/>
      </c>
      <c r="O8" s="50" t="str">
        <f>Calculations!DS8</f>
        <v/>
      </c>
      <c r="P8" s="50" t="str">
        <f>Calculations!DT8</f>
        <v/>
      </c>
      <c r="Q8" s="50" t="str">
        <f>Calculations!DU8</f>
        <v/>
      </c>
      <c r="R8" s="50" t="str">
        <f>Calculations!DV8</f>
        <v/>
      </c>
      <c r="S8" s="50" t="str">
        <f>Calculations!DW8</f>
        <v/>
      </c>
      <c r="T8" s="50" t="str">
        <f>Calculations!DX8</f>
        <v/>
      </c>
      <c r="U8" s="50" t="str">
        <f>Calculations!DY8</f>
        <v/>
      </c>
      <c r="V8" s="50" t="str">
        <f>Calculations!DZ8</f>
        <v/>
      </c>
      <c r="W8" s="50" t="str">
        <f>Calculations!EA8</f>
        <v/>
      </c>
      <c r="X8" s="50" t="str">
        <f>Calculations!EB8</f>
        <v/>
      </c>
      <c r="Y8" s="50" t="str">
        <f>Calculations!EC8</f>
        <v/>
      </c>
      <c r="Z8" s="50" t="str">
        <f>Calculations!ED8</f>
        <v/>
      </c>
      <c r="AA8" s="50" t="str">
        <f>Calculations!EE8</f>
        <v/>
      </c>
      <c r="AB8" s="50" t="str">
        <f>Calculations!EF8</f>
        <v/>
      </c>
      <c r="AC8" s="50" t="str">
        <f>Calculations!EG8</f>
        <v/>
      </c>
      <c r="AD8" s="50" t="str">
        <f>Calculations!EH8</f>
        <v/>
      </c>
      <c r="AE8" s="50" t="str">
        <f>Calculations!EI8</f>
        <v/>
      </c>
      <c r="AF8" s="50" t="str">
        <f>Calculations!EJ8</f>
        <v/>
      </c>
      <c r="AG8" s="50" t="str">
        <f>Calculations!EK8</f>
        <v/>
      </c>
      <c r="AH8" s="50" t="str">
        <f>Calculations!EL8</f>
        <v/>
      </c>
      <c r="AI8" s="50" t="str">
        <f>Calculations!EM8</f>
        <v/>
      </c>
      <c r="AJ8" s="50" t="str">
        <f>Calculations!EN8</f>
        <v/>
      </c>
      <c r="AK8" s="50" t="str">
        <f>Calculations!EO8</f>
        <v/>
      </c>
      <c r="AL8" s="50" t="str">
        <f>Calculations!EP8</f>
        <v/>
      </c>
      <c r="AM8" s="50" t="str">
        <f>Calculations!EQ8</f>
        <v/>
      </c>
      <c r="AN8" s="50" t="str">
        <f>Calculations!ER8</f>
        <v/>
      </c>
      <c r="AO8" s="50" t="str">
        <f>Calculations!ES8</f>
        <v/>
      </c>
      <c r="AP8" s="50" t="str">
        <f>Calculations!ET8</f>
        <v/>
      </c>
      <c r="AQ8" s="50" t="str">
        <f>Calculations!EU8</f>
        <v/>
      </c>
      <c r="AR8" s="50" t="str">
        <f>Calculations!EV8</f>
        <v/>
      </c>
      <c r="AS8" s="50" t="str">
        <f>Calculations!EW8</f>
        <v/>
      </c>
      <c r="AT8" s="50" t="str">
        <f>Calculations!EX8</f>
        <v/>
      </c>
      <c r="AU8" s="50" t="str">
        <f>Calculations!EY8</f>
        <v/>
      </c>
      <c r="AV8" s="50" t="str">
        <f>Calculations!EZ8</f>
        <v/>
      </c>
      <c r="AW8" s="50" t="str">
        <f>Calculations!FA8</f>
        <v/>
      </c>
      <c r="AX8" s="50" t="str">
        <f>Calculations!FB8</f>
        <v/>
      </c>
      <c r="AY8" s="50" t="str">
        <f>Calculations!FC8</f>
        <v/>
      </c>
      <c r="AZ8" s="50" t="str">
        <f>Calculations!FD8</f>
        <v/>
      </c>
      <c r="BA8" s="50" t="str">
        <f>Calculations!FE8</f>
        <v/>
      </c>
      <c r="BB8" s="50" t="str">
        <f>Calculations!FF8</f>
        <v/>
      </c>
    </row>
    <row r="9" spans="1:54" x14ac:dyDescent="0.25">
      <c r="A9" s="3" t="s">
        <v>1483</v>
      </c>
      <c r="B9" s="47" t="str">
        <f>'Array Table'!B8</f>
        <v>Rhinovirus</v>
      </c>
      <c r="C9" s="47" t="str">
        <f>'Array Table'!D8</f>
        <v/>
      </c>
      <c r="D9" s="47" t="str">
        <f>'Array Table'!E8</f>
        <v>A-2 plaque virus,Baboon enterovirus,Bovine enterovirus type 2,Chimpanzee enterovirus,Coxsackievirus,Echovirus,Enterovirus,Poliovirus,Porcine enterovirus,Simian enterovirus,Swine vesicular disease virus</v>
      </c>
      <c r="E9" s="47">
        <f>'Array Table'!F8</f>
        <v>120</v>
      </c>
      <c r="F9" s="24" t="str">
        <f>IF(Calculations!I9&gt;35,"OKAY","Warning!")</f>
        <v>OKAY</v>
      </c>
      <c r="G9" s="50" t="str">
        <f>Calculations!DK9</f>
        <v>+</v>
      </c>
      <c r="H9" s="50" t="str">
        <f>Calculations!DL9</f>
        <v>-</v>
      </c>
      <c r="I9" s="50" t="str">
        <f>Calculations!DM9</f>
        <v>-</v>
      </c>
      <c r="J9" s="50" t="str">
        <f>Calculations!DN9</f>
        <v/>
      </c>
      <c r="K9" s="50" t="str">
        <f>Calculations!DO9</f>
        <v/>
      </c>
      <c r="L9" s="50" t="str">
        <f>Calculations!DP9</f>
        <v/>
      </c>
      <c r="M9" s="50" t="str">
        <f>Calculations!DQ9</f>
        <v/>
      </c>
      <c r="N9" s="50" t="str">
        <f>Calculations!DR9</f>
        <v/>
      </c>
      <c r="O9" s="50" t="str">
        <f>Calculations!DS9</f>
        <v/>
      </c>
      <c r="P9" s="50" t="str">
        <f>Calculations!DT9</f>
        <v/>
      </c>
      <c r="Q9" s="50" t="str">
        <f>Calculations!DU9</f>
        <v/>
      </c>
      <c r="R9" s="50" t="str">
        <f>Calculations!DV9</f>
        <v/>
      </c>
      <c r="S9" s="50" t="str">
        <f>Calculations!DW9</f>
        <v/>
      </c>
      <c r="T9" s="50" t="str">
        <f>Calculations!DX9</f>
        <v/>
      </c>
      <c r="U9" s="50" t="str">
        <f>Calculations!DY9</f>
        <v/>
      </c>
      <c r="V9" s="50" t="str">
        <f>Calculations!DZ9</f>
        <v/>
      </c>
      <c r="W9" s="50" t="str">
        <f>Calculations!EA9</f>
        <v/>
      </c>
      <c r="X9" s="50" t="str">
        <f>Calculations!EB9</f>
        <v/>
      </c>
      <c r="Y9" s="50" t="str">
        <f>Calculations!EC9</f>
        <v/>
      </c>
      <c r="Z9" s="50" t="str">
        <f>Calculations!ED9</f>
        <v/>
      </c>
      <c r="AA9" s="50" t="str">
        <f>Calculations!EE9</f>
        <v/>
      </c>
      <c r="AB9" s="50" t="str">
        <f>Calculations!EF9</f>
        <v/>
      </c>
      <c r="AC9" s="50" t="str">
        <f>Calculations!EG9</f>
        <v/>
      </c>
      <c r="AD9" s="50" t="str">
        <f>Calculations!EH9</f>
        <v/>
      </c>
      <c r="AE9" s="50" t="str">
        <f>Calculations!EI9</f>
        <v/>
      </c>
      <c r="AF9" s="50" t="str">
        <f>Calculations!EJ9</f>
        <v/>
      </c>
      <c r="AG9" s="50" t="str">
        <f>Calculations!EK9</f>
        <v/>
      </c>
      <c r="AH9" s="50" t="str">
        <f>Calculations!EL9</f>
        <v/>
      </c>
      <c r="AI9" s="50" t="str">
        <f>Calculations!EM9</f>
        <v/>
      </c>
      <c r="AJ9" s="50" t="str">
        <f>Calculations!EN9</f>
        <v/>
      </c>
      <c r="AK9" s="50" t="str">
        <f>Calculations!EO9</f>
        <v/>
      </c>
      <c r="AL9" s="50" t="str">
        <f>Calculations!EP9</f>
        <v/>
      </c>
      <c r="AM9" s="50" t="str">
        <f>Calculations!EQ9</f>
        <v/>
      </c>
      <c r="AN9" s="50" t="str">
        <f>Calculations!ER9</f>
        <v/>
      </c>
      <c r="AO9" s="50" t="str">
        <f>Calculations!ES9</f>
        <v/>
      </c>
      <c r="AP9" s="50" t="str">
        <f>Calculations!ET9</f>
        <v/>
      </c>
      <c r="AQ9" s="50" t="str">
        <f>Calculations!EU9</f>
        <v/>
      </c>
      <c r="AR9" s="50" t="str">
        <f>Calculations!EV9</f>
        <v/>
      </c>
      <c r="AS9" s="50" t="str">
        <f>Calculations!EW9</f>
        <v/>
      </c>
      <c r="AT9" s="50" t="str">
        <f>Calculations!EX9</f>
        <v/>
      </c>
      <c r="AU9" s="50" t="str">
        <f>Calculations!EY9</f>
        <v/>
      </c>
      <c r="AV9" s="50" t="str">
        <f>Calculations!EZ9</f>
        <v/>
      </c>
      <c r="AW9" s="50" t="str">
        <f>Calculations!FA9</f>
        <v/>
      </c>
      <c r="AX9" s="50" t="str">
        <f>Calculations!FB9</f>
        <v/>
      </c>
      <c r="AY9" s="50" t="str">
        <f>Calculations!FC9</f>
        <v/>
      </c>
      <c r="AZ9" s="50" t="str">
        <f>Calculations!FD9</f>
        <v/>
      </c>
      <c r="BA9" s="50" t="str">
        <f>Calculations!FE9</f>
        <v/>
      </c>
      <c r="BB9" s="50" t="str">
        <f>Calculations!FF9</f>
        <v/>
      </c>
    </row>
    <row r="10" spans="1:54" x14ac:dyDescent="0.25">
      <c r="A10" s="3" t="s">
        <v>1484</v>
      </c>
      <c r="B10" s="47" t="str">
        <f>'Array Table'!B9</f>
        <v>Human metapneumovirus</v>
      </c>
      <c r="C10" s="47" t="str">
        <f>'Array Table'!D9</f>
        <v/>
      </c>
      <c r="D10" s="47" t="str">
        <f>'Array Table'!E9</f>
        <v/>
      </c>
      <c r="E10" s="47">
        <f>'Array Table'!F9</f>
        <v>120</v>
      </c>
      <c r="F10" s="24" t="str">
        <f>IF(Calculations!I10&gt;35,"OKAY","Warning!")</f>
        <v>OKAY</v>
      </c>
      <c r="G10" s="50" t="str">
        <f>Calculations!DK10</f>
        <v>-</v>
      </c>
      <c r="H10" s="50" t="str">
        <f>Calculations!DL10</f>
        <v>-</v>
      </c>
      <c r="I10" s="50" t="str">
        <f>Calculations!DM10</f>
        <v>+</v>
      </c>
      <c r="J10" s="50" t="str">
        <f>Calculations!DN10</f>
        <v/>
      </c>
      <c r="K10" s="50" t="str">
        <f>Calculations!DO10</f>
        <v/>
      </c>
      <c r="L10" s="50" t="str">
        <f>Calculations!DP10</f>
        <v/>
      </c>
      <c r="M10" s="50" t="str">
        <f>Calculations!DQ10</f>
        <v/>
      </c>
      <c r="N10" s="50" t="str">
        <f>Calculations!DR10</f>
        <v/>
      </c>
      <c r="O10" s="50" t="str">
        <f>Calculations!DS10</f>
        <v/>
      </c>
      <c r="P10" s="50" t="str">
        <f>Calculations!DT10</f>
        <v/>
      </c>
      <c r="Q10" s="50" t="str">
        <f>Calculations!DU10</f>
        <v/>
      </c>
      <c r="R10" s="50" t="str">
        <f>Calculations!DV10</f>
        <v/>
      </c>
      <c r="S10" s="50" t="str">
        <f>Calculations!DW10</f>
        <v/>
      </c>
      <c r="T10" s="50" t="str">
        <f>Calculations!DX10</f>
        <v/>
      </c>
      <c r="U10" s="50" t="str">
        <f>Calculations!DY10</f>
        <v/>
      </c>
      <c r="V10" s="50" t="str">
        <f>Calculations!DZ10</f>
        <v/>
      </c>
      <c r="W10" s="50" t="str">
        <f>Calculations!EA10</f>
        <v/>
      </c>
      <c r="X10" s="50" t="str">
        <f>Calculations!EB10</f>
        <v/>
      </c>
      <c r="Y10" s="50" t="str">
        <f>Calculations!EC10</f>
        <v/>
      </c>
      <c r="Z10" s="50" t="str">
        <f>Calculations!ED10</f>
        <v/>
      </c>
      <c r="AA10" s="50" t="str">
        <f>Calculations!EE10</f>
        <v/>
      </c>
      <c r="AB10" s="50" t="str">
        <f>Calculations!EF10</f>
        <v/>
      </c>
      <c r="AC10" s="50" t="str">
        <f>Calculations!EG10</f>
        <v/>
      </c>
      <c r="AD10" s="50" t="str">
        <f>Calculations!EH10</f>
        <v/>
      </c>
      <c r="AE10" s="50" t="str">
        <f>Calculations!EI10</f>
        <v/>
      </c>
      <c r="AF10" s="50" t="str">
        <f>Calculations!EJ10</f>
        <v/>
      </c>
      <c r="AG10" s="50" t="str">
        <f>Calculations!EK10</f>
        <v/>
      </c>
      <c r="AH10" s="50" t="str">
        <f>Calculations!EL10</f>
        <v/>
      </c>
      <c r="AI10" s="50" t="str">
        <f>Calculations!EM10</f>
        <v/>
      </c>
      <c r="AJ10" s="50" t="str">
        <f>Calculations!EN10</f>
        <v/>
      </c>
      <c r="AK10" s="50" t="str">
        <f>Calculations!EO10</f>
        <v/>
      </c>
      <c r="AL10" s="50" t="str">
        <f>Calculations!EP10</f>
        <v/>
      </c>
      <c r="AM10" s="50" t="str">
        <f>Calculations!EQ10</f>
        <v/>
      </c>
      <c r="AN10" s="50" t="str">
        <f>Calculations!ER10</f>
        <v/>
      </c>
      <c r="AO10" s="50" t="str">
        <f>Calculations!ES10</f>
        <v/>
      </c>
      <c r="AP10" s="50" t="str">
        <f>Calculations!ET10</f>
        <v/>
      </c>
      <c r="AQ10" s="50" t="str">
        <f>Calculations!EU10</f>
        <v/>
      </c>
      <c r="AR10" s="50" t="str">
        <f>Calculations!EV10</f>
        <v/>
      </c>
      <c r="AS10" s="50" t="str">
        <f>Calculations!EW10</f>
        <v/>
      </c>
      <c r="AT10" s="50" t="str">
        <f>Calculations!EX10</f>
        <v/>
      </c>
      <c r="AU10" s="50" t="str">
        <f>Calculations!EY10</f>
        <v/>
      </c>
      <c r="AV10" s="50" t="str">
        <f>Calculations!EZ10</f>
        <v/>
      </c>
      <c r="AW10" s="50" t="str">
        <f>Calculations!FA10</f>
        <v/>
      </c>
      <c r="AX10" s="50" t="str">
        <f>Calculations!FB10</f>
        <v/>
      </c>
      <c r="AY10" s="50" t="str">
        <f>Calculations!FC10</f>
        <v/>
      </c>
      <c r="AZ10" s="50" t="str">
        <f>Calculations!FD10</f>
        <v/>
      </c>
      <c r="BA10" s="50" t="str">
        <f>Calculations!FE10</f>
        <v/>
      </c>
      <c r="BB10" s="50" t="str">
        <f>Calculations!FF10</f>
        <v/>
      </c>
    </row>
  </sheetData>
  <mergeCells count="4">
    <mergeCell ref="G1:R1"/>
    <mergeCell ref="S1:AD1"/>
    <mergeCell ref="AE1:AP1"/>
    <mergeCell ref="AQ1:BB1"/>
  </mergeCells>
  <conditionalFormatting sqref="G3:BB10">
    <cfRule type="cellIs" dxfId="2" priority="3" operator="equal">
      <formula>"+"</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 operator="containsText" id="{0E09B03E-12EF-4C39-9B43-7CFD91D9403D}">
            <xm:f>NOT(ISERROR(SEARCH("-",G3)))</xm:f>
            <xm:f>"-"</xm:f>
            <x14:dxf>
              <font>
                <strike val="0"/>
              </font>
              <fill>
                <patternFill>
                  <bgColor rgb="FFFF0000"/>
                </patternFill>
              </fill>
            </x14:dxf>
          </x14:cfRule>
          <xm:sqref>G3:BB10</xm:sqref>
        </x14:conditionalFormatting>
        <x14:conditionalFormatting xmlns:xm="http://schemas.microsoft.com/office/excel/2006/main">
          <x14:cfRule type="containsText" priority="1" stopIfTrue="1" operator="containsText" id="{214FA87F-7AC6-4339-A72F-D304F564EE7C}">
            <xm:f>NOT(ISERROR(SEARCH("+/-",G3)))</xm:f>
            <xm:f>"+/-"</xm:f>
            <x14:dxf>
              <font>
                <strike val="0"/>
                <color auto="1"/>
              </font>
              <fill>
                <patternFill>
                  <bgColor theme="0" tint="-0.24994659260841701"/>
                </patternFill>
              </fill>
            </x14:dxf>
          </x14:cfRule>
          <xm:sqref>G3:BB10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FF15"/>
  <sheetViews>
    <sheetView zoomScaleNormal="100" workbookViewId="0">
      <selection sqref="A1:B1"/>
    </sheetView>
  </sheetViews>
  <sheetFormatPr defaultColWidth="9.109375" defaultRowHeight="13.8" x14ac:dyDescent="0.3"/>
  <cols>
    <col min="1" max="1" width="32.6640625" style="57" customWidth="1"/>
    <col min="2" max="2" width="50.6640625" style="57" customWidth="1"/>
    <col min="3" max="10" width="8.6640625" style="57" customWidth="1"/>
    <col min="11" max="11" width="32.6640625" style="57" customWidth="1"/>
    <col min="12" max="12" width="50.6640625" style="57" customWidth="1"/>
    <col min="13" max="61" width="8.6640625" style="57" customWidth="1"/>
    <col min="62" max="62" width="5.6640625" style="57" customWidth="1"/>
    <col min="63" max="63" width="32.6640625" style="57" customWidth="1"/>
    <col min="64" max="64" width="50.6640625" style="57" customWidth="1"/>
    <col min="65" max="112" width="8.6640625" style="57" customWidth="1"/>
    <col min="113" max="113" width="32.6640625" style="57" customWidth="1"/>
    <col min="114" max="114" width="50.6640625" style="57" customWidth="1"/>
    <col min="115" max="162" width="8.6640625" style="57" customWidth="1"/>
    <col min="163" max="163" width="5.6640625" style="57" customWidth="1"/>
    <col min="164" max="16384" width="9.109375" style="57"/>
  </cols>
  <sheetData>
    <row r="1" spans="1:162" s="52" customFormat="1" ht="15" x14ac:dyDescent="0.25">
      <c r="A1" s="110"/>
      <c r="B1" s="111"/>
      <c r="C1" s="110" t="s">
        <v>1465</v>
      </c>
      <c r="D1" s="112"/>
      <c r="E1" s="112"/>
      <c r="F1" s="112"/>
      <c r="G1" s="112"/>
      <c r="H1" s="111"/>
      <c r="I1" s="110"/>
      <c r="J1" s="111"/>
      <c r="K1" s="110"/>
      <c r="L1" s="115"/>
      <c r="M1" s="110" t="s">
        <v>11</v>
      </c>
      <c r="N1" s="116"/>
      <c r="O1" s="116"/>
      <c r="P1" s="116"/>
      <c r="Q1" s="116"/>
      <c r="R1" s="116"/>
      <c r="S1" s="116"/>
      <c r="T1" s="116"/>
      <c r="U1" s="116"/>
      <c r="V1" s="116"/>
      <c r="W1" s="116"/>
      <c r="X1" s="115"/>
      <c r="Y1" s="110" t="s">
        <v>11</v>
      </c>
      <c r="Z1" s="116"/>
      <c r="AA1" s="116"/>
      <c r="AB1" s="116"/>
      <c r="AC1" s="116"/>
      <c r="AD1" s="116"/>
      <c r="AE1" s="116"/>
      <c r="AF1" s="116"/>
      <c r="AG1" s="116"/>
      <c r="AH1" s="116"/>
      <c r="AI1" s="116"/>
      <c r="AJ1" s="115"/>
      <c r="AK1" s="110" t="s">
        <v>11</v>
      </c>
      <c r="AL1" s="116"/>
      <c r="AM1" s="116"/>
      <c r="AN1" s="116"/>
      <c r="AO1" s="116"/>
      <c r="AP1" s="116"/>
      <c r="AQ1" s="116"/>
      <c r="AR1" s="116"/>
      <c r="AS1" s="116"/>
      <c r="AT1" s="116"/>
      <c r="AU1" s="116"/>
      <c r="AV1" s="115"/>
      <c r="AW1" s="110" t="s">
        <v>11</v>
      </c>
      <c r="AX1" s="116"/>
      <c r="AY1" s="116"/>
      <c r="AZ1" s="116"/>
      <c r="BA1" s="116"/>
      <c r="BB1" s="116"/>
      <c r="BC1" s="116"/>
      <c r="BD1" s="116"/>
      <c r="BE1" s="116"/>
      <c r="BF1" s="116"/>
      <c r="BG1" s="116"/>
      <c r="BH1" s="115"/>
      <c r="BI1" s="110"/>
      <c r="BJ1" s="111"/>
      <c r="BK1" s="110"/>
      <c r="BL1" s="111"/>
      <c r="BM1" s="113" t="s">
        <v>1476</v>
      </c>
      <c r="BN1" s="114"/>
      <c r="BO1" s="114"/>
      <c r="BP1" s="114"/>
      <c r="BQ1" s="114"/>
      <c r="BR1" s="114"/>
      <c r="BS1" s="114"/>
      <c r="BT1" s="114"/>
      <c r="BU1" s="114"/>
      <c r="BV1" s="114"/>
      <c r="BW1" s="114"/>
      <c r="BX1" s="114"/>
      <c r="BY1" s="113" t="s">
        <v>1476</v>
      </c>
      <c r="BZ1" s="114"/>
      <c r="CA1" s="114"/>
      <c r="CB1" s="114"/>
      <c r="CC1" s="114"/>
      <c r="CD1" s="114"/>
      <c r="CE1" s="114"/>
      <c r="CF1" s="114"/>
      <c r="CG1" s="114"/>
      <c r="CH1" s="114"/>
      <c r="CI1" s="114"/>
      <c r="CJ1" s="114"/>
      <c r="CK1" s="113" t="s">
        <v>1476</v>
      </c>
      <c r="CL1" s="114"/>
      <c r="CM1" s="114"/>
      <c r="CN1" s="114"/>
      <c r="CO1" s="114"/>
      <c r="CP1" s="114"/>
      <c r="CQ1" s="114"/>
      <c r="CR1" s="114"/>
      <c r="CS1" s="114"/>
      <c r="CT1" s="114"/>
      <c r="CU1" s="114"/>
      <c r="CV1" s="114"/>
      <c r="CW1" s="113" t="s">
        <v>1476</v>
      </c>
      <c r="CX1" s="114"/>
      <c r="CY1" s="114"/>
      <c r="CZ1" s="114"/>
      <c r="DA1" s="114"/>
      <c r="DB1" s="114"/>
      <c r="DC1" s="114"/>
      <c r="DD1" s="114"/>
      <c r="DE1" s="114"/>
      <c r="DF1" s="114"/>
      <c r="DG1" s="114"/>
      <c r="DH1" s="114"/>
      <c r="DI1" s="110"/>
      <c r="DJ1" s="111"/>
      <c r="DK1" s="113" t="s">
        <v>1475</v>
      </c>
      <c r="DL1" s="114"/>
      <c r="DM1" s="114"/>
      <c r="DN1" s="114"/>
      <c r="DO1" s="114"/>
      <c r="DP1" s="114"/>
      <c r="DQ1" s="114"/>
      <c r="DR1" s="114"/>
      <c r="DS1" s="114"/>
      <c r="DT1" s="114"/>
      <c r="DU1" s="114"/>
      <c r="DV1" s="114"/>
      <c r="DW1" s="113" t="s">
        <v>1475</v>
      </c>
      <c r="DX1" s="114"/>
      <c r="DY1" s="114"/>
      <c r="DZ1" s="114"/>
      <c r="EA1" s="114"/>
      <c r="EB1" s="114"/>
      <c r="EC1" s="114"/>
      <c r="ED1" s="114"/>
      <c r="EE1" s="114"/>
      <c r="EF1" s="114"/>
      <c r="EG1" s="114"/>
      <c r="EH1" s="114"/>
      <c r="EI1" s="113" t="s">
        <v>1475</v>
      </c>
      <c r="EJ1" s="114"/>
      <c r="EK1" s="114"/>
      <c r="EL1" s="114"/>
      <c r="EM1" s="114"/>
      <c r="EN1" s="114"/>
      <c r="EO1" s="114"/>
      <c r="EP1" s="114"/>
      <c r="EQ1" s="114"/>
      <c r="ER1" s="114"/>
      <c r="ES1" s="114"/>
      <c r="ET1" s="114"/>
      <c r="EU1" s="113" t="s">
        <v>1475</v>
      </c>
      <c r="EV1" s="114"/>
      <c r="EW1" s="114"/>
      <c r="EX1" s="114"/>
      <c r="EY1" s="114"/>
      <c r="EZ1" s="114"/>
      <c r="FA1" s="114"/>
      <c r="FB1" s="114"/>
      <c r="FC1" s="114"/>
      <c r="FD1" s="114"/>
      <c r="FE1" s="114"/>
      <c r="FF1" s="114"/>
    </row>
    <row r="2" spans="1:162" s="52" customFormat="1" ht="12.75" x14ac:dyDescent="0.25">
      <c r="A2" s="66" t="s">
        <v>1489</v>
      </c>
      <c r="B2" s="19" t="s">
        <v>1412</v>
      </c>
      <c r="C2" s="53" t="s">
        <v>1466</v>
      </c>
      <c r="D2" s="53" t="s">
        <v>1467</v>
      </c>
      <c r="E2" s="53" t="s">
        <v>1468</v>
      </c>
      <c r="F2" s="53" t="s">
        <v>1469</v>
      </c>
      <c r="G2" s="53" t="s">
        <v>1470</v>
      </c>
      <c r="H2" s="53" t="s">
        <v>1471</v>
      </c>
      <c r="I2" s="53" t="s">
        <v>124</v>
      </c>
      <c r="J2" s="53" t="s">
        <v>10</v>
      </c>
      <c r="K2" s="66" t="s">
        <v>1489</v>
      </c>
      <c r="L2" s="19" t="s">
        <v>1412</v>
      </c>
      <c r="M2" s="53" t="s">
        <v>0</v>
      </c>
      <c r="N2" s="53" t="s">
        <v>1</v>
      </c>
      <c r="O2" s="53" t="s">
        <v>2</v>
      </c>
      <c r="P2" s="53" t="s">
        <v>3</v>
      </c>
      <c r="Q2" s="53" t="s">
        <v>4</v>
      </c>
      <c r="R2" s="53" t="s">
        <v>5</v>
      </c>
      <c r="S2" s="53" t="s">
        <v>6</v>
      </c>
      <c r="T2" s="53" t="s">
        <v>7</v>
      </c>
      <c r="U2" s="53" t="s">
        <v>8</v>
      </c>
      <c r="V2" s="53" t="s">
        <v>9</v>
      </c>
      <c r="W2" s="53" t="s">
        <v>1427</v>
      </c>
      <c r="X2" s="53" t="s">
        <v>1428</v>
      </c>
      <c r="Y2" s="53" t="s">
        <v>1429</v>
      </c>
      <c r="Z2" s="53" t="s">
        <v>1430</v>
      </c>
      <c r="AA2" s="53" t="s">
        <v>1431</v>
      </c>
      <c r="AB2" s="53" t="s">
        <v>1432</v>
      </c>
      <c r="AC2" s="53" t="s">
        <v>1433</v>
      </c>
      <c r="AD2" s="53" t="s">
        <v>1434</v>
      </c>
      <c r="AE2" s="53" t="s">
        <v>1435</v>
      </c>
      <c r="AF2" s="53" t="s">
        <v>1436</v>
      </c>
      <c r="AG2" s="53" t="s">
        <v>1437</v>
      </c>
      <c r="AH2" s="53" t="s">
        <v>1438</v>
      </c>
      <c r="AI2" s="53" t="s">
        <v>1439</v>
      </c>
      <c r="AJ2" s="53" t="s">
        <v>1440</v>
      </c>
      <c r="AK2" s="53" t="s">
        <v>1441</v>
      </c>
      <c r="AL2" s="53" t="s">
        <v>1442</v>
      </c>
      <c r="AM2" s="53" t="s">
        <v>1443</v>
      </c>
      <c r="AN2" s="53" t="s">
        <v>1444</v>
      </c>
      <c r="AO2" s="53" t="s">
        <v>1445</v>
      </c>
      <c r="AP2" s="53" t="s">
        <v>1446</v>
      </c>
      <c r="AQ2" s="53" t="s">
        <v>1447</v>
      </c>
      <c r="AR2" s="53" t="s">
        <v>1448</v>
      </c>
      <c r="AS2" s="53" t="s">
        <v>1449</v>
      </c>
      <c r="AT2" s="53" t="s">
        <v>1450</v>
      </c>
      <c r="AU2" s="53" t="s">
        <v>1451</v>
      </c>
      <c r="AV2" s="53" t="s">
        <v>1452</v>
      </c>
      <c r="AW2" s="53" t="s">
        <v>1453</v>
      </c>
      <c r="AX2" s="53" t="s">
        <v>1454</v>
      </c>
      <c r="AY2" s="53" t="s">
        <v>1455</v>
      </c>
      <c r="AZ2" s="53" t="s">
        <v>1456</v>
      </c>
      <c r="BA2" s="53" t="s">
        <v>1457</v>
      </c>
      <c r="BB2" s="53" t="s">
        <v>1458</v>
      </c>
      <c r="BC2" s="53" t="s">
        <v>1459</v>
      </c>
      <c r="BD2" s="53" t="s">
        <v>1460</v>
      </c>
      <c r="BE2" s="53" t="s">
        <v>1461</v>
      </c>
      <c r="BF2" s="53" t="s">
        <v>1462</v>
      </c>
      <c r="BG2" s="53" t="s">
        <v>1463</v>
      </c>
      <c r="BH2" s="53" t="s">
        <v>1464</v>
      </c>
      <c r="BI2" s="53" t="s">
        <v>124</v>
      </c>
      <c r="BJ2" s="53" t="s">
        <v>10</v>
      </c>
      <c r="BK2" s="66" t="s">
        <v>1489</v>
      </c>
      <c r="BL2" s="19" t="s">
        <v>1412</v>
      </c>
      <c r="BM2" s="53" t="s">
        <v>0</v>
      </c>
      <c r="BN2" s="53" t="s">
        <v>1</v>
      </c>
      <c r="BO2" s="53" t="s">
        <v>2</v>
      </c>
      <c r="BP2" s="53" t="s">
        <v>3</v>
      </c>
      <c r="BQ2" s="53" t="s">
        <v>4</v>
      </c>
      <c r="BR2" s="53" t="s">
        <v>5</v>
      </c>
      <c r="BS2" s="53" t="s">
        <v>6</v>
      </c>
      <c r="BT2" s="53" t="s">
        <v>7</v>
      </c>
      <c r="BU2" s="53" t="s">
        <v>8</v>
      </c>
      <c r="BV2" s="53" t="s">
        <v>9</v>
      </c>
      <c r="BW2" s="53" t="s">
        <v>1427</v>
      </c>
      <c r="BX2" s="53" t="s">
        <v>1428</v>
      </c>
      <c r="BY2" s="53" t="s">
        <v>1429</v>
      </c>
      <c r="BZ2" s="53" t="s">
        <v>1430</v>
      </c>
      <c r="CA2" s="53" t="s">
        <v>1431</v>
      </c>
      <c r="CB2" s="53" t="s">
        <v>1432</v>
      </c>
      <c r="CC2" s="53" t="s">
        <v>1433</v>
      </c>
      <c r="CD2" s="53" t="s">
        <v>1434</v>
      </c>
      <c r="CE2" s="53" t="s">
        <v>1435</v>
      </c>
      <c r="CF2" s="53" t="s">
        <v>1436</v>
      </c>
      <c r="CG2" s="53" t="s">
        <v>1437</v>
      </c>
      <c r="CH2" s="53" t="s">
        <v>1438</v>
      </c>
      <c r="CI2" s="53" t="s">
        <v>1439</v>
      </c>
      <c r="CJ2" s="53" t="s">
        <v>1440</v>
      </c>
      <c r="CK2" s="53" t="s">
        <v>1441</v>
      </c>
      <c r="CL2" s="53" t="s">
        <v>1442</v>
      </c>
      <c r="CM2" s="53" t="s">
        <v>1443</v>
      </c>
      <c r="CN2" s="53" t="s">
        <v>1444</v>
      </c>
      <c r="CO2" s="53" t="s">
        <v>1445</v>
      </c>
      <c r="CP2" s="53" t="s">
        <v>1446</v>
      </c>
      <c r="CQ2" s="53" t="s">
        <v>1447</v>
      </c>
      <c r="CR2" s="53" t="s">
        <v>1448</v>
      </c>
      <c r="CS2" s="53" t="s">
        <v>1449</v>
      </c>
      <c r="CT2" s="53" t="s">
        <v>1450</v>
      </c>
      <c r="CU2" s="53" t="s">
        <v>1451</v>
      </c>
      <c r="CV2" s="53" t="s">
        <v>1452</v>
      </c>
      <c r="CW2" s="53" t="s">
        <v>1453</v>
      </c>
      <c r="CX2" s="53" t="s">
        <v>1454</v>
      </c>
      <c r="CY2" s="53" t="s">
        <v>1455</v>
      </c>
      <c r="CZ2" s="53" t="s">
        <v>1456</v>
      </c>
      <c r="DA2" s="53" t="s">
        <v>1457</v>
      </c>
      <c r="DB2" s="53" t="s">
        <v>1458</v>
      </c>
      <c r="DC2" s="53" t="s">
        <v>1459</v>
      </c>
      <c r="DD2" s="53" t="s">
        <v>1460</v>
      </c>
      <c r="DE2" s="53" t="s">
        <v>1461</v>
      </c>
      <c r="DF2" s="53" t="s">
        <v>1462</v>
      </c>
      <c r="DG2" s="53" t="s">
        <v>1463</v>
      </c>
      <c r="DH2" s="53" t="s">
        <v>1464</v>
      </c>
      <c r="DI2" s="66" t="s">
        <v>1489</v>
      </c>
      <c r="DJ2" s="19" t="s">
        <v>1412</v>
      </c>
      <c r="DK2" s="53" t="s">
        <v>0</v>
      </c>
      <c r="DL2" s="53" t="s">
        <v>1</v>
      </c>
      <c r="DM2" s="53" t="s">
        <v>2</v>
      </c>
      <c r="DN2" s="53" t="s">
        <v>3</v>
      </c>
      <c r="DO2" s="53" t="s">
        <v>4</v>
      </c>
      <c r="DP2" s="53" t="s">
        <v>5</v>
      </c>
      <c r="DQ2" s="53" t="s">
        <v>6</v>
      </c>
      <c r="DR2" s="53" t="s">
        <v>7</v>
      </c>
      <c r="DS2" s="53" t="s">
        <v>8</v>
      </c>
      <c r="DT2" s="53" t="s">
        <v>9</v>
      </c>
      <c r="DU2" s="53" t="s">
        <v>1427</v>
      </c>
      <c r="DV2" s="53" t="s">
        <v>1428</v>
      </c>
      <c r="DW2" s="53" t="s">
        <v>1429</v>
      </c>
      <c r="DX2" s="53" t="s">
        <v>1430</v>
      </c>
      <c r="DY2" s="53" t="s">
        <v>1431</v>
      </c>
      <c r="DZ2" s="53" t="s">
        <v>1432</v>
      </c>
      <c r="EA2" s="53" t="s">
        <v>1433</v>
      </c>
      <c r="EB2" s="53" t="s">
        <v>1434</v>
      </c>
      <c r="EC2" s="53" t="s">
        <v>1435</v>
      </c>
      <c r="ED2" s="53" t="s">
        <v>1436</v>
      </c>
      <c r="EE2" s="53" t="s">
        <v>1437</v>
      </c>
      <c r="EF2" s="53" t="s">
        <v>1438</v>
      </c>
      <c r="EG2" s="53" t="s">
        <v>1439</v>
      </c>
      <c r="EH2" s="53" t="s">
        <v>1440</v>
      </c>
      <c r="EI2" s="53" t="s">
        <v>1441</v>
      </c>
      <c r="EJ2" s="53" t="s">
        <v>1442</v>
      </c>
      <c r="EK2" s="53" t="s">
        <v>1443</v>
      </c>
      <c r="EL2" s="53" t="s">
        <v>1444</v>
      </c>
      <c r="EM2" s="53" t="s">
        <v>1445</v>
      </c>
      <c r="EN2" s="53" t="s">
        <v>1446</v>
      </c>
      <c r="EO2" s="53" t="s">
        <v>1447</v>
      </c>
      <c r="EP2" s="53" t="s">
        <v>1448</v>
      </c>
      <c r="EQ2" s="53" t="s">
        <v>1449</v>
      </c>
      <c r="ER2" s="53" t="s">
        <v>1450</v>
      </c>
      <c r="ES2" s="53" t="s">
        <v>1451</v>
      </c>
      <c r="ET2" s="53" t="s">
        <v>1452</v>
      </c>
      <c r="EU2" s="53" t="s">
        <v>1453</v>
      </c>
      <c r="EV2" s="53" t="s">
        <v>1454</v>
      </c>
      <c r="EW2" s="53" t="s">
        <v>1455</v>
      </c>
      <c r="EX2" s="53" t="s">
        <v>1456</v>
      </c>
      <c r="EY2" s="53" t="s">
        <v>1457</v>
      </c>
      <c r="EZ2" s="53" t="s">
        <v>1458</v>
      </c>
      <c r="FA2" s="53" t="s">
        <v>1459</v>
      </c>
      <c r="FB2" s="53" t="s">
        <v>1460</v>
      </c>
      <c r="FC2" s="53" t="s">
        <v>1461</v>
      </c>
      <c r="FD2" s="53" t="s">
        <v>1462</v>
      </c>
      <c r="FE2" s="53" t="s">
        <v>1463</v>
      </c>
      <c r="FF2" s="53" t="s">
        <v>1464</v>
      </c>
    </row>
    <row r="3" spans="1:162" ht="12.75" x14ac:dyDescent="0.25">
      <c r="A3" s="54" t="s">
        <v>1477</v>
      </c>
      <c r="B3" s="55" t="str">
        <f>'Array Table'!B2</f>
        <v>Respiratory Syncytial Virus</v>
      </c>
      <c r="C3" s="56">
        <f>IF(SUM('No Template Controls'!C$3:C$14)&gt;10,IF(AND(ISNUMBER('No Template Controls'!C3),'No Template Controls'!C3&lt;40,'No Template Controls'!C3&gt;0),'No Template Controls'!C3,40),"")</f>
        <v>40</v>
      </c>
      <c r="D3" s="56">
        <f>IF(SUM('No Template Controls'!D$3:D$14)&gt;10,IF(AND(ISNUMBER('No Template Controls'!D3),'No Template Controls'!D3&lt;40,'No Template Controls'!D3&gt;0),'No Template Controls'!D3,40),"")</f>
        <v>40</v>
      </c>
      <c r="E3" s="56">
        <f>IF(SUM('No Template Controls'!E$3:E$14)&gt;10,IF(AND(ISNUMBER('No Template Controls'!E3),'No Template Controls'!E3&lt;40,'No Template Controls'!E3&gt;0),'No Template Controls'!E3,40),"")</f>
        <v>40</v>
      </c>
      <c r="F3" s="56" t="str">
        <f>IF(SUM('No Template Controls'!F$3:F$14)&gt;10,IF(AND(ISNUMBER('No Template Controls'!F3),'No Template Controls'!F3&lt;40,'No Template Controls'!F3&gt;0),'No Template Controls'!F3,40),"")</f>
        <v/>
      </c>
      <c r="G3" s="56" t="str">
        <f>IF(SUM('No Template Controls'!G$3:G$14)&gt;10,IF(AND(ISNUMBER('No Template Controls'!G3),'No Template Controls'!G3&lt;40,'No Template Controls'!G3&gt;0),'No Template Controls'!G3,40),"")</f>
        <v/>
      </c>
      <c r="H3" s="56" t="str">
        <f>IF(SUM('No Template Controls'!H$3:H$14)&gt;10,IF(AND(ISNUMBER('No Template Controls'!H3),'No Template Controls'!H3&lt;40,'No Template Controls'!H3&gt;0),'No Template Controls'!H3,40),"")</f>
        <v/>
      </c>
      <c r="I3" s="56">
        <f>IF(ISERROR(AVERAGE(Calculations!C3:H3)),"",AVERAGE(Calculations!C3:H3))</f>
        <v>40</v>
      </c>
      <c r="J3" s="56">
        <f>IF(ISERROR(STDEV(Calculations!C3:H3)),"",IF(COUNT(Calculations!C3:H3)&lt;3,"N/A",STDEV(Calculations!C3:H3)))</f>
        <v>0</v>
      </c>
      <c r="K3" s="54" t="s">
        <v>1477</v>
      </c>
      <c r="L3" s="56" t="str">
        <f>'Array Table'!B2</f>
        <v>Respiratory Syncytial Virus</v>
      </c>
      <c r="M3" s="56">
        <f>IF(SUM('Test Sample Data'!C$3:C$14)&gt;10,IF(AND(ISNUMBER('Test Sample Data'!C3),'Test Sample Data'!C3&lt;40,'Test Sample Data'!C3&gt;0),'Test Sample Data'!C3,40),"")</f>
        <v>40</v>
      </c>
      <c r="N3" s="56">
        <f>IF(SUM('Test Sample Data'!D$3:D$14)&gt;10,IF(AND(ISNUMBER('Test Sample Data'!D3),'Test Sample Data'!D3&lt;40,'Test Sample Data'!D3&gt;0),'Test Sample Data'!D3,40),"")</f>
        <v>31.58</v>
      </c>
      <c r="O3" s="56">
        <f>IF(SUM('Test Sample Data'!E$3:E$14)&gt;10,IF(AND(ISNUMBER('Test Sample Data'!E3),'Test Sample Data'!E3&lt;40,'Test Sample Data'!E3&gt;0),'Test Sample Data'!E3,40),"")</f>
        <v>40</v>
      </c>
      <c r="P3" s="56" t="str">
        <f>IF(SUM('Test Sample Data'!F$3:F$14)&gt;10,IF(AND(ISNUMBER('Test Sample Data'!F3),'Test Sample Data'!F3&lt;40,'Test Sample Data'!F3&gt;0),'Test Sample Data'!F3,40),"")</f>
        <v/>
      </c>
      <c r="Q3" s="56" t="str">
        <f>IF(SUM('Test Sample Data'!G$3:G$14)&gt;10,IF(AND(ISNUMBER('Test Sample Data'!G3),'Test Sample Data'!G3&lt;40,'Test Sample Data'!G3&gt;0),'Test Sample Data'!G3,40),"")</f>
        <v/>
      </c>
      <c r="R3" s="56" t="str">
        <f>IF(SUM('Test Sample Data'!H$3:H$14)&gt;10,IF(AND(ISNUMBER('Test Sample Data'!H3),'Test Sample Data'!H3&lt;40,'Test Sample Data'!H3&gt;0),'Test Sample Data'!H3,40),"")</f>
        <v/>
      </c>
      <c r="S3" s="56" t="str">
        <f>IF(SUM('Test Sample Data'!I$3:I$14)&gt;10,IF(AND(ISNUMBER('Test Sample Data'!I3),'Test Sample Data'!I3&lt;40,'Test Sample Data'!I3&gt;0),'Test Sample Data'!I3,40),"")</f>
        <v/>
      </c>
      <c r="T3" s="56" t="str">
        <f>IF(SUM('Test Sample Data'!J$3:J$14)&gt;10,IF(AND(ISNUMBER('Test Sample Data'!J3),'Test Sample Data'!J3&lt;40,'Test Sample Data'!J3&gt;0),'Test Sample Data'!J3,40),"")</f>
        <v/>
      </c>
      <c r="U3" s="56" t="str">
        <f>IF(SUM('Test Sample Data'!K$3:K$14)&gt;10,IF(AND(ISNUMBER('Test Sample Data'!K3),'Test Sample Data'!K3&lt;40,'Test Sample Data'!K3&gt;0),'Test Sample Data'!K3,40),"")</f>
        <v/>
      </c>
      <c r="V3" s="56" t="str">
        <f>IF(SUM('Test Sample Data'!L$3:L$14)&gt;10,IF(AND(ISNUMBER('Test Sample Data'!L3),'Test Sample Data'!L3&lt;40,'Test Sample Data'!L3&gt;0),'Test Sample Data'!L3,40),"")</f>
        <v/>
      </c>
      <c r="W3" s="56" t="str">
        <f>IF(SUM('Test Sample Data'!M$3:M$14)&gt;10,IF(AND(ISNUMBER('Test Sample Data'!M3),'Test Sample Data'!M3&lt;40,'Test Sample Data'!M3&gt;0),'Test Sample Data'!M3,40),"")</f>
        <v/>
      </c>
      <c r="X3" s="56" t="str">
        <f>IF(SUM('Test Sample Data'!N$3:N$14)&gt;10,IF(AND(ISNUMBER('Test Sample Data'!N3),'Test Sample Data'!N3&lt;40,'Test Sample Data'!N3&gt;0),'Test Sample Data'!N3,40),"")</f>
        <v/>
      </c>
      <c r="Y3" s="56" t="str">
        <f>IF(SUM('Test Sample Data'!O$3:O$14)&gt;10,IF(AND(ISNUMBER('Test Sample Data'!O3),'Test Sample Data'!O3&lt;40,'Test Sample Data'!O3&gt;0),'Test Sample Data'!O3,40),"")</f>
        <v/>
      </c>
      <c r="Z3" s="56" t="str">
        <f>IF(SUM('Test Sample Data'!P$3:P$14)&gt;10,IF(AND(ISNUMBER('Test Sample Data'!P3),'Test Sample Data'!P3&lt;40,'Test Sample Data'!P3&gt;0),'Test Sample Data'!P3,40),"")</f>
        <v/>
      </c>
      <c r="AA3" s="56" t="str">
        <f>IF(SUM('Test Sample Data'!Q$3:Q$14)&gt;10,IF(AND(ISNUMBER('Test Sample Data'!Q3),'Test Sample Data'!Q3&lt;40,'Test Sample Data'!Q3&gt;0),'Test Sample Data'!Q3,40),"")</f>
        <v/>
      </c>
      <c r="AB3" s="56" t="str">
        <f>IF(SUM('Test Sample Data'!R$3:R$14)&gt;10,IF(AND(ISNUMBER('Test Sample Data'!R3),'Test Sample Data'!R3&lt;40,'Test Sample Data'!R3&gt;0),'Test Sample Data'!R3,40),"")</f>
        <v/>
      </c>
      <c r="AC3" s="56" t="str">
        <f>IF(SUM('Test Sample Data'!S$3:S$14)&gt;10,IF(AND(ISNUMBER('Test Sample Data'!S3),'Test Sample Data'!S3&lt;40,'Test Sample Data'!S3&gt;0),'Test Sample Data'!S3,40),"")</f>
        <v/>
      </c>
      <c r="AD3" s="56" t="str">
        <f>IF(SUM('Test Sample Data'!T$3:T$14)&gt;10,IF(AND(ISNUMBER('Test Sample Data'!T3),'Test Sample Data'!T3&lt;40,'Test Sample Data'!T3&gt;0),'Test Sample Data'!T3,40),"")</f>
        <v/>
      </c>
      <c r="AE3" s="56" t="str">
        <f>IF(SUM('Test Sample Data'!U$3:U$14)&gt;10,IF(AND(ISNUMBER('Test Sample Data'!U3),'Test Sample Data'!U3&lt;40,'Test Sample Data'!U3&gt;0),'Test Sample Data'!U3,40),"")</f>
        <v/>
      </c>
      <c r="AF3" s="56" t="str">
        <f>IF(SUM('Test Sample Data'!V$3:V$14)&gt;10,IF(AND(ISNUMBER('Test Sample Data'!V3),'Test Sample Data'!V3&lt;40,'Test Sample Data'!V3&gt;0),'Test Sample Data'!V3,40),"")</f>
        <v/>
      </c>
      <c r="AG3" s="56" t="str">
        <f>IF(SUM('Test Sample Data'!W$3:W$14)&gt;10,IF(AND(ISNUMBER('Test Sample Data'!W3),'Test Sample Data'!W3&lt;40,'Test Sample Data'!W3&gt;0),'Test Sample Data'!W3,40),"")</f>
        <v/>
      </c>
      <c r="AH3" s="56" t="str">
        <f>IF(SUM('Test Sample Data'!X$3:X$14)&gt;10,IF(AND(ISNUMBER('Test Sample Data'!X3),'Test Sample Data'!X3&lt;40,'Test Sample Data'!X3&gt;0),'Test Sample Data'!X3,40),"")</f>
        <v/>
      </c>
      <c r="AI3" s="56" t="str">
        <f>IF(SUM('Test Sample Data'!Y$3:Y$14)&gt;10,IF(AND(ISNUMBER('Test Sample Data'!Y3),'Test Sample Data'!Y3&lt;40,'Test Sample Data'!Y3&gt;0),'Test Sample Data'!Y3,40),"")</f>
        <v/>
      </c>
      <c r="AJ3" s="56" t="str">
        <f>IF(SUM('Test Sample Data'!Z$3:Z$14)&gt;10,IF(AND(ISNUMBER('Test Sample Data'!Z3),'Test Sample Data'!Z3&lt;40,'Test Sample Data'!Z3&gt;0),'Test Sample Data'!Z3,40),"")</f>
        <v/>
      </c>
      <c r="AK3" s="56" t="str">
        <f>IF(SUM('Test Sample Data'!AA$3:AA$14)&gt;10,IF(AND(ISNUMBER('Test Sample Data'!AA3),'Test Sample Data'!AA3&lt;40,'Test Sample Data'!AA3&gt;0),'Test Sample Data'!AA3,40),"")</f>
        <v/>
      </c>
      <c r="AL3" s="56" t="str">
        <f>IF(SUM('Test Sample Data'!AB$3:AB$14)&gt;10,IF(AND(ISNUMBER('Test Sample Data'!AB3),'Test Sample Data'!AB3&lt;40,'Test Sample Data'!AB3&gt;0),'Test Sample Data'!AB3,40),"")</f>
        <v/>
      </c>
      <c r="AM3" s="56" t="str">
        <f>IF(SUM('Test Sample Data'!AC$3:AC$14)&gt;10,IF(AND(ISNUMBER('Test Sample Data'!AC3),'Test Sample Data'!AC3&lt;40,'Test Sample Data'!AC3&gt;0),'Test Sample Data'!AC3,40),"")</f>
        <v/>
      </c>
      <c r="AN3" s="56" t="str">
        <f>IF(SUM('Test Sample Data'!AD$3:AD$14)&gt;10,IF(AND(ISNUMBER('Test Sample Data'!AD3),'Test Sample Data'!AD3&lt;40,'Test Sample Data'!AD3&gt;0),'Test Sample Data'!AD3,40),"")</f>
        <v/>
      </c>
      <c r="AO3" s="56" t="str">
        <f>IF(SUM('Test Sample Data'!AE$3:AE$14)&gt;10,IF(AND(ISNUMBER('Test Sample Data'!AE3),'Test Sample Data'!AE3&lt;40,'Test Sample Data'!AE3&gt;0),'Test Sample Data'!AE3,40),"")</f>
        <v/>
      </c>
      <c r="AP3" s="56" t="str">
        <f>IF(SUM('Test Sample Data'!AF$3:AF$14)&gt;10,IF(AND(ISNUMBER('Test Sample Data'!AF3),'Test Sample Data'!AF3&lt;40,'Test Sample Data'!AF3&gt;0),'Test Sample Data'!AF3,40),"")</f>
        <v/>
      </c>
      <c r="AQ3" s="56" t="str">
        <f>IF(SUM('Test Sample Data'!AG$3:AG$14)&gt;10,IF(AND(ISNUMBER('Test Sample Data'!AG3),'Test Sample Data'!AG3&lt;40,'Test Sample Data'!AG3&gt;0),'Test Sample Data'!AG3,40),"")</f>
        <v/>
      </c>
      <c r="AR3" s="56" t="str">
        <f>IF(SUM('Test Sample Data'!AH$3:AH$14)&gt;10,IF(AND(ISNUMBER('Test Sample Data'!AH3),'Test Sample Data'!AH3&lt;40,'Test Sample Data'!AH3&gt;0),'Test Sample Data'!AH3,40),"")</f>
        <v/>
      </c>
      <c r="AS3" s="56" t="str">
        <f>IF(SUM('Test Sample Data'!AI$3:AI$14)&gt;10,IF(AND(ISNUMBER('Test Sample Data'!AI3),'Test Sample Data'!AI3&lt;40,'Test Sample Data'!AI3&gt;0),'Test Sample Data'!AI3,40),"")</f>
        <v/>
      </c>
      <c r="AT3" s="56" t="str">
        <f>IF(SUM('Test Sample Data'!AJ$3:AJ$14)&gt;10,IF(AND(ISNUMBER('Test Sample Data'!AJ3),'Test Sample Data'!AJ3&lt;40,'Test Sample Data'!AJ3&gt;0),'Test Sample Data'!AJ3,40),"")</f>
        <v/>
      </c>
      <c r="AU3" s="56" t="str">
        <f>IF(SUM('Test Sample Data'!AK$3:AK$14)&gt;10,IF(AND(ISNUMBER('Test Sample Data'!AK3),'Test Sample Data'!AK3&lt;40,'Test Sample Data'!AK3&gt;0),'Test Sample Data'!AK3,40),"")</f>
        <v/>
      </c>
      <c r="AV3" s="56" t="str">
        <f>IF(SUM('Test Sample Data'!AL$3:AL$14)&gt;10,IF(AND(ISNUMBER('Test Sample Data'!AL3),'Test Sample Data'!AL3&lt;40,'Test Sample Data'!AL3&gt;0),'Test Sample Data'!AL3,40),"")</f>
        <v/>
      </c>
      <c r="AW3" s="56" t="str">
        <f>IF(SUM('Test Sample Data'!AM$3:AM$14)&gt;10,IF(AND(ISNUMBER('Test Sample Data'!AM3),'Test Sample Data'!AM3&lt;40,'Test Sample Data'!AM3&gt;0),'Test Sample Data'!AM3,40),"")</f>
        <v/>
      </c>
      <c r="AX3" s="56" t="str">
        <f>IF(SUM('Test Sample Data'!AN$3:AN$14)&gt;10,IF(AND(ISNUMBER('Test Sample Data'!AN3),'Test Sample Data'!AN3&lt;40,'Test Sample Data'!AN3&gt;0),'Test Sample Data'!AN3,40),"")</f>
        <v/>
      </c>
      <c r="AY3" s="56" t="str">
        <f>IF(SUM('Test Sample Data'!AO$3:AO$14)&gt;10,IF(AND(ISNUMBER('Test Sample Data'!AO3),'Test Sample Data'!AO3&lt;40,'Test Sample Data'!AO3&gt;0),'Test Sample Data'!AO3,40),"")</f>
        <v/>
      </c>
      <c r="AZ3" s="56" t="str">
        <f>IF(SUM('Test Sample Data'!AP$3:AP$14)&gt;10,IF(AND(ISNUMBER('Test Sample Data'!AP3),'Test Sample Data'!AP3&lt;40,'Test Sample Data'!AP3&gt;0),'Test Sample Data'!AP3,40),"")</f>
        <v/>
      </c>
      <c r="BA3" s="56" t="str">
        <f>IF(SUM('Test Sample Data'!AQ$3:AQ$14)&gt;10,IF(AND(ISNUMBER('Test Sample Data'!AQ3),'Test Sample Data'!AQ3&lt;40,'Test Sample Data'!AQ3&gt;0),'Test Sample Data'!AQ3,40),"")</f>
        <v/>
      </c>
      <c r="BB3" s="56" t="str">
        <f>IF(SUM('Test Sample Data'!AR$3:AR$14)&gt;10,IF(AND(ISNUMBER('Test Sample Data'!AR3),'Test Sample Data'!AR3&lt;40,'Test Sample Data'!AR3&gt;0),'Test Sample Data'!AR3,40),"")</f>
        <v/>
      </c>
      <c r="BC3" s="56" t="str">
        <f>IF(SUM('Test Sample Data'!AS$3:AS$14)&gt;10,IF(AND(ISNUMBER('Test Sample Data'!AS3),'Test Sample Data'!AS3&lt;40,'Test Sample Data'!AS3&gt;0),'Test Sample Data'!AS3,40),"")</f>
        <v/>
      </c>
      <c r="BD3" s="56" t="str">
        <f>IF(SUM('Test Sample Data'!AT$3:AT$14)&gt;10,IF(AND(ISNUMBER('Test Sample Data'!AT3),'Test Sample Data'!AT3&lt;40,'Test Sample Data'!AT3&gt;0),'Test Sample Data'!AT3,40),"")</f>
        <v/>
      </c>
      <c r="BE3" s="56" t="str">
        <f>IF(SUM('Test Sample Data'!AU$3:AU$14)&gt;10,IF(AND(ISNUMBER('Test Sample Data'!AU3),'Test Sample Data'!AU3&lt;40,'Test Sample Data'!AU3&gt;0),'Test Sample Data'!AU3,40),"")</f>
        <v/>
      </c>
      <c r="BF3" s="56" t="str">
        <f>IF(SUM('Test Sample Data'!AV$3:AV$14)&gt;10,IF(AND(ISNUMBER('Test Sample Data'!AV3),'Test Sample Data'!AV3&lt;40,'Test Sample Data'!AV3&gt;0),'Test Sample Data'!AV3,40),"")</f>
        <v/>
      </c>
      <c r="BG3" s="56" t="str">
        <f>IF(SUM('Test Sample Data'!AW$3:AW$14)&gt;10,IF(AND(ISNUMBER('Test Sample Data'!AW3),'Test Sample Data'!AW3&lt;40,'Test Sample Data'!AW3&gt;0),'Test Sample Data'!AW3,40),"")</f>
        <v/>
      </c>
      <c r="BH3" s="56" t="str">
        <f>IF(SUM('Test Sample Data'!AX$3:AX$14)&gt;10,IF(AND(ISNUMBER('Test Sample Data'!AX3),'Test Sample Data'!AX3&lt;40,'Test Sample Data'!AX3&gt;0),'Test Sample Data'!AX3,40),"")</f>
        <v/>
      </c>
      <c r="BI3" s="56">
        <f>IF(ISERROR(AVERAGE(Calculations!M3:BH3)),"",AVERAGE(Calculations!M3:BH3))</f>
        <v>37.193333333333335</v>
      </c>
      <c r="BJ3" s="56">
        <f>IF(ISERROR(STDEV(Calculations!M3:BH3)),"",IF(COUNT(Calculations!M3:BH3)&lt;3,"N/A",STDEV(Calculations!M3:BH3)))</f>
        <v>4.8612892665766676</v>
      </c>
      <c r="BK3" s="54" t="s">
        <v>1477</v>
      </c>
      <c r="BL3" s="55" t="str">
        <f>'Array Table'!B2</f>
        <v>Respiratory Syncytial Virus</v>
      </c>
      <c r="BM3" s="58">
        <f t="shared" ref="BM3:BM14" si="0">IFERROR($I3-M3,"")</f>
        <v>0</v>
      </c>
      <c r="BN3" s="58">
        <f t="shared" ref="BN3:BN14" si="1">IFERROR($I3-N3,"")</f>
        <v>8.4200000000000017</v>
      </c>
      <c r="BO3" s="58">
        <f t="shared" ref="BO3:BO14" si="2">IFERROR($I3-O3,"")</f>
        <v>0</v>
      </c>
      <c r="BP3" s="58" t="str">
        <f t="shared" ref="BP3:BP14" si="3">IFERROR($I3-P3,"")</f>
        <v/>
      </c>
      <c r="BQ3" s="58" t="str">
        <f t="shared" ref="BQ3:BQ14" si="4">IFERROR($I3-Q3,"")</f>
        <v/>
      </c>
      <c r="BR3" s="58" t="str">
        <f t="shared" ref="BR3:BR14" si="5">IFERROR($I3-R3,"")</f>
        <v/>
      </c>
      <c r="BS3" s="58" t="str">
        <f t="shared" ref="BS3:BS14" si="6">IFERROR($I3-S3,"")</f>
        <v/>
      </c>
      <c r="BT3" s="58" t="str">
        <f t="shared" ref="BT3:BT14" si="7">IFERROR($I3-T3,"")</f>
        <v/>
      </c>
      <c r="BU3" s="58" t="str">
        <f t="shared" ref="BU3:BU14" si="8">IFERROR($I3-U3,"")</f>
        <v/>
      </c>
      <c r="BV3" s="58" t="str">
        <f t="shared" ref="BV3:BV14" si="9">IFERROR($I3-V3,"")</f>
        <v/>
      </c>
      <c r="BW3" s="58" t="str">
        <f t="shared" ref="BW3:BW14" si="10">IFERROR($I3-W3,"")</f>
        <v/>
      </c>
      <c r="BX3" s="58" t="str">
        <f t="shared" ref="BX3:BX14" si="11">IFERROR($I3-X3,"")</f>
        <v/>
      </c>
      <c r="BY3" s="58" t="str">
        <f t="shared" ref="BY3:BY14" si="12">IFERROR($I3-Y3,"")</f>
        <v/>
      </c>
      <c r="BZ3" s="58" t="str">
        <f t="shared" ref="BZ3:BZ14" si="13">IFERROR($I3-Z3,"")</f>
        <v/>
      </c>
      <c r="CA3" s="58" t="str">
        <f t="shared" ref="CA3:CA14" si="14">IFERROR($I3-AA3,"")</f>
        <v/>
      </c>
      <c r="CB3" s="58" t="str">
        <f t="shared" ref="CB3:CB14" si="15">IFERROR($I3-AB3,"")</f>
        <v/>
      </c>
      <c r="CC3" s="58" t="str">
        <f t="shared" ref="CC3:CC14" si="16">IFERROR($I3-AC3,"")</f>
        <v/>
      </c>
      <c r="CD3" s="58" t="str">
        <f t="shared" ref="CD3:CD14" si="17">IFERROR($I3-AD3,"")</f>
        <v/>
      </c>
      <c r="CE3" s="58" t="str">
        <f t="shared" ref="CE3:CE14" si="18">IFERROR($I3-AE3,"")</f>
        <v/>
      </c>
      <c r="CF3" s="58" t="str">
        <f t="shared" ref="CF3:CF14" si="19">IFERROR($I3-AF3,"")</f>
        <v/>
      </c>
      <c r="CG3" s="58" t="str">
        <f t="shared" ref="CG3:CG14" si="20">IFERROR($I3-AG3,"")</f>
        <v/>
      </c>
      <c r="CH3" s="58" t="str">
        <f t="shared" ref="CH3:CH14" si="21">IFERROR($I3-AH3,"")</f>
        <v/>
      </c>
      <c r="CI3" s="58" t="str">
        <f t="shared" ref="CI3:CI14" si="22">IFERROR($I3-AI3,"")</f>
        <v/>
      </c>
      <c r="CJ3" s="58" t="str">
        <f t="shared" ref="CJ3:CJ14" si="23">IFERROR($I3-AJ3,"")</f>
        <v/>
      </c>
      <c r="CK3" s="58" t="str">
        <f t="shared" ref="CK3:CK14" si="24">IFERROR($I3-AK3,"")</f>
        <v/>
      </c>
      <c r="CL3" s="58" t="str">
        <f t="shared" ref="CL3:CL14" si="25">IFERROR($I3-AL3,"")</f>
        <v/>
      </c>
      <c r="CM3" s="58" t="str">
        <f t="shared" ref="CM3:CM14" si="26">IFERROR($I3-AM3,"")</f>
        <v/>
      </c>
      <c r="CN3" s="58" t="str">
        <f t="shared" ref="CN3:CN14" si="27">IFERROR($I3-AN3,"")</f>
        <v/>
      </c>
      <c r="CO3" s="58" t="str">
        <f t="shared" ref="CO3:CO14" si="28">IFERROR($I3-AO3,"")</f>
        <v/>
      </c>
      <c r="CP3" s="58" t="str">
        <f t="shared" ref="CP3:CP14" si="29">IFERROR($I3-AP3,"")</f>
        <v/>
      </c>
      <c r="CQ3" s="58" t="str">
        <f t="shared" ref="CQ3:CQ14" si="30">IFERROR($I3-AQ3,"")</f>
        <v/>
      </c>
      <c r="CR3" s="58" t="str">
        <f t="shared" ref="CR3:CR14" si="31">IFERROR($I3-AR3,"")</f>
        <v/>
      </c>
      <c r="CS3" s="58" t="str">
        <f t="shared" ref="CS3:CS14" si="32">IFERROR($I3-AS3,"")</f>
        <v/>
      </c>
      <c r="CT3" s="58" t="str">
        <f t="shared" ref="CT3:CT14" si="33">IFERROR($I3-AT3,"")</f>
        <v/>
      </c>
      <c r="CU3" s="58" t="str">
        <f t="shared" ref="CU3:CU14" si="34">IFERROR($I3-AU3,"")</f>
        <v/>
      </c>
      <c r="CV3" s="58" t="str">
        <f t="shared" ref="CV3:CV14" si="35">IFERROR($I3-AV3,"")</f>
        <v/>
      </c>
      <c r="CW3" s="58" t="str">
        <f t="shared" ref="CW3:CW14" si="36">IFERROR($I3-AW3,"")</f>
        <v/>
      </c>
      <c r="CX3" s="58" t="str">
        <f t="shared" ref="CX3:CX14" si="37">IFERROR($I3-AX3,"")</f>
        <v/>
      </c>
      <c r="CY3" s="58" t="str">
        <f t="shared" ref="CY3:CY14" si="38">IFERROR($I3-AY3,"")</f>
        <v/>
      </c>
      <c r="CZ3" s="58" t="str">
        <f t="shared" ref="CZ3:CZ14" si="39">IFERROR($I3-AZ3,"")</f>
        <v/>
      </c>
      <c r="DA3" s="58" t="str">
        <f t="shared" ref="DA3:DA14" si="40">IFERROR($I3-BA3,"")</f>
        <v/>
      </c>
      <c r="DB3" s="58" t="str">
        <f t="shared" ref="DB3:DB14" si="41">IFERROR($I3-BB3,"")</f>
        <v/>
      </c>
      <c r="DC3" s="58" t="str">
        <f t="shared" ref="DC3:DC14" si="42">IFERROR($I3-BC3,"")</f>
        <v/>
      </c>
      <c r="DD3" s="58" t="str">
        <f t="shared" ref="DD3:DD14" si="43">IFERROR($I3-BD3,"")</f>
        <v/>
      </c>
      <c r="DE3" s="58" t="str">
        <f t="shared" ref="DE3:DE14" si="44">IFERROR($I3-BE3,"")</f>
        <v/>
      </c>
      <c r="DF3" s="58" t="str">
        <f t="shared" ref="DF3:DF14" si="45">IFERROR($I3-BF3,"")</f>
        <v/>
      </c>
      <c r="DG3" s="58" t="str">
        <f t="shared" ref="DG3:DG14" si="46">IFERROR($I3-BG3,"")</f>
        <v/>
      </c>
      <c r="DH3" s="58" t="str">
        <f t="shared" ref="DH3:DH14" si="47">IFERROR($I3-BH3,"")</f>
        <v/>
      </c>
      <c r="DI3" s="54" t="s">
        <v>1477</v>
      </c>
      <c r="DJ3" s="55" t="str">
        <f>'Array Table'!B2</f>
        <v>Respiratory Syncytial Virus</v>
      </c>
      <c r="DK3" s="59" t="str">
        <f t="shared" ref="DK3:DK14" si="48">IF(BM3="","",IF($I3&lt;=35,IF(BM3&lt;=1,"-",IF(BM3&gt;=2,"+","+/-")),IF($I3&lt;=37,IF(BM3&lt;1.5,"-",IF(BM3&gt;=3,"+","+/-")),IF(BM3&lt;3,"-",IF(BM3&gt;=6,"+",IF(BM3&gt;=3,"+/-","-"))))))</f>
        <v>-</v>
      </c>
      <c r="DL3" s="59" t="str">
        <f t="shared" ref="DL3:DL14" si="49">IF(BN3="","",IF($I3&lt;=35,IF(BN3&lt;=1,"-",IF(BN3&gt;=2,"+","+/-")),IF($I3&lt;=37,IF(BN3&lt;1.5,"-",IF(BN3&gt;=3,"+","+/-")),IF(BN3&lt;3,"-",IF(BN3&gt;=6,"+",IF(BN3&gt;=3,"+/-","-"))))))</f>
        <v>+</v>
      </c>
      <c r="DM3" s="59" t="str">
        <f t="shared" ref="DM3:DM14" si="50">IF(BO3="","",IF($I3&lt;=35,IF(BO3&lt;=1,"-",IF(BO3&gt;=2,"+","+/-")),IF($I3&lt;=37,IF(BO3&lt;1.5,"-",IF(BO3&gt;=3,"+","+/-")),IF(BO3&lt;3,"-",IF(BO3&gt;=6,"+",IF(BO3&gt;=3,"+/-","-"))))))</f>
        <v>-</v>
      </c>
      <c r="DN3" s="59" t="str">
        <f t="shared" ref="DN3:DN14" si="51">IF(BP3="","",IF($I3&lt;=35,IF(BP3&lt;=1,"-",IF(BP3&gt;=2,"+","+/-")),IF($I3&lt;=37,IF(BP3&lt;1.5,"-",IF(BP3&gt;=3,"+","+/-")),IF(BP3&lt;3,"-",IF(BP3&gt;=6,"+",IF(BP3&gt;=3,"+/-","-"))))))</f>
        <v/>
      </c>
      <c r="DO3" s="59" t="str">
        <f t="shared" ref="DO3:DO14" si="52">IF(BQ3="","",IF($I3&lt;=35,IF(BQ3&lt;=1,"-",IF(BQ3&gt;=2,"+","+/-")),IF($I3&lt;=37,IF(BQ3&lt;1.5,"-",IF(BQ3&gt;=3,"+","+/-")),IF(BQ3&lt;3,"-",IF(BQ3&gt;=6,"+",IF(BQ3&gt;=3,"+/-","-"))))))</f>
        <v/>
      </c>
      <c r="DP3" s="59" t="str">
        <f t="shared" ref="DP3:DP14" si="53">IF(BR3="","",IF($I3&lt;=35,IF(BR3&lt;=1,"-",IF(BR3&gt;=2,"+","+/-")),IF($I3&lt;=37,IF(BR3&lt;1.5,"-",IF(BR3&gt;=3,"+","+/-")),IF(BR3&lt;3,"-",IF(BR3&gt;=6,"+",IF(BR3&gt;=3,"+/-","-"))))))</f>
        <v/>
      </c>
      <c r="DQ3" s="59" t="str">
        <f t="shared" ref="DQ3:DQ14" si="54">IF(BS3="","",IF($I3&lt;=35,IF(BS3&lt;=1,"-",IF(BS3&gt;=2,"+","+/-")),IF($I3&lt;=37,IF(BS3&lt;1.5,"-",IF(BS3&gt;=3,"+","+/-")),IF(BS3&lt;3,"-",IF(BS3&gt;=6,"+",IF(BS3&gt;=3,"+/-","-"))))))</f>
        <v/>
      </c>
      <c r="DR3" s="59" t="str">
        <f t="shared" ref="DR3:DR14" si="55">IF(BT3="","",IF($I3&lt;=35,IF(BT3&lt;=1,"-",IF(BT3&gt;=2,"+","+/-")),IF($I3&lt;=37,IF(BT3&lt;1.5,"-",IF(BT3&gt;=3,"+","+/-")),IF(BT3&lt;3,"-",IF(BT3&gt;=6,"+",IF(BT3&gt;=3,"+/-","-"))))))</f>
        <v/>
      </c>
      <c r="DS3" s="59" t="str">
        <f t="shared" ref="DS3:DS14" si="56">IF(BU3="","",IF($I3&lt;=35,IF(BU3&lt;=1,"-",IF(BU3&gt;=2,"+","+/-")),IF($I3&lt;=37,IF(BU3&lt;1.5,"-",IF(BU3&gt;=3,"+","+/-")),IF(BU3&lt;3,"-",IF(BU3&gt;=6,"+",IF(BU3&gt;=3,"+/-","-"))))))</f>
        <v/>
      </c>
      <c r="DT3" s="59" t="str">
        <f t="shared" ref="DT3:DT14" si="57">IF(BV3="","",IF($I3&lt;=35,IF(BV3&lt;=1,"-",IF(BV3&gt;=2,"+","+/-")),IF($I3&lt;=37,IF(BV3&lt;1.5,"-",IF(BV3&gt;=3,"+","+/-")),IF(BV3&lt;3,"-",IF(BV3&gt;=6,"+",IF(BV3&gt;=3,"+/-","-"))))))</f>
        <v/>
      </c>
      <c r="DU3" s="59" t="str">
        <f t="shared" ref="DU3:DU14" si="58">IF(BW3="","",IF($I3&lt;=35,IF(BW3&lt;=1,"-",IF(BW3&gt;=2,"+","+/-")),IF($I3&lt;=37,IF(BW3&lt;1.5,"-",IF(BW3&gt;=3,"+","+/-")),IF(BW3&lt;3,"-",IF(BW3&gt;=6,"+",IF(BW3&gt;=3,"+/-","-"))))))</f>
        <v/>
      </c>
      <c r="DV3" s="59" t="str">
        <f t="shared" ref="DV3:DV14" si="59">IF(BX3="","",IF($I3&lt;=35,IF(BX3&lt;=1,"-",IF(BX3&gt;=2,"+","+/-")),IF($I3&lt;=37,IF(BX3&lt;1.5,"-",IF(BX3&gt;=3,"+","+/-")),IF(BX3&lt;3,"-",IF(BX3&gt;=6,"+",IF(BX3&gt;=3,"+/-","-"))))))</f>
        <v/>
      </c>
      <c r="DW3" s="59" t="str">
        <f t="shared" ref="DW3:DW14" si="60">IF(BY3="","",IF($I3&lt;=35,IF(BY3&lt;=1,"-",IF(BY3&gt;=2,"+","+/-")),IF($I3&lt;=37,IF(BY3&lt;1.5,"-",IF(BY3&gt;=3,"+","+/-")),IF(BY3&lt;3,"-",IF(BY3&gt;=6,"+",IF(BY3&gt;=3,"+/-","-"))))))</f>
        <v/>
      </c>
      <c r="DX3" s="59" t="str">
        <f t="shared" ref="DX3:DX14" si="61">IF(BZ3="","",IF($I3&lt;=35,IF(BZ3&lt;=1,"-",IF(BZ3&gt;=2,"+","+/-")),IF($I3&lt;=37,IF(BZ3&lt;1.5,"-",IF(BZ3&gt;=3,"+","+/-")),IF(BZ3&lt;3,"-",IF(BZ3&gt;=6,"+",IF(BZ3&gt;=3,"+/-","-"))))))</f>
        <v/>
      </c>
      <c r="DY3" s="59" t="str">
        <f t="shared" ref="DY3:DY14" si="62">IF(CA3="","",IF($I3&lt;=35,IF(CA3&lt;=1,"-",IF(CA3&gt;=2,"+","+/-")),IF($I3&lt;=37,IF(CA3&lt;1.5,"-",IF(CA3&gt;=3,"+","+/-")),IF(CA3&lt;3,"-",IF(CA3&gt;=6,"+",IF(CA3&gt;=3,"+/-","-"))))))</f>
        <v/>
      </c>
      <c r="DZ3" s="59" t="str">
        <f t="shared" ref="DZ3:DZ14" si="63">IF(CB3="","",IF($I3&lt;=35,IF(CB3&lt;=1,"-",IF(CB3&gt;=2,"+","+/-")),IF($I3&lt;=37,IF(CB3&lt;1.5,"-",IF(CB3&gt;=3,"+","+/-")),IF(CB3&lt;3,"-",IF(CB3&gt;=6,"+",IF(CB3&gt;=3,"+/-","-"))))))</f>
        <v/>
      </c>
      <c r="EA3" s="59" t="str">
        <f t="shared" ref="EA3:EA14" si="64">IF(CC3="","",IF($I3&lt;=35,IF(CC3&lt;=1,"-",IF(CC3&gt;=2,"+","+/-")),IF($I3&lt;=37,IF(CC3&lt;1.5,"-",IF(CC3&gt;=3,"+","+/-")),IF(CC3&lt;3,"-",IF(CC3&gt;=6,"+",IF(CC3&gt;=3,"+/-","-"))))))</f>
        <v/>
      </c>
      <c r="EB3" s="59" t="str">
        <f t="shared" ref="EB3:EB14" si="65">IF(CD3="","",IF($I3&lt;=35,IF(CD3&lt;=1,"-",IF(CD3&gt;=2,"+","+/-")),IF($I3&lt;=37,IF(CD3&lt;1.5,"-",IF(CD3&gt;=3,"+","+/-")),IF(CD3&lt;3,"-",IF(CD3&gt;=6,"+",IF(CD3&gt;=3,"+/-","-"))))))</f>
        <v/>
      </c>
      <c r="EC3" s="59" t="str">
        <f t="shared" ref="EC3:EC14" si="66">IF(CE3="","",IF($I3&lt;=35,IF(CE3&lt;=1,"-",IF(CE3&gt;=2,"+","+/-")),IF($I3&lt;=37,IF(CE3&lt;1.5,"-",IF(CE3&gt;=3,"+","+/-")),IF(CE3&lt;3,"-",IF(CE3&gt;=6,"+",IF(CE3&gt;=3,"+/-","-"))))))</f>
        <v/>
      </c>
      <c r="ED3" s="59" t="str">
        <f t="shared" ref="ED3:ED14" si="67">IF(CF3="","",IF($I3&lt;=35,IF(CF3&lt;=1,"-",IF(CF3&gt;=2,"+","+/-")),IF($I3&lt;=37,IF(CF3&lt;1.5,"-",IF(CF3&gt;=3,"+","+/-")),IF(CF3&lt;3,"-",IF(CF3&gt;=6,"+",IF(CF3&gt;=3,"+/-","-"))))))</f>
        <v/>
      </c>
      <c r="EE3" s="59" t="str">
        <f t="shared" ref="EE3:EE14" si="68">IF(CG3="","",IF($I3&lt;=35,IF(CG3&lt;=1,"-",IF(CG3&gt;=2,"+","+/-")),IF($I3&lt;=37,IF(CG3&lt;1.5,"-",IF(CG3&gt;=3,"+","+/-")),IF(CG3&lt;3,"-",IF(CG3&gt;=6,"+",IF(CG3&gt;=3,"+/-","-"))))))</f>
        <v/>
      </c>
      <c r="EF3" s="59" t="str">
        <f t="shared" ref="EF3:EF14" si="69">IF(CH3="","",IF($I3&lt;=35,IF(CH3&lt;=1,"-",IF(CH3&gt;=2,"+","+/-")),IF($I3&lt;=37,IF(CH3&lt;1.5,"-",IF(CH3&gt;=3,"+","+/-")),IF(CH3&lt;3,"-",IF(CH3&gt;=6,"+",IF(CH3&gt;=3,"+/-","-"))))))</f>
        <v/>
      </c>
      <c r="EG3" s="59" t="str">
        <f t="shared" ref="EG3:EG14" si="70">IF(CI3="","",IF($I3&lt;=35,IF(CI3&lt;=1,"-",IF(CI3&gt;=2,"+","+/-")),IF($I3&lt;=37,IF(CI3&lt;1.5,"-",IF(CI3&gt;=3,"+","+/-")),IF(CI3&lt;3,"-",IF(CI3&gt;=6,"+",IF(CI3&gt;=3,"+/-","-"))))))</f>
        <v/>
      </c>
      <c r="EH3" s="59" t="str">
        <f t="shared" ref="EH3:EH14" si="71">IF(CJ3="","",IF($I3&lt;=35,IF(CJ3&lt;=1,"-",IF(CJ3&gt;=2,"+","+/-")),IF($I3&lt;=37,IF(CJ3&lt;1.5,"-",IF(CJ3&gt;=3,"+","+/-")),IF(CJ3&lt;3,"-",IF(CJ3&gt;=6,"+",IF(CJ3&gt;=3,"+/-","-"))))))</f>
        <v/>
      </c>
      <c r="EI3" s="59" t="str">
        <f t="shared" ref="EI3:EI14" si="72">IF(CK3="","",IF($I3&lt;=35,IF(CK3&lt;=1,"-",IF(CK3&gt;=2,"+","+/-")),IF($I3&lt;=37,IF(CK3&lt;1.5,"-",IF(CK3&gt;=3,"+","+/-")),IF(CK3&lt;3,"-",IF(CK3&gt;=6,"+",IF(CK3&gt;=3,"+/-","-"))))))</f>
        <v/>
      </c>
      <c r="EJ3" s="59" t="str">
        <f t="shared" ref="EJ3:EJ14" si="73">IF(CL3="","",IF($I3&lt;=35,IF(CL3&lt;=1,"-",IF(CL3&gt;=2,"+","+/-")),IF($I3&lt;=37,IF(CL3&lt;1.5,"-",IF(CL3&gt;=3,"+","+/-")),IF(CL3&lt;3,"-",IF(CL3&gt;=6,"+",IF(CL3&gt;=3,"+/-","-"))))))</f>
        <v/>
      </c>
      <c r="EK3" s="59" t="str">
        <f t="shared" ref="EK3:EK14" si="74">IF(CM3="","",IF($I3&lt;=35,IF(CM3&lt;=1,"-",IF(CM3&gt;=2,"+","+/-")),IF($I3&lt;=37,IF(CM3&lt;1.5,"-",IF(CM3&gt;=3,"+","+/-")),IF(CM3&lt;3,"-",IF(CM3&gt;=6,"+",IF(CM3&gt;=3,"+/-","-"))))))</f>
        <v/>
      </c>
      <c r="EL3" s="59" t="str">
        <f t="shared" ref="EL3:EL14" si="75">IF(CN3="","",IF($I3&lt;=35,IF(CN3&lt;=1,"-",IF(CN3&gt;=2,"+","+/-")),IF($I3&lt;=37,IF(CN3&lt;1.5,"-",IF(CN3&gt;=3,"+","+/-")),IF(CN3&lt;3,"-",IF(CN3&gt;=6,"+",IF(CN3&gt;=3,"+/-","-"))))))</f>
        <v/>
      </c>
      <c r="EM3" s="59" t="str">
        <f t="shared" ref="EM3:EM14" si="76">IF(CO3="","",IF($I3&lt;=35,IF(CO3&lt;=1,"-",IF(CO3&gt;=2,"+","+/-")),IF($I3&lt;=37,IF(CO3&lt;1.5,"-",IF(CO3&gt;=3,"+","+/-")),IF(CO3&lt;3,"-",IF(CO3&gt;=6,"+",IF(CO3&gt;=3,"+/-","-"))))))</f>
        <v/>
      </c>
      <c r="EN3" s="59" t="str">
        <f t="shared" ref="EN3:EN14" si="77">IF(CP3="","",IF($I3&lt;=35,IF(CP3&lt;=1,"-",IF(CP3&gt;=2,"+","+/-")),IF($I3&lt;=37,IF(CP3&lt;1.5,"-",IF(CP3&gt;=3,"+","+/-")),IF(CP3&lt;3,"-",IF(CP3&gt;=6,"+",IF(CP3&gt;=3,"+/-","-"))))))</f>
        <v/>
      </c>
      <c r="EO3" s="59" t="str">
        <f t="shared" ref="EO3:EO14" si="78">IF(CQ3="","",IF($I3&lt;=35,IF(CQ3&lt;=1,"-",IF(CQ3&gt;=2,"+","+/-")),IF($I3&lt;=37,IF(CQ3&lt;1.5,"-",IF(CQ3&gt;=3,"+","+/-")),IF(CQ3&lt;3,"-",IF(CQ3&gt;=6,"+",IF(CQ3&gt;=3,"+/-","-"))))))</f>
        <v/>
      </c>
      <c r="EP3" s="59" t="str">
        <f t="shared" ref="EP3:EP14" si="79">IF(CR3="","",IF($I3&lt;=35,IF(CR3&lt;=1,"-",IF(CR3&gt;=2,"+","+/-")),IF($I3&lt;=37,IF(CR3&lt;1.5,"-",IF(CR3&gt;=3,"+","+/-")),IF(CR3&lt;3,"-",IF(CR3&gt;=6,"+",IF(CR3&gt;=3,"+/-","-"))))))</f>
        <v/>
      </c>
      <c r="EQ3" s="59" t="str">
        <f t="shared" ref="EQ3:EQ14" si="80">IF(CS3="","",IF($I3&lt;=35,IF(CS3&lt;=1,"-",IF(CS3&gt;=2,"+","+/-")),IF($I3&lt;=37,IF(CS3&lt;1.5,"-",IF(CS3&gt;=3,"+","+/-")),IF(CS3&lt;3,"-",IF(CS3&gt;=6,"+",IF(CS3&gt;=3,"+/-","-"))))))</f>
        <v/>
      </c>
      <c r="ER3" s="59" t="str">
        <f t="shared" ref="ER3:ER14" si="81">IF(CT3="","",IF($I3&lt;=35,IF(CT3&lt;=1,"-",IF(CT3&gt;=2,"+","+/-")),IF($I3&lt;=37,IF(CT3&lt;1.5,"-",IF(CT3&gt;=3,"+","+/-")),IF(CT3&lt;3,"-",IF(CT3&gt;=6,"+",IF(CT3&gt;=3,"+/-","-"))))))</f>
        <v/>
      </c>
      <c r="ES3" s="59" t="str">
        <f t="shared" ref="ES3:ES14" si="82">IF(CU3="","",IF($I3&lt;=35,IF(CU3&lt;=1,"-",IF(CU3&gt;=2,"+","+/-")),IF($I3&lt;=37,IF(CU3&lt;1.5,"-",IF(CU3&gt;=3,"+","+/-")),IF(CU3&lt;3,"-",IF(CU3&gt;=6,"+",IF(CU3&gt;=3,"+/-","-"))))))</f>
        <v/>
      </c>
      <c r="ET3" s="59" t="str">
        <f t="shared" ref="ET3:ET14" si="83">IF(CV3="","",IF($I3&lt;=35,IF(CV3&lt;=1,"-",IF(CV3&gt;=2,"+","+/-")),IF($I3&lt;=37,IF(CV3&lt;1.5,"-",IF(CV3&gt;=3,"+","+/-")),IF(CV3&lt;3,"-",IF(CV3&gt;=6,"+",IF(CV3&gt;=3,"+/-","-"))))))</f>
        <v/>
      </c>
      <c r="EU3" s="59" t="str">
        <f t="shared" ref="EU3:EU14" si="84">IF(CW3="","",IF($I3&lt;=35,IF(CW3&lt;=1,"-",IF(CW3&gt;=2,"+","+/-")),IF($I3&lt;=37,IF(CW3&lt;1.5,"-",IF(CW3&gt;=3,"+","+/-")),IF(CW3&lt;3,"-",IF(CW3&gt;=6,"+",IF(CW3&gt;=3,"+/-","-"))))))</f>
        <v/>
      </c>
      <c r="EV3" s="59" t="str">
        <f t="shared" ref="EV3:EV14" si="85">IF(CX3="","",IF($I3&lt;=35,IF(CX3&lt;=1,"-",IF(CX3&gt;=2,"+","+/-")),IF($I3&lt;=37,IF(CX3&lt;1.5,"-",IF(CX3&gt;=3,"+","+/-")),IF(CX3&lt;3,"-",IF(CX3&gt;=6,"+",IF(CX3&gt;=3,"+/-","-"))))))</f>
        <v/>
      </c>
      <c r="EW3" s="59" t="str">
        <f t="shared" ref="EW3:EW14" si="86">IF(CY3="","",IF($I3&lt;=35,IF(CY3&lt;=1,"-",IF(CY3&gt;=2,"+","+/-")),IF($I3&lt;=37,IF(CY3&lt;1.5,"-",IF(CY3&gt;=3,"+","+/-")),IF(CY3&lt;3,"-",IF(CY3&gt;=6,"+",IF(CY3&gt;=3,"+/-","-"))))))</f>
        <v/>
      </c>
      <c r="EX3" s="59" t="str">
        <f t="shared" ref="EX3:EX14" si="87">IF(CZ3="","",IF($I3&lt;=35,IF(CZ3&lt;=1,"-",IF(CZ3&gt;=2,"+","+/-")),IF($I3&lt;=37,IF(CZ3&lt;1.5,"-",IF(CZ3&gt;=3,"+","+/-")),IF(CZ3&lt;3,"-",IF(CZ3&gt;=6,"+",IF(CZ3&gt;=3,"+/-","-"))))))</f>
        <v/>
      </c>
      <c r="EY3" s="59" t="str">
        <f t="shared" ref="EY3:EY14" si="88">IF(DA3="","",IF($I3&lt;=35,IF(DA3&lt;=1,"-",IF(DA3&gt;=2,"+","+/-")),IF($I3&lt;=37,IF(DA3&lt;1.5,"-",IF(DA3&gt;=3,"+","+/-")),IF(DA3&lt;3,"-",IF(DA3&gt;=6,"+",IF(DA3&gt;=3,"+/-","-"))))))</f>
        <v/>
      </c>
      <c r="EZ3" s="59" t="str">
        <f t="shared" ref="EZ3:EZ14" si="89">IF(DB3="","",IF($I3&lt;=35,IF(DB3&lt;=1,"-",IF(DB3&gt;=2,"+","+/-")),IF($I3&lt;=37,IF(DB3&lt;1.5,"-",IF(DB3&gt;=3,"+","+/-")),IF(DB3&lt;3,"-",IF(DB3&gt;=6,"+",IF(DB3&gt;=3,"+/-","-"))))))</f>
        <v/>
      </c>
      <c r="FA3" s="59" t="str">
        <f t="shared" ref="FA3:FA14" si="90">IF(DC3="","",IF($I3&lt;=35,IF(DC3&lt;=1,"-",IF(DC3&gt;=2,"+","+/-")),IF($I3&lt;=37,IF(DC3&lt;1.5,"-",IF(DC3&gt;=3,"+","+/-")),IF(DC3&lt;3,"-",IF(DC3&gt;=6,"+",IF(DC3&gt;=3,"+/-","-"))))))</f>
        <v/>
      </c>
      <c r="FB3" s="59" t="str">
        <f t="shared" ref="FB3:FB14" si="91">IF(DD3="","",IF($I3&lt;=35,IF(DD3&lt;=1,"-",IF(DD3&gt;=2,"+","+/-")),IF($I3&lt;=37,IF(DD3&lt;1.5,"-",IF(DD3&gt;=3,"+","+/-")),IF(DD3&lt;3,"-",IF(DD3&gt;=6,"+",IF(DD3&gt;=3,"+/-","-"))))))</f>
        <v/>
      </c>
      <c r="FC3" s="59" t="str">
        <f t="shared" ref="FC3:FC14" si="92">IF(DE3="","",IF($I3&lt;=35,IF(DE3&lt;=1,"-",IF(DE3&gt;=2,"+","+/-")),IF($I3&lt;=37,IF(DE3&lt;1.5,"-",IF(DE3&gt;=3,"+","+/-")),IF(DE3&lt;3,"-",IF(DE3&gt;=6,"+",IF(DE3&gt;=3,"+/-","-"))))))</f>
        <v/>
      </c>
      <c r="FD3" s="59" t="str">
        <f t="shared" ref="FD3:FD14" si="93">IF(DF3="","",IF($I3&lt;=35,IF(DF3&lt;=1,"-",IF(DF3&gt;=2,"+","+/-")),IF($I3&lt;=37,IF(DF3&lt;1.5,"-",IF(DF3&gt;=3,"+","+/-")),IF(DF3&lt;3,"-",IF(DF3&gt;=6,"+",IF(DF3&gt;=3,"+/-","-"))))))</f>
        <v/>
      </c>
      <c r="FE3" s="59" t="str">
        <f t="shared" ref="FE3:FE14" si="94">IF(DG3="","",IF($I3&lt;=35,IF(DG3&lt;=1,"-",IF(DG3&gt;=2,"+","+/-")),IF($I3&lt;=37,IF(DG3&lt;1.5,"-",IF(DG3&gt;=3,"+","+/-")),IF(DG3&lt;3,"-",IF(DG3&gt;=6,"+",IF(DG3&gt;=3,"+/-","-"))))))</f>
        <v/>
      </c>
      <c r="FF3" s="59" t="str">
        <f t="shared" ref="FF3:FF14" si="95">IF(DH3="","",IF($I3&lt;=35,IF(DH3&lt;=1,"-",IF(DH3&gt;=2,"+","+/-")),IF($I3&lt;=37,IF(DH3&lt;1.5,"-",IF(DH3&gt;=3,"+","+/-")),IF(DH3&lt;3,"-",IF(DH3&gt;=6,"+",IF(DH3&gt;=3,"+/-","-"))))))</f>
        <v/>
      </c>
    </row>
    <row r="4" spans="1:162" ht="12.75" x14ac:dyDescent="0.25">
      <c r="A4" s="54" t="s">
        <v>1478</v>
      </c>
      <c r="B4" s="55" t="str">
        <f>'Array Table'!B3</f>
        <v>Influenza A</v>
      </c>
      <c r="C4" s="56">
        <f>IF(SUM('No Template Controls'!C$3:C$14)&gt;10,IF(AND(ISNUMBER('No Template Controls'!C4),'No Template Controls'!C4&lt;40,'No Template Controls'!C4&gt;0),'No Template Controls'!C4,40),"")</f>
        <v>40</v>
      </c>
      <c r="D4" s="56">
        <f>IF(SUM('No Template Controls'!D$3:D$14)&gt;10,IF(AND(ISNUMBER('No Template Controls'!D4),'No Template Controls'!D4&lt;40,'No Template Controls'!D4&gt;0),'No Template Controls'!D4,40),"")</f>
        <v>40</v>
      </c>
      <c r="E4" s="56">
        <f>IF(SUM('No Template Controls'!E$3:E$14)&gt;10,IF(AND(ISNUMBER('No Template Controls'!E4),'No Template Controls'!E4&lt;40,'No Template Controls'!E4&gt;0),'No Template Controls'!E4,40),"")</f>
        <v>40</v>
      </c>
      <c r="F4" s="56" t="str">
        <f>IF(SUM('No Template Controls'!F$3:F$14)&gt;10,IF(AND(ISNUMBER('No Template Controls'!F4),'No Template Controls'!F4&lt;40,'No Template Controls'!F4&gt;0),'No Template Controls'!F4,40),"")</f>
        <v/>
      </c>
      <c r="G4" s="56" t="str">
        <f>IF(SUM('No Template Controls'!G$3:G$14)&gt;10,IF(AND(ISNUMBER('No Template Controls'!G4),'No Template Controls'!G4&lt;40,'No Template Controls'!G4&gt;0),'No Template Controls'!G4,40),"")</f>
        <v/>
      </c>
      <c r="H4" s="56" t="str">
        <f>IF(SUM('No Template Controls'!H$3:H$14)&gt;10,IF(AND(ISNUMBER('No Template Controls'!H4),'No Template Controls'!H4&lt;40,'No Template Controls'!H4&gt;0),'No Template Controls'!H4,40),"")</f>
        <v/>
      </c>
      <c r="I4" s="56">
        <f>IF(ISERROR(AVERAGE(Calculations!C4:H4)),"",AVERAGE(Calculations!C4:H4))</f>
        <v>40</v>
      </c>
      <c r="J4" s="56">
        <f>IF(ISERROR(STDEV(Calculations!C4:H4)),"",IF(COUNT(Calculations!C4:H4)&lt;3,"N/A",STDEV(Calculations!C4:H4)))</f>
        <v>0</v>
      </c>
      <c r="K4" s="54" t="s">
        <v>1478</v>
      </c>
      <c r="L4" s="56" t="str">
        <f>'Array Table'!B3</f>
        <v>Influenza A</v>
      </c>
      <c r="M4" s="56">
        <f>IF(SUM('Test Sample Data'!C$3:C$14)&gt;10,IF(AND(ISNUMBER('Test Sample Data'!C4),'Test Sample Data'!C4&lt;40,'Test Sample Data'!C4&gt;0),'Test Sample Data'!C4,40),"")</f>
        <v>40</v>
      </c>
      <c r="N4" s="56">
        <f>IF(SUM('Test Sample Data'!D$3:D$14)&gt;10,IF(AND(ISNUMBER('Test Sample Data'!D4),'Test Sample Data'!D4&lt;40,'Test Sample Data'!D4&gt;0),'Test Sample Data'!D4,40),"")</f>
        <v>40</v>
      </c>
      <c r="O4" s="56">
        <f>IF(SUM('Test Sample Data'!E$3:E$14)&gt;10,IF(AND(ISNUMBER('Test Sample Data'!E4),'Test Sample Data'!E4&lt;40,'Test Sample Data'!E4&gt;0),'Test Sample Data'!E4,40),"")</f>
        <v>40</v>
      </c>
      <c r="P4" s="56" t="str">
        <f>IF(SUM('Test Sample Data'!F$3:F$14)&gt;10,IF(AND(ISNUMBER('Test Sample Data'!F4),'Test Sample Data'!F4&lt;40,'Test Sample Data'!F4&gt;0),'Test Sample Data'!F4,40),"")</f>
        <v/>
      </c>
      <c r="Q4" s="56" t="str">
        <f>IF(SUM('Test Sample Data'!G$3:G$14)&gt;10,IF(AND(ISNUMBER('Test Sample Data'!G4),'Test Sample Data'!G4&lt;40,'Test Sample Data'!G4&gt;0),'Test Sample Data'!G4,40),"")</f>
        <v/>
      </c>
      <c r="R4" s="56" t="str">
        <f>IF(SUM('Test Sample Data'!H$3:H$14)&gt;10,IF(AND(ISNUMBER('Test Sample Data'!H4),'Test Sample Data'!H4&lt;40,'Test Sample Data'!H4&gt;0),'Test Sample Data'!H4,40),"")</f>
        <v/>
      </c>
      <c r="S4" s="56" t="str">
        <f>IF(SUM('Test Sample Data'!I$3:I$14)&gt;10,IF(AND(ISNUMBER('Test Sample Data'!I4),'Test Sample Data'!I4&lt;40,'Test Sample Data'!I4&gt;0),'Test Sample Data'!I4,40),"")</f>
        <v/>
      </c>
      <c r="T4" s="56" t="str">
        <f>IF(SUM('Test Sample Data'!J$3:J$14)&gt;10,IF(AND(ISNUMBER('Test Sample Data'!J4),'Test Sample Data'!J4&lt;40,'Test Sample Data'!J4&gt;0),'Test Sample Data'!J4,40),"")</f>
        <v/>
      </c>
      <c r="U4" s="56" t="str">
        <f>IF(SUM('Test Sample Data'!K$3:K$14)&gt;10,IF(AND(ISNUMBER('Test Sample Data'!K4),'Test Sample Data'!K4&lt;40,'Test Sample Data'!K4&gt;0),'Test Sample Data'!K4,40),"")</f>
        <v/>
      </c>
      <c r="V4" s="56" t="str">
        <f>IF(SUM('Test Sample Data'!L$3:L$14)&gt;10,IF(AND(ISNUMBER('Test Sample Data'!L4),'Test Sample Data'!L4&lt;40,'Test Sample Data'!L4&gt;0),'Test Sample Data'!L4,40),"")</f>
        <v/>
      </c>
      <c r="W4" s="56" t="str">
        <f>IF(SUM('Test Sample Data'!M$3:M$14)&gt;10,IF(AND(ISNUMBER('Test Sample Data'!M4),'Test Sample Data'!M4&lt;40,'Test Sample Data'!M4&gt;0),'Test Sample Data'!M4,40),"")</f>
        <v/>
      </c>
      <c r="X4" s="56" t="str">
        <f>IF(SUM('Test Sample Data'!N$3:N$14)&gt;10,IF(AND(ISNUMBER('Test Sample Data'!N4),'Test Sample Data'!N4&lt;40,'Test Sample Data'!N4&gt;0),'Test Sample Data'!N4,40),"")</f>
        <v/>
      </c>
      <c r="Y4" s="56" t="str">
        <f>IF(SUM('Test Sample Data'!O$3:O$14)&gt;10,IF(AND(ISNUMBER('Test Sample Data'!O4),'Test Sample Data'!O4&lt;40,'Test Sample Data'!O4&gt;0),'Test Sample Data'!O4,40),"")</f>
        <v/>
      </c>
      <c r="Z4" s="56" t="str">
        <f>IF(SUM('Test Sample Data'!P$3:P$14)&gt;10,IF(AND(ISNUMBER('Test Sample Data'!P4),'Test Sample Data'!P4&lt;40,'Test Sample Data'!P4&gt;0),'Test Sample Data'!P4,40),"")</f>
        <v/>
      </c>
      <c r="AA4" s="56" t="str">
        <f>IF(SUM('Test Sample Data'!Q$3:Q$14)&gt;10,IF(AND(ISNUMBER('Test Sample Data'!Q4),'Test Sample Data'!Q4&lt;40,'Test Sample Data'!Q4&gt;0),'Test Sample Data'!Q4,40),"")</f>
        <v/>
      </c>
      <c r="AB4" s="56" t="str">
        <f>IF(SUM('Test Sample Data'!R$3:R$14)&gt;10,IF(AND(ISNUMBER('Test Sample Data'!R4),'Test Sample Data'!R4&lt;40,'Test Sample Data'!R4&gt;0),'Test Sample Data'!R4,40),"")</f>
        <v/>
      </c>
      <c r="AC4" s="56" t="str">
        <f>IF(SUM('Test Sample Data'!S$3:S$14)&gt;10,IF(AND(ISNUMBER('Test Sample Data'!S4),'Test Sample Data'!S4&lt;40,'Test Sample Data'!S4&gt;0),'Test Sample Data'!S4,40),"")</f>
        <v/>
      </c>
      <c r="AD4" s="56" t="str">
        <f>IF(SUM('Test Sample Data'!T$3:T$14)&gt;10,IF(AND(ISNUMBER('Test Sample Data'!T4),'Test Sample Data'!T4&lt;40,'Test Sample Data'!T4&gt;0),'Test Sample Data'!T4,40),"")</f>
        <v/>
      </c>
      <c r="AE4" s="56" t="str">
        <f>IF(SUM('Test Sample Data'!U$3:U$14)&gt;10,IF(AND(ISNUMBER('Test Sample Data'!U4),'Test Sample Data'!U4&lt;40,'Test Sample Data'!U4&gt;0),'Test Sample Data'!U4,40),"")</f>
        <v/>
      </c>
      <c r="AF4" s="56" t="str">
        <f>IF(SUM('Test Sample Data'!V$3:V$14)&gt;10,IF(AND(ISNUMBER('Test Sample Data'!V4),'Test Sample Data'!V4&lt;40,'Test Sample Data'!V4&gt;0),'Test Sample Data'!V4,40),"")</f>
        <v/>
      </c>
      <c r="AG4" s="56" t="str">
        <f>IF(SUM('Test Sample Data'!W$3:W$14)&gt;10,IF(AND(ISNUMBER('Test Sample Data'!W4),'Test Sample Data'!W4&lt;40,'Test Sample Data'!W4&gt;0),'Test Sample Data'!W4,40),"")</f>
        <v/>
      </c>
      <c r="AH4" s="56" t="str">
        <f>IF(SUM('Test Sample Data'!X$3:X$14)&gt;10,IF(AND(ISNUMBER('Test Sample Data'!X4),'Test Sample Data'!X4&lt;40,'Test Sample Data'!X4&gt;0),'Test Sample Data'!X4,40),"")</f>
        <v/>
      </c>
      <c r="AI4" s="56" t="str">
        <f>IF(SUM('Test Sample Data'!Y$3:Y$14)&gt;10,IF(AND(ISNUMBER('Test Sample Data'!Y4),'Test Sample Data'!Y4&lt;40,'Test Sample Data'!Y4&gt;0),'Test Sample Data'!Y4,40),"")</f>
        <v/>
      </c>
      <c r="AJ4" s="56" t="str">
        <f>IF(SUM('Test Sample Data'!Z$3:Z$14)&gt;10,IF(AND(ISNUMBER('Test Sample Data'!Z4),'Test Sample Data'!Z4&lt;40,'Test Sample Data'!Z4&gt;0),'Test Sample Data'!Z4,40),"")</f>
        <v/>
      </c>
      <c r="AK4" s="56" t="str">
        <f>IF(SUM('Test Sample Data'!AA$3:AA$14)&gt;10,IF(AND(ISNUMBER('Test Sample Data'!AA4),'Test Sample Data'!AA4&lt;40,'Test Sample Data'!AA4&gt;0),'Test Sample Data'!AA4,40),"")</f>
        <v/>
      </c>
      <c r="AL4" s="56" t="str">
        <f>IF(SUM('Test Sample Data'!AB$3:AB$14)&gt;10,IF(AND(ISNUMBER('Test Sample Data'!AB4),'Test Sample Data'!AB4&lt;40,'Test Sample Data'!AB4&gt;0),'Test Sample Data'!AB4,40),"")</f>
        <v/>
      </c>
      <c r="AM4" s="56" t="str">
        <f>IF(SUM('Test Sample Data'!AC$3:AC$14)&gt;10,IF(AND(ISNUMBER('Test Sample Data'!AC4),'Test Sample Data'!AC4&lt;40,'Test Sample Data'!AC4&gt;0),'Test Sample Data'!AC4,40),"")</f>
        <v/>
      </c>
      <c r="AN4" s="56" t="str">
        <f>IF(SUM('Test Sample Data'!AD$3:AD$14)&gt;10,IF(AND(ISNUMBER('Test Sample Data'!AD4),'Test Sample Data'!AD4&lt;40,'Test Sample Data'!AD4&gt;0),'Test Sample Data'!AD4,40),"")</f>
        <v/>
      </c>
      <c r="AO4" s="56" t="str">
        <f>IF(SUM('Test Sample Data'!AE$3:AE$14)&gt;10,IF(AND(ISNUMBER('Test Sample Data'!AE4),'Test Sample Data'!AE4&lt;40,'Test Sample Data'!AE4&gt;0),'Test Sample Data'!AE4,40),"")</f>
        <v/>
      </c>
      <c r="AP4" s="56" t="str">
        <f>IF(SUM('Test Sample Data'!AF$3:AF$14)&gt;10,IF(AND(ISNUMBER('Test Sample Data'!AF4),'Test Sample Data'!AF4&lt;40,'Test Sample Data'!AF4&gt;0),'Test Sample Data'!AF4,40),"")</f>
        <v/>
      </c>
      <c r="AQ4" s="56" t="str">
        <f>IF(SUM('Test Sample Data'!AG$3:AG$14)&gt;10,IF(AND(ISNUMBER('Test Sample Data'!AG4),'Test Sample Data'!AG4&lt;40,'Test Sample Data'!AG4&gt;0),'Test Sample Data'!AG4,40),"")</f>
        <v/>
      </c>
      <c r="AR4" s="56" t="str">
        <f>IF(SUM('Test Sample Data'!AH$3:AH$14)&gt;10,IF(AND(ISNUMBER('Test Sample Data'!AH4),'Test Sample Data'!AH4&lt;40,'Test Sample Data'!AH4&gt;0),'Test Sample Data'!AH4,40),"")</f>
        <v/>
      </c>
      <c r="AS4" s="56" t="str">
        <f>IF(SUM('Test Sample Data'!AI$3:AI$14)&gt;10,IF(AND(ISNUMBER('Test Sample Data'!AI4),'Test Sample Data'!AI4&lt;40,'Test Sample Data'!AI4&gt;0),'Test Sample Data'!AI4,40),"")</f>
        <v/>
      </c>
      <c r="AT4" s="56" t="str">
        <f>IF(SUM('Test Sample Data'!AJ$3:AJ$14)&gt;10,IF(AND(ISNUMBER('Test Sample Data'!AJ4),'Test Sample Data'!AJ4&lt;40,'Test Sample Data'!AJ4&gt;0),'Test Sample Data'!AJ4,40),"")</f>
        <v/>
      </c>
      <c r="AU4" s="56" t="str">
        <f>IF(SUM('Test Sample Data'!AK$3:AK$14)&gt;10,IF(AND(ISNUMBER('Test Sample Data'!AK4),'Test Sample Data'!AK4&lt;40,'Test Sample Data'!AK4&gt;0),'Test Sample Data'!AK4,40),"")</f>
        <v/>
      </c>
      <c r="AV4" s="56" t="str">
        <f>IF(SUM('Test Sample Data'!AL$3:AL$14)&gt;10,IF(AND(ISNUMBER('Test Sample Data'!AL4),'Test Sample Data'!AL4&lt;40,'Test Sample Data'!AL4&gt;0),'Test Sample Data'!AL4,40),"")</f>
        <v/>
      </c>
      <c r="AW4" s="56" t="str">
        <f>IF(SUM('Test Sample Data'!AM$3:AM$14)&gt;10,IF(AND(ISNUMBER('Test Sample Data'!AM4),'Test Sample Data'!AM4&lt;40,'Test Sample Data'!AM4&gt;0),'Test Sample Data'!AM4,40),"")</f>
        <v/>
      </c>
      <c r="AX4" s="56" t="str">
        <f>IF(SUM('Test Sample Data'!AN$3:AN$14)&gt;10,IF(AND(ISNUMBER('Test Sample Data'!AN4),'Test Sample Data'!AN4&lt;40,'Test Sample Data'!AN4&gt;0),'Test Sample Data'!AN4,40),"")</f>
        <v/>
      </c>
      <c r="AY4" s="56" t="str">
        <f>IF(SUM('Test Sample Data'!AO$3:AO$14)&gt;10,IF(AND(ISNUMBER('Test Sample Data'!AO4),'Test Sample Data'!AO4&lt;40,'Test Sample Data'!AO4&gt;0),'Test Sample Data'!AO4,40),"")</f>
        <v/>
      </c>
      <c r="AZ4" s="56" t="str">
        <f>IF(SUM('Test Sample Data'!AP$3:AP$14)&gt;10,IF(AND(ISNUMBER('Test Sample Data'!AP4),'Test Sample Data'!AP4&lt;40,'Test Sample Data'!AP4&gt;0),'Test Sample Data'!AP4,40),"")</f>
        <v/>
      </c>
      <c r="BA4" s="56" t="str">
        <f>IF(SUM('Test Sample Data'!AQ$3:AQ$14)&gt;10,IF(AND(ISNUMBER('Test Sample Data'!AQ4),'Test Sample Data'!AQ4&lt;40,'Test Sample Data'!AQ4&gt;0),'Test Sample Data'!AQ4,40),"")</f>
        <v/>
      </c>
      <c r="BB4" s="56" t="str">
        <f>IF(SUM('Test Sample Data'!AR$3:AR$14)&gt;10,IF(AND(ISNUMBER('Test Sample Data'!AR4),'Test Sample Data'!AR4&lt;40,'Test Sample Data'!AR4&gt;0),'Test Sample Data'!AR4,40),"")</f>
        <v/>
      </c>
      <c r="BC4" s="56" t="str">
        <f>IF(SUM('Test Sample Data'!AS$3:AS$14)&gt;10,IF(AND(ISNUMBER('Test Sample Data'!AS4),'Test Sample Data'!AS4&lt;40,'Test Sample Data'!AS4&gt;0),'Test Sample Data'!AS4,40),"")</f>
        <v/>
      </c>
      <c r="BD4" s="56" t="str">
        <f>IF(SUM('Test Sample Data'!AT$3:AT$14)&gt;10,IF(AND(ISNUMBER('Test Sample Data'!AT4),'Test Sample Data'!AT4&lt;40,'Test Sample Data'!AT4&gt;0),'Test Sample Data'!AT4,40),"")</f>
        <v/>
      </c>
      <c r="BE4" s="56" t="str">
        <f>IF(SUM('Test Sample Data'!AU$3:AU$14)&gt;10,IF(AND(ISNUMBER('Test Sample Data'!AU4),'Test Sample Data'!AU4&lt;40,'Test Sample Data'!AU4&gt;0),'Test Sample Data'!AU4,40),"")</f>
        <v/>
      </c>
      <c r="BF4" s="56" t="str">
        <f>IF(SUM('Test Sample Data'!AV$3:AV$14)&gt;10,IF(AND(ISNUMBER('Test Sample Data'!AV4),'Test Sample Data'!AV4&lt;40,'Test Sample Data'!AV4&gt;0),'Test Sample Data'!AV4,40),"")</f>
        <v/>
      </c>
      <c r="BG4" s="56" t="str">
        <f>IF(SUM('Test Sample Data'!AW$3:AW$14)&gt;10,IF(AND(ISNUMBER('Test Sample Data'!AW4),'Test Sample Data'!AW4&lt;40,'Test Sample Data'!AW4&gt;0),'Test Sample Data'!AW4,40),"")</f>
        <v/>
      </c>
      <c r="BH4" s="56" t="str">
        <f>IF(SUM('Test Sample Data'!AX$3:AX$14)&gt;10,IF(AND(ISNUMBER('Test Sample Data'!AX4),'Test Sample Data'!AX4&lt;40,'Test Sample Data'!AX4&gt;0),'Test Sample Data'!AX4,40),"")</f>
        <v/>
      </c>
      <c r="BI4" s="56">
        <f>IF(ISERROR(AVERAGE(Calculations!M4:BH4)),"",AVERAGE(Calculations!M4:BH4))</f>
        <v>40</v>
      </c>
      <c r="BJ4" s="56">
        <f>IF(ISERROR(STDEV(Calculations!M4:BH4)),"",IF(COUNT(Calculations!M4:BH4)&lt;3,"N/A",STDEV(Calculations!M4:BH4)))</f>
        <v>0</v>
      </c>
      <c r="BK4" s="54" t="s">
        <v>1478</v>
      </c>
      <c r="BL4" s="55" t="str">
        <f>'Array Table'!B3</f>
        <v>Influenza A</v>
      </c>
      <c r="BM4" s="58">
        <f t="shared" si="0"/>
        <v>0</v>
      </c>
      <c r="BN4" s="58">
        <f t="shared" si="1"/>
        <v>0</v>
      </c>
      <c r="BO4" s="58">
        <f t="shared" si="2"/>
        <v>0</v>
      </c>
      <c r="BP4" s="58" t="str">
        <f t="shared" si="3"/>
        <v/>
      </c>
      <c r="BQ4" s="58" t="str">
        <f t="shared" si="4"/>
        <v/>
      </c>
      <c r="BR4" s="58" t="str">
        <f t="shared" si="5"/>
        <v/>
      </c>
      <c r="BS4" s="58" t="str">
        <f t="shared" si="6"/>
        <v/>
      </c>
      <c r="BT4" s="58" t="str">
        <f t="shared" si="7"/>
        <v/>
      </c>
      <c r="BU4" s="58" t="str">
        <f t="shared" si="8"/>
        <v/>
      </c>
      <c r="BV4" s="58" t="str">
        <f t="shared" si="9"/>
        <v/>
      </c>
      <c r="BW4" s="58" t="str">
        <f t="shared" si="10"/>
        <v/>
      </c>
      <c r="BX4" s="58" t="str">
        <f t="shared" si="11"/>
        <v/>
      </c>
      <c r="BY4" s="58" t="str">
        <f t="shared" si="12"/>
        <v/>
      </c>
      <c r="BZ4" s="58" t="str">
        <f t="shared" si="13"/>
        <v/>
      </c>
      <c r="CA4" s="58" t="str">
        <f t="shared" si="14"/>
        <v/>
      </c>
      <c r="CB4" s="58" t="str">
        <f t="shared" si="15"/>
        <v/>
      </c>
      <c r="CC4" s="58" t="str">
        <f t="shared" si="16"/>
        <v/>
      </c>
      <c r="CD4" s="58" t="str">
        <f t="shared" si="17"/>
        <v/>
      </c>
      <c r="CE4" s="58" t="str">
        <f t="shared" si="18"/>
        <v/>
      </c>
      <c r="CF4" s="58" t="str">
        <f t="shared" si="19"/>
        <v/>
      </c>
      <c r="CG4" s="58" t="str">
        <f t="shared" si="20"/>
        <v/>
      </c>
      <c r="CH4" s="58" t="str">
        <f t="shared" si="21"/>
        <v/>
      </c>
      <c r="CI4" s="58" t="str">
        <f t="shared" si="22"/>
        <v/>
      </c>
      <c r="CJ4" s="58" t="str">
        <f t="shared" si="23"/>
        <v/>
      </c>
      <c r="CK4" s="58" t="str">
        <f t="shared" si="24"/>
        <v/>
      </c>
      <c r="CL4" s="58" t="str">
        <f t="shared" si="25"/>
        <v/>
      </c>
      <c r="CM4" s="58" t="str">
        <f t="shared" si="26"/>
        <v/>
      </c>
      <c r="CN4" s="58" t="str">
        <f t="shared" si="27"/>
        <v/>
      </c>
      <c r="CO4" s="58" t="str">
        <f t="shared" si="28"/>
        <v/>
      </c>
      <c r="CP4" s="58" t="str">
        <f t="shared" si="29"/>
        <v/>
      </c>
      <c r="CQ4" s="58" t="str">
        <f t="shared" si="30"/>
        <v/>
      </c>
      <c r="CR4" s="58" t="str">
        <f t="shared" si="31"/>
        <v/>
      </c>
      <c r="CS4" s="58" t="str">
        <f t="shared" si="32"/>
        <v/>
      </c>
      <c r="CT4" s="58" t="str">
        <f t="shared" si="33"/>
        <v/>
      </c>
      <c r="CU4" s="58" t="str">
        <f t="shared" si="34"/>
        <v/>
      </c>
      <c r="CV4" s="58" t="str">
        <f t="shared" si="35"/>
        <v/>
      </c>
      <c r="CW4" s="58" t="str">
        <f t="shared" si="36"/>
        <v/>
      </c>
      <c r="CX4" s="58" t="str">
        <f t="shared" si="37"/>
        <v/>
      </c>
      <c r="CY4" s="58" t="str">
        <f t="shared" si="38"/>
        <v/>
      </c>
      <c r="CZ4" s="58" t="str">
        <f t="shared" si="39"/>
        <v/>
      </c>
      <c r="DA4" s="58" t="str">
        <f t="shared" si="40"/>
        <v/>
      </c>
      <c r="DB4" s="58" t="str">
        <f t="shared" si="41"/>
        <v/>
      </c>
      <c r="DC4" s="58" t="str">
        <f t="shared" si="42"/>
        <v/>
      </c>
      <c r="DD4" s="58" t="str">
        <f t="shared" si="43"/>
        <v/>
      </c>
      <c r="DE4" s="58" t="str">
        <f t="shared" si="44"/>
        <v/>
      </c>
      <c r="DF4" s="58" t="str">
        <f t="shared" si="45"/>
        <v/>
      </c>
      <c r="DG4" s="58" t="str">
        <f t="shared" si="46"/>
        <v/>
      </c>
      <c r="DH4" s="58" t="str">
        <f t="shared" si="47"/>
        <v/>
      </c>
      <c r="DI4" s="54" t="s">
        <v>1478</v>
      </c>
      <c r="DJ4" s="55" t="str">
        <f>'Array Table'!B3</f>
        <v>Influenza A</v>
      </c>
      <c r="DK4" s="59" t="str">
        <f t="shared" si="48"/>
        <v>-</v>
      </c>
      <c r="DL4" s="59" t="str">
        <f t="shared" si="49"/>
        <v>-</v>
      </c>
      <c r="DM4" s="59" t="str">
        <f t="shared" si="50"/>
        <v>-</v>
      </c>
      <c r="DN4" s="59" t="str">
        <f t="shared" si="51"/>
        <v/>
      </c>
      <c r="DO4" s="59" t="str">
        <f t="shared" si="52"/>
        <v/>
      </c>
      <c r="DP4" s="59" t="str">
        <f t="shared" si="53"/>
        <v/>
      </c>
      <c r="DQ4" s="59" t="str">
        <f t="shared" si="54"/>
        <v/>
      </c>
      <c r="DR4" s="59" t="str">
        <f t="shared" si="55"/>
        <v/>
      </c>
      <c r="DS4" s="59" t="str">
        <f t="shared" si="56"/>
        <v/>
      </c>
      <c r="DT4" s="59" t="str">
        <f t="shared" si="57"/>
        <v/>
      </c>
      <c r="DU4" s="59" t="str">
        <f t="shared" si="58"/>
        <v/>
      </c>
      <c r="DV4" s="59" t="str">
        <f t="shared" si="59"/>
        <v/>
      </c>
      <c r="DW4" s="59" t="str">
        <f t="shared" si="60"/>
        <v/>
      </c>
      <c r="DX4" s="59" t="str">
        <f t="shared" si="61"/>
        <v/>
      </c>
      <c r="DY4" s="59" t="str">
        <f t="shared" si="62"/>
        <v/>
      </c>
      <c r="DZ4" s="59" t="str">
        <f t="shared" si="63"/>
        <v/>
      </c>
      <c r="EA4" s="59" t="str">
        <f t="shared" si="64"/>
        <v/>
      </c>
      <c r="EB4" s="59" t="str">
        <f t="shared" si="65"/>
        <v/>
      </c>
      <c r="EC4" s="59" t="str">
        <f t="shared" si="66"/>
        <v/>
      </c>
      <c r="ED4" s="59" t="str">
        <f t="shared" si="67"/>
        <v/>
      </c>
      <c r="EE4" s="59" t="str">
        <f t="shared" si="68"/>
        <v/>
      </c>
      <c r="EF4" s="59" t="str">
        <f t="shared" si="69"/>
        <v/>
      </c>
      <c r="EG4" s="59" t="str">
        <f t="shared" si="70"/>
        <v/>
      </c>
      <c r="EH4" s="59" t="str">
        <f t="shared" si="71"/>
        <v/>
      </c>
      <c r="EI4" s="59" t="str">
        <f t="shared" si="72"/>
        <v/>
      </c>
      <c r="EJ4" s="59" t="str">
        <f t="shared" si="73"/>
        <v/>
      </c>
      <c r="EK4" s="59" t="str">
        <f t="shared" si="74"/>
        <v/>
      </c>
      <c r="EL4" s="59" t="str">
        <f t="shared" si="75"/>
        <v/>
      </c>
      <c r="EM4" s="59" t="str">
        <f t="shared" si="76"/>
        <v/>
      </c>
      <c r="EN4" s="59" t="str">
        <f t="shared" si="77"/>
        <v/>
      </c>
      <c r="EO4" s="59" t="str">
        <f t="shared" si="78"/>
        <v/>
      </c>
      <c r="EP4" s="59" t="str">
        <f t="shared" si="79"/>
        <v/>
      </c>
      <c r="EQ4" s="59" t="str">
        <f t="shared" si="80"/>
        <v/>
      </c>
      <c r="ER4" s="59" t="str">
        <f t="shared" si="81"/>
        <v/>
      </c>
      <c r="ES4" s="59" t="str">
        <f t="shared" si="82"/>
        <v/>
      </c>
      <c r="ET4" s="59" t="str">
        <f t="shared" si="83"/>
        <v/>
      </c>
      <c r="EU4" s="59" t="str">
        <f t="shared" si="84"/>
        <v/>
      </c>
      <c r="EV4" s="59" t="str">
        <f t="shared" si="85"/>
        <v/>
      </c>
      <c r="EW4" s="59" t="str">
        <f t="shared" si="86"/>
        <v/>
      </c>
      <c r="EX4" s="59" t="str">
        <f t="shared" si="87"/>
        <v/>
      </c>
      <c r="EY4" s="59" t="str">
        <f t="shared" si="88"/>
        <v/>
      </c>
      <c r="EZ4" s="59" t="str">
        <f t="shared" si="89"/>
        <v/>
      </c>
      <c r="FA4" s="59" t="str">
        <f t="shared" si="90"/>
        <v/>
      </c>
      <c r="FB4" s="59" t="str">
        <f t="shared" si="91"/>
        <v/>
      </c>
      <c r="FC4" s="59" t="str">
        <f t="shared" si="92"/>
        <v/>
      </c>
      <c r="FD4" s="59" t="str">
        <f t="shared" si="93"/>
        <v/>
      </c>
      <c r="FE4" s="59" t="str">
        <f t="shared" si="94"/>
        <v/>
      </c>
      <c r="FF4" s="59" t="str">
        <f t="shared" si="95"/>
        <v/>
      </c>
    </row>
    <row r="5" spans="1:162" ht="12.75" x14ac:dyDescent="0.25">
      <c r="A5" s="54" t="s">
        <v>1479</v>
      </c>
      <c r="B5" s="55" t="str">
        <f>'Array Table'!B4</f>
        <v>Influenza B</v>
      </c>
      <c r="C5" s="56">
        <f>IF(SUM('No Template Controls'!C$3:C$14)&gt;10,IF(AND(ISNUMBER('No Template Controls'!C5),'No Template Controls'!C5&lt;40,'No Template Controls'!C5&gt;0),'No Template Controls'!C5,40),"")</f>
        <v>40</v>
      </c>
      <c r="D5" s="56">
        <f>IF(SUM('No Template Controls'!D$3:D$14)&gt;10,IF(AND(ISNUMBER('No Template Controls'!D5),'No Template Controls'!D5&lt;40,'No Template Controls'!D5&gt;0),'No Template Controls'!D5,40),"")</f>
        <v>40</v>
      </c>
      <c r="E5" s="56">
        <f>IF(SUM('No Template Controls'!E$3:E$14)&gt;10,IF(AND(ISNUMBER('No Template Controls'!E5),'No Template Controls'!E5&lt;40,'No Template Controls'!E5&gt;0),'No Template Controls'!E5,40),"")</f>
        <v>40</v>
      </c>
      <c r="F5" s="56" t="str">
        <f>IF(SUM('No Template Controls'!F$3:F$14)&gt;10,IF(AND(ISNUMBER('No Template Controls'!F5),'No Template Controls'!F5&lt;40,'No Template Controls'!F5&gt;0),'No Template Controls'!F5,40),"")</f>
        <v/>
      </c>
      <c r="G5" s="56" t="str">
        <f>IF(SUM('No Template Controls'!G$3:G$14)&gt;10,IF(AND(ISNUMBER('No Template Controls'!G5),'No Template Controls'!G5&lt;40,'No Template Controls'!G5&gt;0),'No Template Controls'!G5,40),"")</f>
        <v/>
      </c>
      <c r="H5" s="56" t="str">
        <f>IF(SUM('No Template Controls'!H$3:H$14)&gt;10,IF(AND(ISNUMBER('No Template Controls'!H5),'No Template Controls'!H5&lt;40,'No Template Controls'!H5&gt;0),'No Template Controls'!H5,40),"")</f>
        <v/>
      </c>
      <c r="I5" s="56">
        <f>IF(ISERROR(AVERAGE(Calculations!C5:H5)),"",AVERAGE(Calculations!C5:H5))</f>
        <v>40</v>
      </c>
      <c r="J5" s="56">
        <f>IF(ISERROR(STDEV(Calculations!C5:H5)),"",IF(COUNT(Calculations!C5:H5)&lt;3,"N/A",STDEV(Calculations!C5:H5)))</f>
        <v>0</v>
      </c>
      <c r="K5" s="54" t="s">
        <v>1479</v>
      </c>
      <c r="L5" s="56" t="str">
        <f>'Array Table'!B4</f>
        <v>Influenza B</v>
      </c>
      <c r="M5" s="56">
        <f>IF(SUM('Test Sample Data'!C$3:C$14)&gt;10,IF(AND(ISNUMBER('Test Sample Data'!C5),'Test Sample Data'!C5&lt;40,'Test Sample Data'!C5&gt;0),'Test Sample Data'!C5,40),"")</f>
        <v>40</v>
      </c>
      <c r="N5" s="56">
        <f>IF(SUM('Test Sample Data'!D$3:D$14)&gt;10,IF(AND(ISNUMBER('Test Sample Data'!D5),'Test Sample Data'!D5&lt;40,'Test Sample Data'!D5&gt;0),'Test Sample Data'!D5,40),"")</f>
        <v>40</v>
      </c>
      <c r="O5" s="56">
        <f>IF(SUM('Test Sample Data'!E$3:E$14)&gt;10,IF(AND(ISNUMBER('Test Sample Data'!E5),'Test Sample Data'!E5&lt;40,'Test Sample Data'!E5&gt;0),'Test Sample Data'!E5,40),"")</f>
        <v>40</v>
      </c>
      <c r="P5" s="56" t="str">
        <f>IF(SUM('Test Sample Data'!F$3:F$14)&gt;10,IF(AND(ISNUMBER('Test Sample Data'!F5),'Test Sample Data'!F5&lt;40,'Test Sample Data'!F5&gt;0),'Test Sample Data'!F5,40),"")</f>
        <v/>
      </c>
      <c r="Q5" s="56" t="str">
        <f>IF(SUM('Test Sample Data'!G$3:G$14)&gt;10,IF(AND(ISNUMBER('Test Sample Data'!G5),'Test Sample Data'!G5&lt;40,'Test Sample Data'!G5&gt;0),'Test Sample Data'!G5,40),"")</f>
        <v/>
      </c>
      <c r="R5" s="56" t="str">
        <f>IF(SUM('Test Sample Data'!H$3:H$14)&gt;10,IF(AND(ISNUMBER('Test Sample Data'!H5),'Test Sample Data'!H5&lt;40,'Test Sample Data'!H5&gt;0),'Test Sample Data'!H5,40),"")</f>
        <v/>
      </c>
      <c r="S5" s="56" t="str">
        <f>IF(SUM('Test Sample Data'!I$3:I$14)&gt;10,IF(AND(ISNUMBER('Test Sample Data'!I5),'Test Sample Data'!I5&lt;40,'Test Sample Data'!I5&gt;0),'Test Sample Data'!I5,40),"")</f>
        <v/>
      </c>
      <c r="T5" s="56" t="str">
        <f>IF(SUM('Test Sample Data'!J$3:J$14)&gt;10,IF(AND(ISNUMBER('Test Sample Data'!J5),'Test Sample Data'!J5&lt;40,'Test Sample Data'!J5&gt;0),'Test Sample Data'!J5,40),"")</f>
        <v/>
      </c>
      <c r="U5" s="56" t="str">
        <f>IF(SUM('Test Sample Data'!K$3:K$14)&gt;10,IF(AND(ISNUMBER('Test Sample Data'!K5),'Test Sample Data'!K5&lt;40,'Test Sample Data'!K5&gt;0),'Test Sample Data'!K5,40),"")</f>
        <v/>
      </c>
      <c r="V5" s="56" t="str">
        <f>IF(SUM('Test Sample Data'!L$3:L$14)&gt;10,IF(AND(ISNUMBER('Test Sample Data'!L5),'Test Sample Data'!L5&lt;40,'Test Sample Data'!L5&gt;0),'Test Sample Data'!L5,40),"")</f>
        <v/>
      </c>
      <c r="W5" s="56" t="str">
        <f>IF(SUM('Test Sample Data'!M$3:M$14)&gt;10,IF(AND(ISNUMBER('Test Sample Data'!M5),'Test Sample Data'!M5&lt;40,'Test Sample Data'!M5&gt;0),'Test Sample Data'!M5,40),"")</f>
        <v/>
      </c>
      <c r="X5" s="56" t="str">
        <f>IF(SUM('Test Sample Data'!N$3:N$14)&gt;10,IF(AND(ISNUMBER('Test Sample Data'!N5),'Test Sample Data'!N5&lt;40,'Test Sample Data'!N5&gt;0),'Test Sample Data'!N5,40),"")</f>
        <v/>
      </c>
      <c r="Y5" s="56" t="str">
        <f>IF(SUM('Test Sample Data'!O$3:O$14)&gt;10,IF(AND(ISNUMBER('Test Sample Data'!O5),'Test Sample Data'!O5&lt;40,'Test Sample Data'!O5&gt;0),'Test Sample Data'!O5,40),"")</f>
        <v/>
      </c>
      <c r="Z5" s="56" t="str">
        <f>IF(SUM('Test Sample Data'!P$3:P$14)&gt;10,IF(AND(ISNUMBER('Test Sample Data'!P5),'Test Sample Data'!P5&lt;40,'Test Sample Data'!P5&gt;0),'Test Sample Data'!P5,40),"")</f>
        <v/>
      </c>
      <c r="AA5" s="56" t="str">
        <f>IF(SUM('Test Sample Data'!Q$3:Q$14)&gt;10,IF(AND(ISNUMBER('Test Sample Data'!Q5),'Test Sample Data'!Q5&lt;40,'Test Sample Data'!Q5&gt;0),'Test Sample Data'!Q5,40),"")</f>
        <v/>
      </c>
      <c r="AB5" s="56" t="str">
        <f>IF(SUM('Test Sample Data'!R$3:R$14)&gt;10,IF(AND(ISNUMBER('Test Sample Data'!R5),'Test Sample Data'!R5&lt;40,'Test Sample Data'!R5&gt;0),'Test Sample Data'!R5,40),"")</f>
        <v/>
      </c>
      <c r="AC5" s="56" t="str">
        <f>IF(SUM('Test Sample Data'!S$3:S$14)&gt;10,IF(AND(ISNUMBER('Test Sample Data'!S5),'Test Sample Data'!S5&lt;40,'Test Sample Data'!S5&gt;0),'Test Sample Data'!S5,40),"")</f>
        <v/>
      </c>
      <c r="AD5" s="56" t="str">
        <f>IF(SUM('Test Sample Data'!T$3:T$14)&gt;10,IF(AND(ISNUMBER('Test Sample Data'!T5),'Test Sample Data'!T5&lt;40,'Test Sample Data'!T5&gt;0),'Test Sample Data'!T5,40),"")</f>
        <v/>
      </c>
      <c r="AE5" s="56" t="str">
        <f>IF(SUM('Test Sample Data'!U$3:U$14)&gt;10,IF(AND(ISNUMBER('Test Sample Data'!U5),'Test Sample Data'!U5&lt;40,'Test Sample Data'!U5&gt;0),'Test Sample Data'!U5,40),"")</f>
        <v/>
      </c>
      <c r="AF5" s="56" t="str">
        <f>IF(SUM('Test Sample Data'!V$3:V$14)&gt;10,IF(AND(ISNUMBER('Test Sample Data'!V5),'Test Sample Data'!V5&lt;40,'Test Sample Data'!V5&gt;0),'Test Sample Data'!V5,40),"")</f>
        <v/>
      </c>
      <c r="AG5" s="56" t="str">
        <f>IF(SUM('Test Sample Data'!W$3:W$14)&gt;10,IF(AND(ISNUMBER('Test Sample Data'!W5),'Test Sample Data'!W5&lt;40,'Test Sample Data'!W5&gt;0),'Test Sample Data'!W5,40),"")</f>
        <v/>
      </c>
      <c r="AH5" s="56" t="str">
        <f>IF(SUM('Test Sample Data'!X$3:X$14)&gt;10,IF(AND(ISNUMBER('Test Sample Data'!X5),'Test Sample Data'!X5&lt;40,'Test Sample Data'!X5&gt;0),'Test Sample Data'!X5,40),"")</f>
        <v/>
      </c>
      <c r="AI5" s="56" t="str">
        <f>IF(SUM('Test Sample Data'!Y$3:Y$14)&gt;10,IF(AND(ISNUMBER('Test Sample Data'!Y5),'Test Sample Data'!Y5&lt;40,'Test Sample Data'!Y5&gt;0),'Test Sample Data'!Y5,40),"")</f>
        <v/>
      </c>
      <c r="AJ5" s="56" t="str">
        <f>IF(SUM('Test Sample Data'!Z$3:Z$14)&gt;10,IF(AND(ISNUMBER('Test Sample Data'!Z5),'Test Sample Data'!Z5&lt;40,'Test Sample Data'!Z5&gt;0),'Test Sample Data'!Z5,40),"")</f>
        <v/>
      </c>
      <c r="AK5" s="56" t="str">
        <f>IF(SUM('Test Sample Data'!AA$3:AA$14)&gt;10,IF(AND(ISNUMBER('Test Sample Data'!AA5),'Test Sample Data'!AA5&lt;40,'Test Sample Data'!AA5&gt;0),'Test Sample Data'!AA5,40),"")</f>
        <v/>
      </c>
      <c r="AL5" s="56" t="str">
        <f>IF(SUM('Test Sample Data'!AB$3:AB$14)&gt;10,IF(AND(ISNUMBER('Test Sample Data'!AB5),'Test Sample Data'!AB5&lt;40,'Test Sample Data'!AB5&gt;0),'Test Sample Data'!AB5,40),"")</f>
        <v/>
      </c>
      <c r="AM5" s="56" t="str">
        <f>IF(SUM('Test Sample Data'!AC$3:AC$14)&gt;10,IF(AND(ISNUMBER('Test Sample Data'!AC5),'Test Sample Data'!AC5&lt;40,'Test Sample Data'!AC5&gt;0),'Test Sample Data'!AC5,40),"")</f>
        <v/>
      </c>
      <c r="AN5" s="56" t="str">
        <f>IF(SUM('Test Sample Data'!AD$3:AD$14)&gt;10,IF(AND(ISNUMBER('Test Sample Data'!AD5),'Test Sample Data'!AD5&lt;40,'Test Sample Data'!AD5&gt;0),'Test Sample Data'!AD5,40),"")</f>
        <v/>
      </c>
      <c r="AO5" s="56" t="str">
        <f>IF(SUM('Test Sample Data'!AE$3:AE$14)&gt;10,IF(AND(ISNUMBER('Test Sample Data'!AE5),'Test Sample Data'!AE5&lt;40,'Test Sample Data'!AE5&gt;0),'Test Sample Data'!AE5,40),"")</f>
        <v/>
      </c>
      <c r="AP5" s="56" t="str">
        <f>IF(SUM('Test Sample Data'!AF$3:AF$14)&gt;10,IF(AND(ISNUMBER('Test Sample Data'!AF5),'Test Sample Data'!AF5&lt;40,'Test Sample Data'!AF5&gt;0),'Test Sample Data'!AF5,40),"")</f>
        <v/>
      </c>
      <c r="AQ5" s="56" t="str">
        <f>IF(SUM('Test Sample Data'!AG$3:AG$14)&gt;10,IF(AND(ISNUMBER('Test Sample Data'!AG5),'Test Sample Data'!AG5&lt;40,'Test Sample Data'!AG5&gt;0),'Test Sample Data'!AG5,40),"")</f>
        <v/>
      </c>
      <c r="AR5" s="56" t="str">
        <f>IF(SUM('Test Sample Data'!AH$3:AH$14)&gt;10,IF(AND(ISNUMBER('Test Sample Data'!AH5),'Test Sample Data'!AH5&lt;40,'Test Sample Data'!AH5&gt;0),'Test Sample Data'!AH5,40),"")</f>
        <v/>
      </c>
      <c r="AS5" s="56" t="str">
        <f>IF(SUM('Test Sample Data'!AI$3:AI$14)&gt;10,IF(AND(ISNUMBER('Test Sample Data'!AI5),'Test Sample Data'!AI5&lt;40,'Test Sample Data'!AI5&gt;0),'Test Sample Data'!AI5,40),"")</f>
        <v/>
      </c>
      <c r="AT5" s="56" t="str">
        <f>IF(SUM('Test Sample Data'!AJ$3:AJ$14)&gt;10,IF(AND(ISNUMBER('Test Sample Data'!AJ5),'Test Sample Data'!AJ5&lt;40,'Test Sample Data'!AJ5&gt;0),'Test Sample Data'!AJ5,40),"")</f>
        <v/>
      </c>
      <c r="AU5" s="56" t="str">
        <f>IF(SUM('Test Sample Data'!AK$3:AK$14)&gt;10,IF(AND(ISNUMBER('Test Sample Data'!AK5),'Test Sample Data'!AK5&lt;40,'Test Sample Data'!AK5&gt;0),'Test Sample Data'!AK5,40),"")</f>
        <v/>
      </c>
      <c r="AV5" s="56" t="str">
        <f>IF(SUM('Test Sample Data'!AL$3:AL$14)&gt;10,IF(AND(ISNUMBER('Test Sample Data'!AL5),'Test Sample Data'!AL5&lt;40,'Test Sample Data'!AL5&gt;0),'Test Sample Data'!AL5,40),"")</f>
        <v/>
      </c>
      <c r="AW5" s="56" t="str">
        <f>IF(SUM('Test Sample Data'!AM$3:AM$14)&gt;10,IF(AND(ISNUMBER('Test Sample Data'!AM5),'Test Sample Data'!AM5&lt;40,'Test Sample Data'!AM5&gt;0),'Test Sample Data'!AM5,40),"")</f>
        <v/>
      </c>
      <c r="AX5" s="56" t="str">
        <f>IF(SUM('Test Sample Data'!AN$3:AN$14)&gt;10,IF(AND(ISNUMBER('Test Sample Data'!AN5),'Test Sample Data'!AN5&lt;40,'Test Sample Data'!AN5&gt;0),'Test Sample Data'!AN5,40),"")</f>
        <v/>
      </c>
      <c r="AY5" s="56" t="str">
        <f>IF(SUM('Test Sample Data'!AO$3:AO$14)&gt;10,IF(AND(ISNUMBER('Test Sample Data'!AO5),'Test Sample Data'!AO5&lt;40,'Test Sample Data'!AO5&gt;0),'Test Sample Data'!AO5,40),"")</f>
        <v/>
      </c>
      <c r="AZ5" s="56" t="str">
        <f>IF(SUM('Test Sample Data'!AP$3:AP$14)&gt;10,IF(AND(ISNUMBER('Test Sample Data'!AP5),'Test Sample Data'!AP5&lt;40,'Test Sample Data'!AP5&gt;0),'Test Sample Data'!AP5,40),"")</f>
        <v/>
      </c>
      <c r="BA5" s="56" t="str">
        <f>IF(SUM('Test Sample Data'!AQ$3:AQ$14)&gt;10,IF(AND(ISNUMBER('Test Sample Data'!AQ5),'Test Sample Data'!AQ5&lt;40,'Test Sample Data'!AQ5&gt;0),'Test Sample Data'!AQ5,40),"")</f>
        <v/>
      </c>
      <c r="BB5" s="56" t="str">
        <f>IF(SUM('Test Sample Data'!AR$3:AR$14)&gt;10,IF(AND(ISNUMBER('Test Sample Data'!AR5),'Test Sample Data'!AR5&lt;40,'Test Sample Data'!AR5&gt;0),'Test Sample Data'!AR5,40),"")</f>
        <v/>
      </c>
      <c r="BC5" s="56" t="str">
        <f>IF(SUM('Test Sample Data'!AS$3:AS$14)&gt;10,IF(AND(ISNUMBER('Test Sample Data'!AS5),'Test Sample Data'!AS5&lt;40,'Test Sample Data'!AS5&gt;0),'Test Sample Data'!AS5,40),"")</f>
        <v/>
      </c>
      <c r="BD5" s="56" t="str">
        <f>IF(SUM('Test Sample Data'!AT$3:AT$14)&gt;10,IF(AND(ISNUMBER('Test Sample Data'!AT5),'Test Sample Data'!AT5&lt;40,'Test Sample Data'!AT5&gt;0),'Test Sample Data'!AT5,40),"")</f>
        <v/>
      </c>
      <c r="BE5" s="56" t="str">
        <f>IF(SUM('Test Sample Data'!AU$3:AU$14)&gt;10,IF(AND(ISNUMBER('Test Sample Data'!AU5),'Test Sample Data'!AU5&lt;40,'Test Sample Data'!AU5&gt;0),'Test Sample Data'!AU5,40),"")</f>
        <v/>
      </c>
      <c r="BF5" s="56" t="str">
        <f>IF(SUM('Test Sample Data'!AV$3:AV$14)&gt;10,IF(AND(ISNUMBER('Test Sample Data'!AV5),'Test Sample Data'!AV5&lt;40,'Test Sample Data'!AV5&gt;0),'Test Sample Data'!AV5,40),"")</f>
        <v/>
      </c>
      <c r="BG5" s="56" t="str">
        <f>IF(SUM('Test Sample Data'!AW$3:AW$14)&gt;10,IF(AND(ISNUMBER('Test Sample Data'!AW5),'Test Sample Data'!AW5&lt;40,'Test Sample Data'!AW5&gt;0),'Test Sample Data'!AW5,40),"")</f>
        <v/>
      </c>
      <c r="BH5" s="56" t="str">
        <f>IF(SUM('Test Sample Data'!AX$3:AX$14)&gt;10,IF(AND(ISNUMBER('Test Sample Data'!AX5),'Test Sample Data'!AX5&lt;40,'Test Sample Data'!AX5&gt;0),'Test Sample Data'!AX5,40),"")</f>
        <v/>
      </c>
      <c r="BI5" s="56">
        <f>IF(ISERROR(AVERAGE(Calculations!M5:BH5)),"",AVERAGE(Calculations!M5:BH5))</f>
        <v>40</v>
      </c>
      <c r="BJ5" s="56">
        <f>IF(ISERROR(STDEV(Calculations!M5:BH5)),"",IF(COUNT(Calculations!M5:BH5)&lt;3,"N/A",STDEV(Calculations!M5:BH5)))</f>
        <v>0</v>
      </c>
      <c r="BK5" s="54" t="s">
        <v>1479</v>
      </c>
      <c r="BL5" s="55" t="str">
        <f>'Array Table'!B4</f>
        <v>Influenza B</v>
      </c>
      <c r="BM5" s="58">
        <f t="shared" si="0"/>
        <v>0</v>
      </c>
      <c r="BN5" s="58">
        <f t="shared" si="1"/>
        <v>0</v>
      </c>
      <c r="BO5" s="58">
        <f t="shared" si="2"/>
        <v>0</v>
      </c>
      <c r="BP5" s="58" t="str">
        <f t="shared" si="3"/>
        <v/>
      </c>
      <c r="BQ5" s="58" t="str">
        <f t="shared" si="4"/>
        <v/>
      </c>
      <c r="BR5" s="58" t="str">
        <f t="shared" si="5"/>
        <v/>
      </c>
      <c r="BS5" s="58" t="str">
        <f t="shared" si="6"/>
        <v/>
      </c>
      <c r="BT5" s="58" t="str">
        <f t="shared" si="7"/>
        <v/>
      </c>
      <c r="BU5" s="58" t="str">
        <f t="shared" si="8"/>
        <v/>
      </c>
      <c r="BV5" s="58" t="str">
        <f t="shared" si="9"/>
        <v/>
      </c>
      <c r="BW5" s="58" t="str">
        <f t="shared" si="10"/>
        <v/>
      </c>
      <c r="BX5" s="58" t="str">
        <f t="shared" si="11"/>
        <v/>
      </c>
      <c r="BY5" s="58" t="str">
        <f t="shared" si="12"/>
        <v/>
      </c>
      <c r="BZ5" s="58" t="str">
        <f t="shared" si="13"/>
        <v/>
      </c>
      <c r="CA5" s="58" t="str">
        <f t="shared" si="14"/>
        <v/>
      </c>
      <c r="CB5" s="58" t="str">
        <f t="shared" si="15"/>
        <v/>
      </c>
      <c r="CC5" s="58" t="str">
        <f t="shared" si="16"/>
        <v/>
      </c>
      <c r="CD5" s="58" t="str">
        <f t="shared" si="17"/>
        <v/>
      </c>
      <c r="CE5" s="58" t="str">
        <f t="shared" si="18"/>
        <v/>
      </c>
      <c r="CF5" s="58" t="str">
        <f t="shared" si="19"/>
        <v/>
      </c>
      <c r="CG5" s="58" t="str">
        <f t="shared" si="20"/>
        <v/>
      </c>
      <c r="CH5" s="58" t="str">
        <f t="shared" si="21"/>
        <v/>
      </c>
      <c r="CI5" s="58" t="str">
        <f t="shared" si="22"/>
        <v/>
      </c>
      <c r="CJ5" s="58" t="str">
        <f t="shared" si="23"/>
        <v/>
      </c>
      <c r="CK5" s="58" t="str">
        <f t="shared" si="24"/>
        <v/>
      </c>
      <c r="CL5" s="58" t="str">
        <f t="shared" si="25"/>
        <v/>
      </c>
      <c r="CM5" s="58" t="str">
        <f t="shared" si="26"/>
        <v/>
      </c>
      <c r="CN5" s="58" t="str">
        <f t="shared" si="27"/>
        <v/>
      </c>
      <c r="CO5" s="58" t="str">
        <f t="shared" si="28"/>
        <v/>
      </c>
      <c r="CP5" s="58" t="str">
        <f t="shared" si="29"/>
        <v/>
      </c>
      <c r="CQ5" s="58" t="str">
        <f t="shared" si="30"/>
        <v/>
      </c>
      <c r="CR5" s="58" t="str">
        <f t="shared" si="31"/>
        <v/>
      </c>
      <c r="CS5" s="58" t="str">
        <f t="shared" si="32"/>
        <v/>
      </c>
      <c r="CT5" s="58" t="str">
        <f t="shared" si="33"/>
        <v/>
      </c>
      <c r="CU5" s="58" t="str">
        <f t="shared" si="34"/>
        <v/>
      </c>
      <c r="CV5" s="58" t="str">
        <f t="shared" si="35"/>
        <v/>
      </c>
      <c r="CW5" s="58" t="str">
        <f t="shared" si="36"/>
        <v/>
      </c>
      <c r="CX5" s="58" t="str">
        <f t="shared" si="37"/>
        <v/>
      </c>
      <c r="CY5" s="58" t="str">
        <f t="shared" si="38"/>
        <v/>
      </c>
      <c r="CZ5" s="58" t="str">
        <f t="shared" si="39"/>
        <v/>
      </c>
      <c r="DA5" s="58" t="str">
        <f t="shared" si="40"/>
        <v/>
      </c>
      <c r="DB5" s="58" t="str">
        <f t="shared" si="41"/>
        <v/>
      </c>
      <c r="DC5" s="58" t="str">
        <f t="shared" si="42"/>
        <v/>
      </c>
      <c r="DD5" s="58" t="str">
        <f t="shared" si="43"/>
        <v/>
      </c>
      <c r="DE5" s="58" t="str">
        <f t="shared" si="44"/>
        <v/>
      </c>
      <c r="DF5" s="58" t="str">
        <f t="shared" si="45"/>
        <v/>
      </c>
      <c r="DG5" s="58" t="str">
        <f t="shared" si="46"/>
        <v/>
      </c>
      <c r="DH5" s="58" t="str">
        <f t="shared" si="47"/>
        <v/>
      </c>
      <c r="DI5" s="54" t="s">
        <v>1479</v>
      </c>
      <c r="DJ5" s="55" t="str">
        <f>'Array Table'!B4</f>
        <v>Influenza B</v>
      </c>
      <c r="DK5" s="59" t="str">
        <f t="shared" si="48"/>
        <v>-</v>
      </c>
      <c r="DL5" s="59" t="str">
        <f t="shared" si="49"/>
        <v>-</v>
      </c>
      <c r="DM5" s="59" t="str">
        <f t="shared" si="50"/>
        <v>-</v>
      </c>
      <c r="DN5" s="59" t="str">
        <f t="shared" si="51"/>
        <v/>
      </c>
      <c r="DO5" s="59" t="str">
        <f t="shared" si="52"/>
        <v/>
      </c>
      <c r="DP5" s="59" t="str">
        <f t="shared" si="53"/>
        <v/>
      </c>
      <c r="DQ5" s="59" t="str">
        <f t="shared" si="54"/>
        <v/>
      </c>
      <c r="DR5" s="59" t="str">
        <f t="shared" si="55"/>
        <v/>
      </c>
      <c r="DS5" s="59" t="str">
        <f t="shared" si="56"/>
        <v/>
      </c>
      <c r="DT5" s="59" t="str">
        <f t="shared" si="57"/>
        <v/>
      </c>
      <c r="DU5" s="59" t="str">
        <f t="shared" si="58"/>
        <v/>
      </c>
      <c r="DV5" s="59" t="str">
        <f t="shared" si="59"/>
        <v/>
      </c>
      <c r="DW5" s="59" t="str">
        <f t="shared" si="60"/>
        <v/>
      </c>
      <c r="DX5" s="59" t="str">
        <f t="shared" si="61"/>
        <v/>
      </c>
      <c r="DY5" s="59" t="str">
        <f t="shared" si="62"/>
        <v/>
      </c>
      <c r="DZ5" s="59" t="str">
        <f t="shared" si="63"/>
        <v/>
      </c>
      <c r="EA5" s="59" t="str">
        <f t="shared" si="64"/>
        <v/>
      </c>
      <c r="EB5" s="59" t="str">
        <f t="shared" si="65"/>
        <v/>
      </c>
      <c r="EC5" s="59" t="str">
        <f t="shared" si="66"/>
        <v/>
      </c>
      <c r="ED5" s="59" t="str">
        <f t="shared" si="67"/>
        <v/>
      </c>
      <c r="EE5" s="59" t="str">
        <f t="shared" si="68"/>
        <v/>
      </c>
      <c r="EF5" s="59" t="str">
        <f t="shared" si="69"/>
        <v/>
      </c>
      <c r="EG5" s="59" t="str">
        <f t="shared" si="70"/>
        <v/>
      </c>
      <c r="EH5" s="59" t="str">
        <f t="shared" si="71"/>
        <v/>
      </c>
      <c r="EI5" s="59" t="str">
        <f t="shared" si="72"/>
        <v/>
      </c>
      <c r="EJ5" s="59" t="str">
        <f t="shared" si="73"/>
        <v/>
      </c>
      <c r="EK5" s="59" t="str">
        <f t="shared" si="74"/>
        <v/>
      </c>
      <c r="EL5" s="59" t="str">
        <f t="shared" si="75"/>
        <v/>
      </c>
      <c r="EM5" s="59" t="str">
        <f t="shared" si="76"/>
        <v/>
      </c>
      <c r="EN5" s="59" t="str">
        <f t="shared" si="77"/>
        <v/>
      </c>
      <c r="EO5" s="59" t="str">
        <f t="shared" si="78"/>
        <v/>
      </c>
      <c r="EP5" s="59" t="str">
        <f t="shared" si="79"/>
        <v/>
      </c>
      <c r="EQ5" s="59" t="str">
        <f t="shared" si="80"/>
        <v/>
      </c>
      <c r="ER5" s="59" t="str">
        <f t="shared" si="81"/>
        <v/>
      </c>
      <c r="ES5" s="59" t="str">
        <f t="shared" si="82"/>
        <v/>
      </c>
      <c r="ET5" s="59" t="str">
        <f t="shared" si="83"/>
        <v/>
      </c>
      <c r="EU5" s="59" t="str">
        <f t="shared" si="84"/>
        <v/>
      </c>
      <c r="EV5" s="59" t="str">
        <f t="shared" si="85"/>
        <v/>
      </c>
      <c r="EW5" s="59" t="str">
        <f t="shared" si="86"/>
        <v/>
      </c>
      <c r="EX5" s="59" t="str">
        <f t="shared" si="87"/>
        <v/>
      </c>
      <c r="EY5" s="59" t="str">
        <f t="shared" si="88"/>
        <v/>
      </c>
      <c r="EZ5" s="59" t="str">
        <f t="shared" si="89"/>
        <v/>
      </c>
      <c r="FA5" s="59" t="str">
        <f t="shared" si="90"/>
        <v/>
      </c>
      <c r="FB5" s="59" t="str">
        <f t="shared" si="91"/>
        <v/>
      </c>
      <c r="FC5" s="59" t="str">
        <f t="shared" si="92"/>
        <v/>
      </c>
      <c r="FD5" s="59" t="str">
        <f t="shared" si="93"/>
        <v/>
      </c>
      <c r="FE5" s="59" t="str">
        <f t="shared" si="94"/>
        <v/>
      </c>
      <c r="FF5" s="59" t="str">
        <f t="shared" si="95"/>
        <v/>
      </c>
    </row>
    <row r="6" spans="1:162" ht="12.75" x14ac:dyDescent="0.25">
      <c r="A6" s="54" t="s">
        <v>1480</v>
      </c>
      <c r="B6" s="55" t="str">
        <f>'Array Table'!B5</f>
        <v>Human parainfluenza 1</v>
      </c>
      <c r="C6" s="56">
        <f>IF(SUM('No Template Controls'!C$3:C$14)&gt;10,IF(AND(ISNUMBER('No Template Controls'!C6),'No Template Controls'!C6&lt;40,'No Template Controls'!C6&gt;0),'No Template Controls'!C6,40),"")</f>
        <v>40</v>
      </c>
      <c r="D6" s="56">
        <f>IF(SUM('No Template Controls'!D$3:D$14)&gt;10,IF(AND(ISNUMBER('No Template Controls'!D6),'No Template Controls'!D6&lt;40,'No Template Controls'!D6&gt;0),'No Template Controls'!D6,40),"")</f>
        <v>40</v>
      </c>
      <c r="E6" s="56">
        <f>IF(SUM('No Template Controls'!E$3:E$14)&gt;10,IF(AND(ISNUMBER('No Template Controls'!E6),'No Template Controls'!E6&lt;40,'No Template Controls'!E6&gt;0),'No Template Controls'!E6,40),"")</f>
        <v>40</v>
      </c>
      <c r="F6" s="56" t="str">
        <f>IF(SUM('No Template Controls'!F$3:F$14)&gt;10,IF(AND(ISNUMBER('No Template Controls'!F6),'No Template Controls'!F6&lt;40,'No Template Controls'!F6&gt;0),'No Template Controls'!F6,40),"")</f>
        <v/>
      </c>
      <c r="G6" s="56" t="str">
        <f>IF(SUM('No Template Controls'!G$3:G$14)&gt;10,IF(AND(ISNUMBER('No Template Controls'!G6),'No Template Controls'!G6&lt;40,'No Template Controls'!G6&gt;0),'No Template Controls'!G6,40),"")</f>
        <v/>
      </c>
      <c r="H6" s="56" t="str">
        <f>IF(SUM('No Template Controls'!H$3:H$14)&gt;10,IF(AND(ISNUMBER('No Template Controls'!H6),'No Template Controls'!H6&lt;40,'No Template Controls'!H6&gt;0),'No Template Controls'!H6,40),"")</f>
        <v/>
      </c>
      <c r="I6" s="56">
        <f>IF(ISERROR(AVERAGE(Calculations!C6:H6)),"",AVERAGE(Calculations!C6:H6))</f>
        <v>40</v>
      </c>
      <c r="J6" s="56">
        <f>IF(ISERROR(STDEV(Calculations!C6:H6)),"",IF(COUNT(Calculations!C6:H6)&lt;3,"N/A",STDEV(Calculations!C6:H6)))</f>
        <v>0</v>
      </c>
      <c r="K6" s="54" t="s">
        <v>1480</v>
      </c>
      <c r="L6" s="56" t="str">
        <f>'Array Table'!B5</f>
        <v>Human parainfluenza 1</v>
      </c>
      <c r="M6" s="56">
        <f>IF(SUM('Test Sample Data'!C$3:C$14)&gt;10,IF(AND(ISNUMBER('Test Sample Data'!C6),'Test Sample Data'!C6&lt;40,'Test Sample Data'!C6&gt;0),'Test Sample Data'!C6,40),"")</f>
        <v>40</v>
      </c>
      <c r="N6" s="56">
        <f>IF(SUM('Test Sample Data'!D$3:D$14)&gt;10,IF(AND(ISNUMBER('Test Sample Data'!D6),'Test Sample Data'!D6&lt;40,'Test Sample Data'!D6&gt;0),'Test Sample Data'!D6,40),"")</f>
        <v>40</v>
      </c>
      <c r="O6" s="56">
        <f>IF(SUM('Test Sample Data'!E$3:E$14)&gt;10,IF(AND(ISNUMBER('Test Sample Data'!E6),'Test Sample Data'!E6&lt;40,'Test Sample Data'!E6&gt;0),'Test Sample Data'!E6,40),"")</f>
        <v>40</v>
      </c>
      <c r="P6" s="56" t="str">
        <f>IF(SUM('Test Sample Data'!F$3:F$14)&gt;10,IF(AND(ISNUMBER('Test Sample Data'!F6),'Test Sample Data'!F6&lt;40,'Test Sample Data'!F6&gt;0),'Test Sample Data'!F6,40),"")</f>
        <v/>
      </c>
      <c r="Q6" s="56" t="str">
        <f>IF(SUM('Test Sample Data'!G$3:G$14)&gt;10,IF(AND(ISNUMBER('Test Sample Data'!G6),'Test Sample Data'!G6&lt;40,'Test Sample Data'!G6&gt;0),'Test Sample Data'!G6,40),"")</f>
        <v/>
      </c>
      <c r="R6" s="56" t="str">
        <f>IF(SUM('Test Sample Data'!H$3:H$14)&gt;10,IF(AND(ISNUMBER('Test Sample Data'!H6),'Test Sample Data'!H6&lt;40,'Test Sample Data'!H6&gt;0),'Test Sample Data'!H6,40),"")</f>
        <v/>
      </c>
      <c r="S6" s="56" t="str">
        <f>IF(SUM('Test Sample Data'!I$3:I$14)&gt;10,IF(AND(ISNUMBER('Test Sample Data'!I6),'Test Sample Data'!I6&lt;40,'Test Sample Data'!I6&gt;0),'Test Sample Data'!I6,40),"")</f>
        <v/>
      </c>
      <c r="T6" s="56" t="str">
        <f>IF(SUM('Test Sample Data'!J$3:J$14)&gt;10,IF(AND(ISNUMBER('Test Sample Data'!J6),'Test Sample Data'!J6&lt;40,'Test Sample Data'!J6&gt;0),'Test Sample Data'!J6,40),"")</f>
        <v/>
      </c>
      <c r="U6" s="56" t="str">
        <f>IF(SUM('Test Sample Data'!K$3:K$14)&gt;10,IF(AND(ISNUMBER('Test Sample Data'!K6),'Test Sample Data'!K6&lt;40,'Test Sample Data'!K6&gt;0),'Test Sample Data'!K6,40),"")</f>
        <v/>
      </c>
      <c r="V6" s="56" t="str">
        <f>IF(SUM('Test Sample Data'!L$3:L$14)&gt;10,IF(AND(ISNUMBER('Test Sample Data'!L6),'Test Sample Data'!L6&lt;40,'Test Sample Data'!L6&gt;0),'Test Sample Data'!L6,40),"")</f>
        <v/>
      </c>
      <c r="W6" s="56" t="str">
        <f>IF(SUM('Test Sample Data'!M$3:M$14)&gt;10,IF(AND(ISNUMBER('Test Sample Data'!M6),'Test Sample Data'!M6&lt;40,'Test Sample Data'!M6&gt;0),'Test Sample Data'!M6,40),"")</f>
        <v/>
      </c>
      <c r="X6" s="56" t="str">
        <f>IF(SUM('Test Sample Data'!N$3:N$14)&gt;10,IF(AND(ISNUMBER('Test Sample Data'!N6),'Test Sample Data'!N6&lt;40,'Test Sample Data'!N6&gt;0),'Test Sample Data'!N6,40),"")</f>
        <v/>
      </c>
      <c r="Y6" s="56" t="str">
        <f>IF(SUM('Test Sample Data'!O$3:O$14)&gt;10,IF(AND(ISNUMBER('Test Sample Data'!O6),'Test Sample Data'!O6&lt;40,'Test Sample Data'!O6&gt;0),'Test Sample Data'!O6,40),"")</f>
        <v/>
      </c>
      <c r="Z6" s="56" t="str">
        <f>IF(SUM('Test Sample Data'!P$3:P$14)&gt;10,IF(AND(ISNUMBER('Test Sample Data'!P6),'Test Sample Data'!P6&lt;40,'Test Sample Data'!P6&gt;0),'Test Sample Data'!P6,40),"")</f>
        <v/>
      </c>
      <c r="AA6" s="56" t="str">
        <f>IF(SUM('Test Sample Data'!Q$3:Q$14)&gt;10,IF(AND(ISNUMBER('Test Sample Data'!Q6),'Test Sample Data'!Q6&lt;40,'Test Sample Data'!Q6&gt;0),'Test Sample Data'!Q6,40),"")</f>
        <v/>
      </c>
      <c r="AB6" s="56" t="str">
        <f>IF(SUM('Test Sample Data'!R$3:R$14)&gt;10,IF(AND(ISNUMBER('Test Sample Data'!R6),'Test Sample Data'!R6&lt;40,'Test Sample Data'!R6&gt;0),'Test Sample Data'!R6,40),"")</f>
        <v/>
      </c>
      <c r="AC6" s="56" t="str">
        <f>IF(SUM('Test Sample Data'!S$3:S$14)&gt;10,IF(AND(ISNUMBER('Test Sample Data'!S6),'Test Sample Data'!S6&lt;40,'Test Sample Data'!S6&gt;0),'Test Sample Data'!S6,40),"")</f>
        <v/>
      </c>
      <c r="AD6" s="56" t="str">
        <f>IF(SUM('Test Sample Data'!T$3:T$14)&gt;10,IF(AND(ISNUMBER('Test Sample Data'!T6),'Test Sample Data'!T6&lt;40,'Test Sample Data'!T6&gt;0),'Test Sample Data'!T6,40),"")</f>
        <v/>
      </c>
      <c r="AE6" s="56" t="str">
        <f>IF(SUM('Test Sample Data'!U$3:U$14)&gt;10,IF(AND(ISNUMBER('Test Sample Data'!U6),'Test Sample Data'!U6&lt;40,'Test Sample Data'!U6&gt;0),'Test Sample Data'!U6,40),"")</f>
        <v/>
      </c>
      <c r="AF6" s="56" t="str">
        <f>IF(SUM('Test Sample Data'!V$3:V$14)&gt;10,IF(AND(ISNUMBER('Test Sample Data'!V6),'Test Sample Data'!V6&lt;40,'Test Sample Data'!V6&gt;0),'Test Sample Data'!V6,40),"")</f>
        <v/>
      </c>
      <c r="AG6" s="56" t="str">
        <f>IF(SUM('Test Sample Data'!W$3:W$14)&gt;10,IF(AND(ISNUMBER('Test Sample Data'!W6),'Test Sample Data'!W6&lt;40,'Test Sample Data'!W6&gt;0),'Test Sample Data'!W6,40),"")</f>
        <v/>
      </c>
      <c r="AH6" s="56" t="str">
        <f>IF(SUM('Test Sample Data'!X$3:X$14)&gt;10,IF(AND(ISNUMBER('Test Sample Data'!X6),'Test Sample Data'!X6&lt;40,'Test Sample Data'!X6&gt;0),'Test Sample Data'!X6,40),"")</f>
        <v/>
      </c>
      <c r="AI6" s="56" t="str">
        <f>IF(SUM('Test Sample Data'!Y$3:Y$14)&gt;10,IF(AND(ISNUMBER('Test Sample Data'!Y6),'Test Sample Data'!Y6&lt;40,'Test Sample Data'!Y6&gt;0),'Test Sample Data'!Y6,40),"")</f>
        <v/>
      </c>
      <c r="AJ6" s="56" t="str">
        <f>IF(SUM('Test Sample Data'!Z$3:Z$14)&gt;10,IF(AND(ISNUMBER('Test Sample Data'!Z6),'Test Sample Data'!Z6&lt;40,'Test Sample Data'!Z6&gt;0),'Test Sample Data'!Z6,40),"")</f>
        <v/>
      </c>
      <c r="AK6" s="56" t="str">
        <f>IF(SUM('Test Sample Data'!AA$3:AA$14)&gt;10,IF(AND(ISNUMBER('Test Sample Data'!AA6),'Test Sample Data'!AA6&lt;40,'Test Sample Data'!AA6&gt;0),'Test Sample Data'!AA6,40),"")</f>
        <v/>
      </c>
      <c r="AL6" s="56" t="str">
        <f>IF(SUM('Test Sample Data'!AB$3:AB$14)&gt;10,IF(AND(ISNUMBER('Test Sample Data'!AB6),'Test Sample Data'!AB6&lt;40,'Test Sample Data'!AB6&gt;0),'Test Sample Data'!AB6,40),"")</f>
        <v/>
      </c>
      <c r="AM6" s="56" t="str">
        <f>IF(SUM('Test Sample Data'!AC$3:AC$14)&gt;10,IF(AND(ISNUMBER('Test Sample Data'!AC6),'Test Sample Data'!AC6&lt;40,'Test Sample Data'!AC6&gt;0),'Test Sample Data'!AC6,40),"")</f>
        <v/>
      </c>
      <c r="AN6" s="56" t="str">
        <f>IF(SUM('Test Sample Data'!AD$3:AD$14)&gt;10,IF(AND(ISNUMBER('Test Sample Data'!AD6),'Test Sample Data'!AD6&lt;40,'Test Sample Data'!AD6&gt;0),'Test Sample Data'!AD6,40),"")</f>
        <v/>
      </c>
      <c r="AO6" s="56" t="str">
        <f>IF(SUM('Test Sample Data'!AE$3:AE$14)&gt;10,IF(AND(ISNUMBER('Test Sample Data'!AE6),'Test Sample Data'!AE6&lt;40,'Test Sample Data'!AE6&gt;0),'Test Sample Data'!AE6,40),"")</f>
        <v/>
      </c>
      <c r="AP6" s="56" t="str">
        <f>IF(SUM('Test Sample Data'!AF$3:AF$14)&gt;10,IF(AND(ISNUMBER('Test Sample Data'!AF6),'Test Sample Data'!AF6&lt;40,'Test Sample Data'!AF6&gt;0),'Test Sample Data'!AF6,40),"")</f>
        <v/>
      </c>
      <c r="AQ6" s="56" t="str">
        <f>IF(SUM('Test Sample Data'!AG$3:AG$14)&gt;10,IF(AND(ISNUMBER('Test Sample Data'!AG6),'Test Sample Data'!AG6&lt;40,'Test Sample Data'!AG6&gt;0),'Test Sample Data'!AG6,40),"")</f>
        <v/>
      </c>
      <c r="AR6" s="56" t="str">
        <f>IF(SUM('Test Sample Data'!AH$3:AH$14)&gt;10,IF(AND(ISNUMBER('Test Sample Data'!AH6),'Test Sample Data'!AH6&lt;40,'Test Sample Data'!AH6&gt;0),'Test Sample Data'!AH6,40),"")</f>
        <v/>
      </c>
      <c r="AS6" s="56" t="str">
        <f>IF(SUM('Test Sample Data'!AI$3:AI$14)&gt;10,IF(AND(ISNUMBER('Test Sample Data'!AI6),'Test Sample Data'!AI6&lt;40,'Test Sample Data'!AI6&gt;0),'Test Sample Data'!AI6,40),"")</f>
        <v/>
      </c>
      <c r="AT6" s="56" t="str">
        <f>IF(SUM('Test Sample Data'!AJ$3:AJ$14)&gt;10,IF(AND(ISNUMBER('Test Sample Data'!AJ6),'Test Sample Data'!AJ6&lt;40,'Test Sample Data'!AJ6&gt;0),'Test Sample Data'!AJ6,40),"")</f>
        <v/>
      </c>
      <c r="AU6" s="56" t="str">
        <f>IF(SUM('Test Sample Data'!AK$3:AK$14)&gt;10,IF(AND(ISNUMBER('Test Sample Data'!AK6),'Test Sample Data'!AK6&lt;40,'Test Sample Data'!AK6&gt;0),'Test Sample Data'!AK6,40),"")</f>
        <v/>
      </c>
      <c r="AV6" s="56" t="str">
        <f>IF(SUM('Test Sample Data'!AL$3:AL$14)&gt;10,IF(AND(ISNUMBER('Test Sample Data'!AL6),'Test Sample Data'!AL6&lt;40,'Test Sample Data'!AL6&gt;0),'Test Sample Data'!AL6,40),"")</f>
        <v/>
      </c>
      <c r="AW6" s="56" t="str">
        <f>IF(SUM('Test Sample Data'!AM$3:AM$14)&gt;10,IF(AND(ISNUMBER('Test Sample Data'!AM6),'Test Sample Data'!AM6&lt;40,'Test Sample Data'!AM6&gt;0),'Test Sample Data'!AM6,40),"")</f>
        <v/>
      </c>
      <c r="AX6" s="56" t="str">
        <f>IF(SUM('Test Sample Data'!AN$3:AN$14)&gt;10,IF(AND(ISNUMBER('Test Sample Data'!AN6),'Test Sample Data'!AN6&lt;40,'Test Sample Data'!AN6&gt;0),'Test Sample Data'!AN6,40),"")</f>
        <v/>
      </c>
      <c r="AY6" s="56" t="str">
        <f>IF(SUM('Test Sample Data'!AO$3:AO$14)&gt;10,IF(AND(ISNUMBER('Test Sample Data'!AO6),'Test Sample Data'!AO6&lt;40,'Test Sample Data'!AO6&gt;0),'Test Sample Data'!AO6,40),"")</f>
        <v/>
      </c>
      <c r="AZ6" s="56" t="str">
        <f>IF(SUM('Test Sample Data'!AP$3:AP$14)&gt;10,IF(AND(ISNUMBER('Test Sample Data'!AP6),'Test Sample Data'!AP6&lt;40,'Test Sample Data'!AP6&gt;0),'Test Sample Data'!AP6,40),"")</f>
        <v/>
      </c>
      <c r="BA6" s="56" t="str">
        <f>IF(SUM('Test Sample Data'!AQ$3:AQ$14)&gt;10,IF(AND(ISNUMBER('Test Sample Data'!AQ6),'Test Sample Data'!AQ6&lt;40,'Test Sample Data'!AQ6&gt;0),'Test Sample Data'!AQ6,40),"")</f>
        <v/>
      </c>
      <c r="BB6" s="56" t="str">
        <f>IF(SUM('Test Sample Data'!AR$3:AR$14)&gt;10,IF(AND(ISNUMBER('Test Sample Data'!AR6),'Test Sample Data'!AR6&lt;40,'Test Sample Data'!AR6&gt;0),'Test Sample Data'!AR6,40),"")</f>
        <v/>
      </c>
      <c r="BC6" s="56" t="str">
        <f>IF(SUM('Test Sample Data'!AS$3:AS$14)&gt;10,IF(AND(ISNUMBER('Test Sample Data'!AS6),'Test Sample Data'!AS6&lt;40,'Test Sample Data'!AS6&gt;0),'Test Sample Data'!AS6,40),"")</f>
        <v/>
      </c>
      <c r="BD6" s="56" t="str">
        <f>IF(SUM('Test Sample Data'!AT$3:AT$14)&gt;10,IF(AND(ISNUMBER('Test Sample Data'!AT6),'Test Sample Data'!AT6&lt;40,'Test Sample Data'!AT6&gt;0),'Test Sample Data'!AT6,40),"")</f>
        <v/>
      </c>
      <c r="BE6" s="56" t="str">
        <f>IF(SUM('Test Sample Data'!AU$3:AU$14)&gt;10,IF(AND(ISNUMBER('Test Sample Data'!AU6),'Test Sample Data'!AU6&lt;40,'Test Sample Data'!AU6&gt;0),'Test Sample Data'!AU6,40),"")</f>
        <v/>
      </c>
      <c r="BF6" s="56" t="str">
        <f>IF(SUM('Test Sample Data'!AV$3:AV$14)&gt;10,IF(AND(ISNUMBER('Test Sample Data'!AV6),'Test Sample Data'!AV6&lt;40,'Test Sample Data'!AV6&gt;0),'Test Sample Data'!AV6,40),"")</f>
        <v/>
      </c>
      <c r="BG6" s="56" t="str">
        <f>IF(SUM('Test Sample Data'!AW$3:AW$14)&gt;10,IF(AND(ISNUMBER('Test Sample Data'!AW6),'Test Sample Data'!AW6&lt;40,'Test Sample Data'!AW6&gt;0),'Test Sample Data'!AW6,40),"")</f>
        <v/>
      </c>
      <c r="BH6" s="56" t="str">
        <f>IF(SUM('Test Sample Data'!AX$3:AX$14)&gt;10,IF(AND(ISNUMBER('Test Sample Data'!AX6),'Test Sample Data'!AX6&lt;40,'Test Sample Data'!AX6&gt;0),'Test Sample Data'!AX6,40),"")</f>
        <v/>
      </c>
      <c r="BI6" s="56">
        <f>IF(ISERROR(AVERAGE(Calculations!M6:BH6)),"",AVERAGE(Calculations!M6:BH6))</f>
        <v>40</v>
      </c>
      <c r="BJ6" s="56">
        <f>IF(ISERROR(STDEV(Calculations!M6:BH6)),"",IF(COUNT(Calculations!M6:BH6)&lt;3,"N/A",STDEV(Calculations!M6:BH6)))</f>
        <v>0</v>
      </c>
      <c r="BK6" s="54" t="s">
        <v>1480</v>
      </c>
      <c r="BL6" s="55" t="str">
        <f>'Array Table'!B5</f>
        <v>Human parainfluenza 1</v>
      </c>
      <c r="BM6" s="58">
        <f t="shared" si="0"/>
        <v>0</v>
      </c>
      <c r="BN6" s="58">
        <f t="shared" si="1"/>
        <v>0</v>
      </c>
      <c r="BO6" s="58">
        <f t="shared" si="2"/>
        <v>0</v>
      </c>
      <c r="BP6" s="58" t="str">
        <f t="shared" si="3"/>
        <v/>
      </c>
      <c r="BQ6" s="58" t="str">
        <f t="shared" si="4"/>
        <v/>
      </c>
      <c r="BR6" s="58" t="str">
        <f t="shared" si="5"/>
        <v/>
      </c>
      <c r="BS6" s="58" t="str">
        <f t="shared" si="6"/>
        <v/>
      </c>
      <c r="BT6" s="58" t="str">
        <f t="shared" si="7"/>
        <v/>
      </c>
      <c r="BU6" s="58" t="str">
        <f t="shared" si="8"/>
        <v/>
      </c>
      <c r="BV6" s="58" t="str">
        <f t="shared" si="9"/>
        <v/>
      </c>
      <c r="BW6" s="58" t="str">
        <f t="shared" si="10"/>
        <v/>
      </c>
      <c r="BX6" s="58" t="str">
        <f t="shared" si="11"/>
        <v/>
      </c>
      <c r="BY6" s="58" t="str">
        <f t="shared" si="12"/>
        <v/>
      </c>
      <c r="BZ6" s="58" t="str">
        <f t="shared" si="13"/>
        <v/>
      </c>
      <c r="CA6" s="58" t="str">
        <f t="shared" si="14"/>
        <v/>
      </c>
      <c r="CB6" s="58" t="str">
        <f t="shared" si="15"/>
        <v/>
      </c>
      <c r="CC6" s="58" t="str">
        <f t="shared" si="16"/>
        <v/>
      </c>
      <c r="CD6" s="58" t="str">
        <f t="shared" si="17"/>
        <v/>
      </c>
      <c r="CE6" s="58" t="str">
        <f t="shared" si="18"/>
        <v/>
      </c>
      <c r="CF6" s="58" t="str">
        <f t="shared" si="19"/>
        <v/>
      </c>
      <c r="CG6" s="58" t="str">
        <f t="shared" si="20"/>
        <v/>
      </c>
      <c r="CH6" s="58" t="str">
        <f t="shared" si="21"/>
        <v/>
      </c>
      <c r="CI6" s="58" t="str">
        <f t="shared" si="22"/>
        <v/>
      </c>
      <c r="CJ6" s="58" t="str">
        <f t="shared" si="23"/>
        <v/>
      </c>
      <c r="CK6" s="58" t="str">
        <f t="shared" si="24"/>
        <v/>
      </c>
      <c r="CL6" s="58" t="str">
        <f t="shared" si="25"/>
        <v/>
      </c>
      <c r="CM6" s="58" t="str">
        <f t="shared" si="26"/>
        <v/>
      </c>
      <c r="CN6" s="58" t="str">
        <f t="shared" si="27"/>
        <v/>
      </c>
      <c r="CO6" s="58" t="str">
        <f t="shared" si="28"/>
        <v/>
      </c>
      <c r="CP6" s="58" t="str">
        <f t="shared" si="29"/>
        <v/>
      </c>
      <c r="CQ6" s="58" t="str">
        <f t="shared" si="30"/>
        <v/>
      </c>
      <c r="CR6" s="58" t="str">
        <f t="shared" si="31"/>
        <v/>
      </c>
      <c r="CS6" s="58" t="str">
        <f t="shared" si="32"/>
        <v/>
      </c>
      <c r="CT6" s="58" t="str">
        <f t="shared" si="33"/>
        <v/>
      </c>
      <c r="CU6" s="58" t="str">
        <f t="shared" si="34"/>
        <v/>
      </c>
      <c r="CV6" s="58" t="str">
        <f t="shared" si="35"/>
        <v/>
      </c>
      <c r="CW6" s="58" t="str">
        <f t="shared" si="36"/>
        <v/>
      </c>
      <c r="CX6" s="58" t="str">
        <f t="shared" si="37"/>
        <v/>
      </c>
      <c r="CY6" s="58" t="str">
        <f t="shared" si="38"/>
        <v/>
      </c>
      <c r="CZ6" s="58" t="str">
        <f t="shared" si="39"/>
        <v/>
      </c>
      <c r="DA6" s="58" t="str">
        <f t="shared" si="40"/>
        <v/>
      </c>
      <c r="DB6" s="58" t="str">
        <f t="shared" si="41"/>
        <v/>
      </c>
      <c r="DC6" s="58" t="str">
        <f t="shared" si="42"/>
        <v/>
      </c>
      <c r="DD6" s="58" t="str">
        <f t="shared" si="43"/>
        <v/>
      </c>
      <c r="DE6" s="58" t="str">
        <f t="shared" si="44"/>
        <v/>
      </c>
      <c r="DF6" s="58" t="str">
        <f t="shared" si="45"/>
        <v/>
      </c>
      <c r="DG6" s="58" t="str">
        <f t="shared" si="46"/>
        <v/>
      </c>
      <c r="DH6" s="58" t="str">
        <f t="shared" si="47"/>
        <v/>
      </c>
      <c r="DI6" s="54" t="s">
        <v>1480</v>
      </c>
      <c r="DJ6" s="55" t="str">
        <f>'Array Table'!B5</f>
        <v>Human parainfluenza 1</v>
      </c>
      <c r="DK6" s="59" t="str">
        <f t="shared" si="48"/>
        <v>-</v>
      </c>
      <c r="DL6" s="59" t="str">
        <f t="shared" si="49"/>
        <v>-</v>
      </c>
      <c r="DM6" s="59" t="str">
        <f t="shared" si="50"/>
        <v>-</v>
      </c>
      <c r="DN6" s="59" t="str">
        <f t="shared" si="51"/>
        <v/>
      </c>
      <c r="DO6" s="59" t="str">
        <f t="shared" si="52"/>
        <v/>
      </c>
      <c r="DP6" s="59" t="str">
        <f t="shared" si="53"/>
        <v/>
      </c>
      <c r="DQ6" s="59" t="str">
        <f t="shared" si="54"/>
        <v/>
      </c>
      <c r="DR6" s="59" t="str">
        <f t="shared" si="55"/>
        <v/>
      </c>
      <c r="DS6" s="59" t="str">
        <f t="shared" si="56"/>
        <v/>
      </c>
      <c r="DT6" s="59" t="str">
        <f t="shared" si="57"/>
        <v/>
      </c>
      <c r="DU6" s="59" t="str">
        <f t="shared" si="58"/>
        <v/>
      </c>
      <c r="DV6" s="59" t="str">
        <f t="shared" si="59"/>
        <v/>
      </c>
      <c r="DW6" s="59" t="str">
        <f t="shared" si="60"/>
        <v/>
      </c>
      <c r="DX6" s="59" t="str">
        <f t="shared" si="61"/>
        <v/>
      </c>
      <c r="DY6" s="59" t="str">
        <f t="shared" si="62"/>
        <v/>
      </c>
      <c r="DZ6" s="59" t="str">
        <f t="shared" si="63"/>
        <v/>
      </c>
      <c r="EA6" s="59" t="str">
        <f t="shared" si="64"/>
        <v/>
      </c>
      <c r="EB6" s="59" t="str">
        <f t="shared" si="65"/>
        <v/>
      </c>
      <c r="EC6" s="59" t="str">
        <f t="shared" si="66"/>
        <v/>
      </c>
      <c r="ED6" s="59" t="str">
        <f t="shared" si="67"/>
        <v/>
      </c>
      <c r="EE6" s="59" t="str">
        <f t="shared" si="68"/>
        <v/>
      </c>
      <c r="EF6" s="59" t="str">
        <f t="shared" si="69"/>
        <v/>
      </c>
      <c r="EG6" s="59" t="str">
        <f t="shared" si="70"/>
        <v/>
      </c>
      <c r="EH6" s="59" t="str">
        <f t="shared" si="71"/>
        <v/>
      </c>
      <c r="EI6" s="59" t="str">
        <f t="shared" si="72"/>
        <v/>
      </c>
      <c r="EJ6" s="59" t="str">
        <f t="shared" si="73"/>
        <v/>
      </c>
      <c r="EK6" s="59" t="str">
        <f t="shared" si="74"/>
        <v/>
      </c>
      <c r="EL6" s="59" t="str">
        <f t="shared" si="75"/>
        <v/>
      </c>
      <c r="EM6" s="59" t="str">
        <f t="shared" si="76"/>
        <v/>
      </c>
      <c r="EN6" s="59" t="str">
        <f t="shared" si="77"/>
        <v/>
      </c>
      <c r="EO6" s="59" t="str">
        <f t="shared" si="78"/>
        <v/>
      </c>
      <c r="EP6" s="59" t="str">
        <f t="shared" si="79"/>
        <v/>
      </c>
      <c r="EQ6" s="59" t="str">
        <f t="shared" si="80"/>
        <v/>
      </c>
      <c r="ER6" s="59" t="str">
        <f t="shared" si="81"/>
        <v/>
      </c>
      <c r="ES6" s="59" t="str">
        <f t="shared" si="82"/>
        <v/>
      </c>
      <c r="ET6" s="59" t="str">
        <f t="shared" si="83"/>
        <v/>
      </c>
      <c r="EU6" s="59" t="str">
        <f t="shared" si="84"/>
        <v/>
      </c>
      <c r="EV6" s="59" t="str">
        <f t="shared" si="85"/>
        <v/>
      </c>
      <c r="EW6" s="59" t="str">
        <f t="shared" si="86"/>
        <v/>
      </c>
      <c r="EX6" s="59" t="str">
        <f t="shared" si="87"/>
        <v/>
      </c>
      <c r="EY6" s="59" t="str">
        <f t="shared" si="88"/>
        <v/>
      </c>
      <c r="EZ6" s="59" t="str">
        <f t="shared" si="89"/>
        <v/>
      </c>
      <c r="FA6" s="59" t="str">
        <f t="shared" si="90"/>
        <v/>
      </c>
      <c r="FB6" s="59" t="str">
        <f t="shared" si="91"/>
        <v/>
      </c>
      <c r="FC6" s="59" t="str">
        <f t="shared" si="92"/>
        <v/>
      </c>
      <c r="FD6" s="59" t="str">
        <f t="shared" si="93"/>
        <v/>
      </c>
      <c r="FE6" s="59" t="str">
        <f t="shared" si="94"/>
        <v/>
      </c>
      <c r="FF6" s="59" t="str">
        <f t="shared" si="95"/>
        <v/>
      </c>
    </row>
    <row r="7" spans="1:162" ht="12.75" x14ac:dyDescent="0.25">
      <c r="A7" s="54" t="s">
        <v>1481</v>
      </c>
      <c r="B7" s="55" t="str">
        <f>'Array Table'!B6</f>
        <v>Human parainfluenza 2</v>
      </c>
      <c r="C7" s="56">
        <f>IF(SUM('No Template Controls'!C$3:C$14)&gt;10,IF(AND(ISNUMBER('No Template Controls'!C7),'No Template Controls'!C7&lt;40,'No Template Controls'!C7&gt;0),'No Template Controls'!C7,40),"")</f>
        <v>40</v>
      </c>
      <c r="D7" s="56">
        <f>IF(SUM('No Template Controls'!D$3:D$14)&gt;10,IF(AND(ISNUMBER('No Template Controls'!D7),'No Template Controls'!D7&lt;40,'No Template Controls'!D7&gt;0),'No Template Controls'!D7,40),"")</f>
        <v>40</v>
      </c>
      <c r="E7" s="56">
        <f>IF(SUM('No Template Controls'!E$3:E$14)&gt;10,IF(AND(ISNUMBER('No Template Controls'!E7),'No Template Controls'!E7&lt;40,'No Template Controls'!E7&gt;0),'No Template Controls'!E7,40),"")</f>
        <v>40</v>
      </c>
      <c r="F7" s="56" t="str">
        <f>IF(SUM('No Template Controls'!F$3:F$14)&gt;10,IF(AND(ISNUMBER('No Template Controls'!F7),'No Template Controls'!F7&lt;40,'No Template Controls'!F7&gt;0),'No Template Controls'!F7,40),"")</f>
        <v/>
      </c>
      <c r="G7" s="56" t="str">
        <f>IF(SUM('No Template Controls'!G$3:G$14)&gt;10,IF(AND(ISNUMBER('No Template Controls'!G7),'No Template Controls'!G7&lt;40,'No Template Controls'!G7&gt;0),'No Template Controls'!G7,40),"")</f>
        <v/>
      </c>
      <c r="H7" s="56" t="str">
        <f>IF(SUM('No Template Controls'!H$3:H$14)&gt;10,IF(AND(ISNUMBER('No Template Controls'!H7),'No Template Controls'!H7&lt;40,'No Template Controls'!H7&gt;0),'No Template Controls'!H7,40),"")</f>
        <v/>
      </c>
      <c r="I7" s="56">
        <f>IF(ISERROR(AVERAGE(Calculations!C7:H7)),"",AVERAGE(Calculations!C7:H7))</f>
        <v>40</v>
      </c>
      <c r="J7" s="56">
        <f>IF(ISERROR(STDEV(Calculations!C7:H7)),"",IF(COUNT(Calculations!C7:H7)&lt;3,"N/A",STDEV(Calculations!C7:H7)))</f>
        <v>0</v>
      </c>
      <c r="K7" s="54" t="s">
        <v>1481</v>
      </c>
      <c r="L7" s="56" t="str">
        <f>'Array Table'!B6</f>
        <v>Human parainfluenza 2</v>
      </c>
      <c r="M7" s="56">
        <f>IF(SUM('Test Sample Data'!C$3:C$14)&gt;10,IF(AND(ISNUMBER('Test Sample Data'!C7),'Test Sample Data'!C7&lt;40,'Test Sample Data'!C7&gt;0),'Test Sample Data'!C7,40),"")</f>
        <v>40</v>
      </c>
      <c r="N7" s="56">
        <f>IF(SUM('Test Sample Data'!D$3:D$14)&gt;10,IF(AND(ISNUMBER('Test Sample Data'!D7),'Test Sample Data'!D7&lt;40,'Test Sample Data'!D7&gt;0),'Test Sample Data'!D7,40),"")</f>
        <v>40</v>
      </c>
      <c r="O7" s="56">
        <f>IF(SUM('Test Sample Data'!E$3:E$14)&gt;10,IF(AND(ISNUMBER('Test Sample Data'!E7),'Test Sample Data'!E7&lt;40,'Test Sample Data'!E7&gt;0),'Test Sample Data'!E7,40),"")</f>
        <v>40</v>
      </c>
      <c r="P7" s="56" t="str">
        <f>IF(SUM('Test Sample Data'!F$3:F$14)&gt;10,IF(AND(ISNUMBER('Test Sample Data'!F7),'Test Sample Data'!F7&lt;40,'Test Sample Data'!F7&gt;0),'Test Sample Data'!F7,40),"")</f>
        <v/>
      </c>
      <c r="Q7" s="56" t="str">
        <f>IF(SUM('Test Sample Data'!G$3:G$14)&gt;10,IF(AND(ISNUMBER('Test Sample Data'!G7),'Test Sample Data'!G7&lt;40,'Test Sample Data'!G7&gt;0),'Test Sample Data'!G7,40),"")</f>
        <v/>
      </c>
      <c r="R7" s="56" t="str">
        <f>IF(SUM('Test Sample Data'!H$3:H$14)&gt;10,IF(AND(ISNUMBER('Test Sample Data'!H7),'Test Sample Data'!H7&lt;40,'Test Sample Data'!H7&gt;0),'Test Sample Data'!H7,40),"")</f>
        <v/>
      </c>
      <c r="S7" s="56" t="str">
        <f>IF(SUM('Test Sample Data'!I$3:I$14)&gt;10,IF(AND(ISNUMBER('Test Sample Data'!I7),'Test Sample Data'!I7&lt;40,'Test Sample Data'!I7&gt;0),'Test Sample Data'!I7,40),"")</f>
        <v/>
      </c>
      <c r="T7" s="56" t="str">
        <f>IF(SUM('Test Sample Data'!J$3:J$14)&gt;10,IF(AND(ISNUMBER('Test Sample Data'!J7),'Test Sample Data'!J7&lt;40,'Test Sample Data'!J7&gt;0),'Test Sample Data'!J7,40),"")</f>
        <v/>
      </c>
      <c r="U7" s="56" t="str">
        <f>IF(SUM('Test Sample Data'!K$3:K$14)&gt;10,IF(AND(ISNUMBER('Test Sample Data'!K7),'Test Sample Data'!K7&lt;40,'Test Sample Data'!K7&gt;0),'Test Sample Data'!K7,40),"")</f>
        <v/>
      </c>
      <c r="V7" s="56" t="str">
        <f>IF(SUM('Test Sample Data'!L$3:L$14)&gt;10,IF(AND(ISNUMBER('Test Sample Data'!L7),'Test Sample Data'!L7&lt;40,'Test Sample Data'!L7&gt;0),'Test Sample Data'!L7,40),"")</f>
        <v/>
      </c>
      <c r="W7" s="56" t="str">
        <f>IF(SUM('Test Sample Data'!M$3:M$14)&gt;10,IF(AND(ISNUMBER('Test Sample Data'!M7),'Test Sample Data'!M7&lt;40,'Test Sample Data'!M7&gt;0),'Test Sample Data'!M7,40),"")</f>
        <v/>
      </c>
      <c r="X7" s="56" t="str">
        <f>IF(SUM('Test Sample Data'!N$3:N$14)&gt;10,IF(AND(ISNUMBER('Test Sample Data'!N7),'Test Sample Data'!N7&lt;40,'Test Sample Data'!N7&gt;0),'Test Sample Data'!N7,40),"")</f>
        <v/>
      </c>
      <c r="Y7" s="56" t="str">
        <f>IF(SUM('Test Sample Data'!O$3:O$14)&gt;10,IF(AND(ISNUMBER('Test Sample Data'!O7),'Test Sample Data'!O7&lt;40,'Test Sample Data'!O7&gt;0),'Test Sample Data'!O7,40),"")</f>
        <v/>
      </c>
      <c r="Z7" s="56" t="str">
        <f>IF(SUM('Test Sample Data'!P$3:P$14)&gt;10,IF(AND(ISNUMBER('Test Sample Data'!P7),'Test Sample Data'!P7&lt;40,'Test Sample Data'!P7&gt;0),'Test Sample Data'!P7,40),"")</f>
        <v/>
      </c>
      <c r="AA7" s="56" t="str">
        <f>IF(SUM('Test Sample Data'!Q$3:Q$14)&gt;10,IF(AND(ISNUMBER('Test Sample Data'!Q7),'Test Sample Data'!Q7&lt;40,'Test Sample Data'!Q7&gt;0),'Test Sample Data'!Q7,40),"")</f>
        <v/>
      </c>
      <c r="AB7" s="56" t="str">
        <f>IF(SUM('Test Sample Data'!R$3:R$14)&gt;10,IF(AND(ISNUMBER('Test Sample Data'!R7),'Test Sample Data'!R7&lt;40,'Test Sample Data'!R7&gt;0),'Test Sample Data'!R7,40),"")</f>
        <v/>
      </c>
      <c r="AC7" s="56" t="str">
        <f>IF(SUM('Test Sample Data'!S$3:S$14)&gt;10,IF(AND(ISNUMBER('Test Sample Data'!S7),'Test Sample Data'!S7&lt;40,'Test Sample Data'!S7&gt;0),'Test Sample Data'!S7,40),"")</f>
        <v/>
      </c>
      <c r="AD7" s="56" t="str">
        <f>IF(SUM('Test Sample Data'!T$3:T$14)&gt;10,IF(AND(ISNUMBER('Test Sample Data'!T7),'Test Sample Data'!T7&lt;40,'Test Sample Data'!T7&gt;0),'Test Sample Data'!T7,40),"")</f>
        <v/>
      </c>
      <c r="AE7" s="56" t="str">
        <f>IF(SUM('Test Sample Data'!U$3:U$14)&gt;10,IF(AND(ISNUMBER('Test Sample Data'!U7),'Test Sample Data'!U7&lt;40,'Test Sample Data'!U7&gt;0),'Test Sample Data'!U7,40),"")</f>
        <v/>
      </c>
      <c r="AF7" s="56" t="str">
        <f>IF(SUM('Test Sample Data'!V$3:V$14)&gt;10,IF(AND(ISNUMBER('Test Sample Data'!V7),'Test Sample Data'!V7&lt;40,'Test Sample Data'!V7&gt;0),'Test Sample Data'!V7,40),"")</f>
        <v/>
      </c>
      <c r="AG7" s="56" t="str">
        <f>IF(SUM('Test Sample Data'!W$3:W$14)&gt;10,IF(AND(ISNUMBER('Test Sample Data'!W7),'Test Sample Data'!W7&lt;40,'Test Sample Data'!W7&gt;0),'Test Sample Data'!W7,40),"")</f>
        <v/>
      </c>
      <c r="AH7" s="56" t="str">
        <f>IF(SUM('Test Sample Data'!X$3:X$14)&gt;10,IF(AND(ISNUMBER('Test Sample Data'!X7),'Test Sample Data'!X7&lt;40,'Test Sample Data'!X7&gt;0),'Test Sample Data'!X7,40),"")</f>
        <v/>
      </c>
      <c r="AI7" s="56" t="str">
        <f>IF(SUM('Test Sample Data'!Y$3:Y$14)&gt;10,IF(AND(ISNUMBER('Test Sample Data'!Y7),'Test Sample Data'!Y7&lt;40,'Test Sample Data'!Y7&gt;0),'Test Sample Data'!Y7,40),"")</f>
        <v/>
      </c>
      <c r="AJ7" s="56" t="str">
        <f>IF(SUM('Test Sample Data'!Z$3:Z$14)&gt;10,IF(AND(ISNUMBER('Test Sample Data'!Z7),'Test Sample Data'!Z7&lt;40,'Test Sample Data'!Z7&gt;0),'Test Sample Data'!Z7,40),"")</f>
        <v/>
      </c>
      <c r="AK7" s="56" t="str">
        <f>IF(SUM('Test Sample Data'!AA$3:AA$14)&gt;10,IF(AND(ISNUMBER('Test Sample Data'!AA7),'Test Sample Data'!AA7&lt;40,'Test Sample Data'!AA7&gt;0),'Test Sample Data'!AA7,40),"")</f>
        <v/>
      </c>
      <c r="AL7" s="56" t="str">
        <f>IF(SUM('Test Sample Data'!AB$3:AB$14)&gt;10,IF(AND(ISNUMBER('Test Sample Data'!AB7),'Test Sample Data'!AB7&lt;40,'Test Sample Data'!AB7&gt;0),'Test Sample Data'!AB7,40),"")</f>
        <v/>
      </c>
      <c r="AM7" s="56" t="str">
        <f>IF(SUM('Test Sample Data'!AC$3:AC$14)&gt;10,IF(AND(ISNUMBER('Test Sample Data'!AC7),'Test Sample Data'!AC7&lt;40,'Test Sample Data'!AC7&gt;0),'Test Sample Data'!AC7,40),"")</f>
        <v/>
      </c>
      <c r="AN7" s="56" t="str">
        <f>IF(SUM('Test Sample Data'!AD$3:AD$14)&gt;10,IF(AND(ISNUMBER('Test Sample Data'!AD7),'Test Sample Data'!AD7&lt;40,'Test Sample Data'!AD7&gt;0),'Test Sample Data'!AD7,40),"")</f>
        <v/>
      </c>
      <c r="AO7" s="56" t="str">
        <f>IF(SUM('Test Sample Data'!AE$3:AE$14)&gt;10,IF(AND(ISNUMBER('Test Sample Data'!AE7),'Test Sample Data'!AE7&lt;40,'Test Sample Data'!AE7&gt;0),'Test Sample Data'!AE7,40),"")</f>
        <v/>
      </c>
      <c r="AP7" s="56" t="str">
        <f>IF(SUM('Test Sample Data'!AF$3:AF$14)&gt;10,IF(AND(ISNUMBER('Test Sample Data'!AF7),'Test Sample Data'!AF7&lt;40,'Test Sample Data'!AF7&gt;0),'Test Sample Data'!AF7,40),"")</f>
        <v/>
      </c>
      <c r="AQ7" s="56" t="str">
        <f>IF(SUM('Test Sample Data'!AG$3:AG$14)&gt;10,IF(AND(ISNUMBER('Test Sample Data'!AG7),'Test Sample Data'!AG7&lt;40,'Test Sample Data'!AG7&gt;0),'Test Sample Data'!AG7,40),"")</f>
        <v/>
      </c>
      <c r="AR7" s="56" t="str">
        <f>IF(SUM('Test Sample Data'!AH$3:AH$14)&gt;10,IF(AND(ISNUMBER('Test Sample Data'!AH7),'Test Sample Data'!AH7&lt;40,'Test Sample Data'!AH7&gt;0),'Test Sample Data'!AH7,40),"")</f>
        <v/>
      </c>
      <c r="AS7" s="56" t="str">
        <f>IF(SUM('Test Sample Data'!AI$3:AI$14)&gt;10,IF(AND(ISNUMBER('Test Sample Data'!AI7),'Test Sample Data'!AI7&lt;40,'Test Sample Data'!AI7&gt;0),'Test Sample Data'!AI7,40),"")</f>
        <v/>
      </c>
      <c r="AT7" s="56" t="str">
        <f>IF(SUM('Test Sample Data'!AJ$3:AJ$14)&gt;10,IF(AND(ISNUMBER('Test Sample Data'!AJ7),'Test Sample Data'!AJ7&lt;40,'Test Sample Data'!AJ7&gt;0),'Test Sample Data'!AJ7,40),"")</f>
        <v/>
      </c>
      <c r="AU7" s="56" t="str">
        <f>IF(SUM('Test Sample Data'!AK$3:AK$14)&gt;10,IF(AND(ISNUMBER('Test Sample Data'!AK7),'Test Sample Data'!AK7&lt;40,'Test Sample Data'!AK7&gt;0),'Test Sample Data'!AK7,40),"")</f>
        <v/>
      </c>
      <c r="AV7" s="56" t="str">
        <f>IF(SUM('Test Sample Data'!AL$3:AL$14)&gt;10,IF(AND(ISNUMBER('Test Sample Data'!AL7),'Test Sample Data'!AL7&lt;40,'Test Sample Data'!AL7&gt;0),'Test Sample Data'!AL7,40),"")</f>
        <v/>
      </c>
      <c r="AW7" s="56" t="str">
        <f>IF(SUM('Test Sample Data'!AM$3:AM$14)&gt;10,IF(AND(ISNUMBER('Test Sample Data'!AM7),'Test Sample Data'!AM7&lt;40,'Test Sample Data'!AM7&gt;0),'Test Sample Data'!AM7,40),"")</f>
        <v/>
      </c>
      <c r="AX7" s="56" t="str">
        <f>IF(SUM('Test Sample Data'!AN$3:AN$14)&gt;10,IF(AND(ISNUMBER('Test Sample Data'!AN7),'Test Sample Data'!AN7&lt;40,'Test Sample Data'!AN7&gt;0),'Test Sample Data'!AN7,40),"")</f>
        <v/>
      </c>
      <c r="AY7" s="56" t="str">
        <f>IF(SUM('Test Sample Data'!AO$3:AO$14)&gt;10,IF(AND(ISNUMBER('Test Sample Data'!AO7),'Test Sample Data'!AO7&lt;40,'Test Sample Data'!AO7&gt;0),'Test Sample Data'!AO7,40),"")</f>
        <v/>
      </c>
      <c r="AZ7" s="56" t="str">
        <f>IF(SUM('Test Sample Data'!AP$3:AP$14)&gt;10,IF(AND(ISNUMBER('Test Sample Data'!AP7),'Test Sample Data'!AP7&lt;40,'Test Sample Data'!AP7&gt;0),'Test Sample Data'!AP7,40),"")</f>
        <v/>
      </c>
      <c r="BA7" s="56" t="str">
        <f>IF(SUM('Test Sample Data'!AQ$3:AQ$14)&gt;10,IF(AND(ISNUMBER('Test Sample Data'!AQ7),'Test Sample Data'!AQ7&lt;40,'Test Sample Data'!AQ7&gt;0),'Test Sample Data'!AQ7,40),"")</f>
        <v/>
      </c>
      <c r="BB7" s="56" t="str">
        <f>IF(SUM('Test Sample Data'!AR$3:AR$14)&gt;10,IF(AND(ISNUMBER('Test Sample Data'!AR7),'Test Sample Data'!AR7&lt;40,'Test Sample Data'!AR7&gt;0),'Test Sample Data'!AR7,40),"")</f>
        <v/>
      </c>
      <c r="BC7" s="56" t="str">
        <f>IF(SUM('Test Sample Data'!AS$3:AS$14)&gt;10,IF(AND(ISNUMBER('Test Sample Data'!AS7),'Test Sample Data'!AS7&lt;40,'Test Sample Data'!AS7&gt;0),'Test Sample Data'!AS7,40),"")</f>
        <v/>
      </c>
      <c r="BD7" s="56" t="str">
        <f>IF(SUM('Test Sample Data'!AT$3:AT$14)&gt;10,IF(AND(ISNUMBER('Test Sample Data'!AT7),'Test Sample Data'!AT7&lt;40,'Test Sample Data'!AT7&gt;0),'Test Sample Data'!AT7,40),"")</f>
        <v/>
      </c>
      <c r="BE7" s="56" t="str">
        <f>IF(SUM('Test Sample Data'!AU$3:AU$14)&gt;10,IF(AND(ISNUMBER('Test Sample Data'!AU7),'Test Sample Data'!AU7&lt;40,'Test Sample Data'!AU7&gt;0),'Test Sample Data'!AU7,40),"")</f>
        <v/>
      </c>
      <c r="BF7" s="56" t="str">
        <f>IF(SUM('Test Sample Data'!AV$3:AV$14)&gt;10,IF(AND(ISNUMBER('Test Sample Data'!AV7),'Test Sample Data'!AV7&lt;40,'Test Sample Data'!AV7&gt;0),'Test Sample Data'!AV7,40),"")</f>
        <v/>
      </c>
      <c r="BG7" s="56" t="str">
        <f>IF(SUM('Test Sample Data'!AW$3:AW$14)&gt;10,IF(AND(ISNUMBER('Test Sample Data'!AW7),'Test Sample Data'!AW7&lt;40,'Test Sample Data'!AW7&gt;0),'Test Sample Data'!AW7,40),"")</f>
        <v/>
      </c>
      <c r="BH7" s="56" t="str">
        <f>IF(SUM('Test Sample Data'!AX$3:AX$14)&gt;10,IF(AND(ISNUMBER('Test Sample Data'!AX7),'Test Sample Data'!AX7&lt;40,'Test Sample Data'!AX7&gt;0),'Test Sample Data'!AX7,40),"")</f>
        <v/>
      </c>
      <c r="BI7" s="56">
        <f>IF(ISERROR(AVERAGE(Calculations!M7:BH7)),"",AVERAGE(Calculations!M7:BH7))</f>
        <v>40</v>
      </c>
      <c r="BJ7" s="56">
        <f>IF(ISERROR(STDEV(Calculations!M7:BH7)),"",IF(COUNT(Calculations!M7:BH7)&lt;3,"N/A",STDEV(Calculations!M7:BH7)))</f>
        <v>0</v>
      </c>
      <c r="BK7" s="54" t="s">
        <v>1481</v>
      </c>
      <c r="BL7" s="55" t="str">
        <f>'Array Table'!B6</f>
        <v>Human parainfluenza 2</v>
      </c>
      <c r="BM7" s="58">
        <f t="shared" si="0"/>
        <v>0</v>
      </c>
      <c r="BN7" s="58">
        <f t="shared" si="1"/>
        <v>0</v>
      </c>
      <c r="BO7" s="58">
        <f t="shared" si="2"/>
        <v>0</v>
      </c>
      <c r="BP7" s="58" t="str">
        <f t="shared" si="3"/>
        <v/>
      </c>
      <c r="BQ7" s="58" t="str">
        <f t="shared" si="4"/>
        <v/>
      </c>
      <c r="BR7" s="58" t="str">
        <f t="shared" si="5"/>
        <v/>
      </c>
      <c r="BS7" s="58" t="str">
        <f t="shared" si="6"/>
        <v/>
      </c>
      <c r="BT7" s="58" t="str">
        <f t="shared" si="7"/>
        <v/>
      </c>
      <c r="BU7" s="58" t="str">
        <f t="shared" si="8"/>
        <v/>
      </c>
      <c r="BV7" s="58" t="str">
        <f t="shared" si="9"/>
        <v/>
      </c>
      <c r="BW7" s="58" t="str">
        <f t="shared" si="10"/>
        <v/>
      </c>
      <c r="BX7" s="58" t="str">
        <f t="shared" si="11"/>
        <v/>
      </c>
      <c r="BY7" s="58" t="str">
        <f t="shared" si="12"/>
        <v/>
      </c>
      <c r="BZ7" s="58" t="str">
        <f t="shared" si="13"/>
        <v/>
      </c>
      <c r="CA7" s="58" t="str">
        <f t="shared" si="14"/>
        <v/>
      </c>
      <c r="CB7" s="58" t="str">
        <f t="shared" si="15"/>
        <v/>
      </c>
      <c r="CC7" s="58" t="str">
        <f t="shared" si="16"/>
        <v/>
      </c>
      <c r="CD7" s="58" t="str">
        <f t="shared" si="17"/>
        <v/>
      </c>
      <c r="CE7" s="58" t="str">
        <f t="shared" si="18"/>
        <v/>
      </c>
      <c r="CF7" s="58" t="str">
        <f t="shared" si="19"/>
        <v/>
      </c>
      <c r="CG7" s="58" t="str">
        <f t="shared" si="20"/>
        <v/>
      </c>
      <c r="CH7" s="58" t="str">
        <f t="shared" si="21"/>
        <v/>
      </c>
      <c r="CI7" s="58" t="str">
        <f t="shared" si="22"/>
        <v/>
      </c>
      <c r="CJ7" s="58" t="str">
        <f t="shared" si="23"/>
        <v/>
      </c>
      <c r="CK7" s="58" t="str">
        <f t="shared" si="24"/>
        <v/>
      </c>
      <c r="CL7" s="58" t="str">
        <f t="shared" si="25"/>
        <v/>
      </c>
      <c r="CM7" s="58" t="str">
        <f t="shared" si="26"/>
        <v/>
      </c>
      <c r="CN7" s="58" t="str">
        <f t="shared" si="27"/>
        <v/>
      </c>
      <c r="CO7" s="58" t="str">
        <f t="shared" si="28"/>
        <v/>
      </c>
      <c r="CP7" s="58" t="str">
        <f t="shared" si="29"/>
        <v/>
      </c>
      <c r="CQ7" s="58" t="str">
        <f t="shared" si="30"/>
        <v/>
      </c>
      <c r="CR7" s="58" t="str">
        <f t="shared" si="31"/>
        <v/>
      </c>
      <c r="CS7" s="58" t="str">
        <f t="shared" si="32"/>
        <v/>
      </c>
      <c r="CT7" s="58" t="str">
        <f t="shared" si="33"/>
        <v/>
      </c>
      <c r="CU7" s="58" t="str">
        <f t="shared" si="34"/>
        <v/>
      </c>
      <c r="CV7" s="58" t="str">
        <f t="shared" si="35"/>
        <v/>
      </c>
      <c r="CW7" s="58" t="str">
        <f t="shared" si="36"/>
        <v/>
      </c>
      <c r="CX7" s="58" t="str">
        <f t="shared" si="37"/>
        <v/>
      </c>
      <c r="CY7" s="58" t="str">
        <f t="shared" si="38"/>
        <v/>
      </c>
      <c r="CZ7" s="58" t="str">
        <f t="shared" si="39"/>
        <v/>
      </c>
      <c r="DA7" s="58" t="str">
        <f t="shared" si="40"/>
        <v/>
      </c>
      <c r="DB7" s="58" t="str">
        <f t="shared" si="41"/>
        <v/>
      </c>
      <c r="DC7" s="58" t="str">
        <f t="shared" si="42"/>
        <v/>
      </c>
      <c r="DD7" s="58" t="str">
        <f t="shared" si="43"/>
        <v/>
      </c>
      <c r="DE7" s="58" t="str">
        <f t="shared" si="44"/>
        <v/>
      </c>
      <c r="DF7" s="58" t="str">
        <f t="shared" si="45"/>
        <v/>
      </c>
      <c r="DG7" s="58" t="str">
        <f t="shared" si="46"/>
        <v/>
      </c>
      <c r="DH7" s="58" t="str">
        <f t="shared" si="47"/>
        <v/>
      </c>
      <c r="DI7" s="54" t="s">
        <v>1481</v>
      </c>
      <c r="DJ7" s="55" t="str">
        <f>'Array Table'!B6</f>
        <v>Human parainfluenza 2</v>
      </c>
      <c r="DK7" s="59" t="str">
        <f t="shared" si="48"/>
        <v>-</v>
      </c>
      <c r="DL7" s="59" t="str">
        <f t="shared" si="49"/>
        <v>-</v>
      </c>
      <c r="DM7" s="59" t="str">
        <f t="shared" si="50"/>
        <v>-</v>
      </c>
      <c r="DN7" s="59" t="str">
        <f t="shared" si="51"/>
        <v/>
      </c>
      <c r="DO7" s="59" t="str">
        <f t="shared" si="52"/>
        <v/>
      </c>
      <c r="DP7" s="59" t="str">
        <f t="shared" si="53"/>
        <v/>
      </c>
      <c r="DQ7" s="59" t="str">
        <f t="shared" si="54"/>
        <v/>
      </c>
      <c r="DR7" s="59" t="str">
        <f t="shared" si="55"/>
        <v/>
      </c>
      <c r="DS7" s="59" t="str">
        <f t="shared" si="56"/>
        <v/>
      </c>
      <c r="DT7" s="59" t="str">
        <f t="shared" si="57"/>
        <v/>
      </c>
      <c r="DU7" s="59" t="str">
        <f t="shared" si="58"/>
        <v/>
      </c>
      <c r="DV7" s="59" t="str">
        <f t="shared" si="59"/>
        <v/>
      </c>
      <c r="DW7" s="59" t="str">
        <f t="shared" si="60"/>
        <v/>
      </c>
      <c r="DX7" s="59" t="str">
        <f t="shared" si="61"/>
        <v/>
      </c>
      <c r="DY7" s="59" t="str">
        <f t="shared" si="62"/>
        <v/>
      </c>
      <c r="DZ7" s="59" t="str">
        <f t="shared" si="63"/>
        <v/>
      </c>
      <c r="EA7" s="59" t="str">
        <f t="shared" si="64"/>
        <v/>
      </c>
      <c r="EB7" s="59" t="str">
        <f t="shared" si="65"/>
        <v/>
      </c>
      <c r="EC7" s="59" t="str">
        <f t="shared" si="66"/>
        <v/>
      </c>
      <c r="ED7" s="59" t="str">
        <f t="shared" si="67"/>
        <v/>
      </c>
      <c r="EE7" s="59" t="str">
        <f t="shared" si="68"/>
        <v/>
      </c>
      <c r="EF7" s="59" t="str">
        <f t="shared" si="69"/>
        <v/>
      </c>
      <c r="EG7" s="59" t="str">
        <f t="shared" si="70"/>
        <v/>
      </c>
      <c r="EH7" s="59" t="str">
        <f t="shared" si="71"/>
        <v/>
      </c>
      <c r="EI7" s="59" t="str">
        <f t="shared" si="72"/>
        <v/>
      </c>
      <c r="EJ7" s="59" t="str">
        <f t="shared" si="73"/>
        <v/>
      </c>
      <c r="EK7" s="59" t="str">
        <f t="shared" si="74"/>
        <v/>
      </c>
      <c r="EL7" s="59" t="str">
        <f t="shared" si="75"/>
        <v/>
      </c>
      <c r="EM7" s="59" t="str">
        <f t="shared" si="76"/>
        <v/>
      </c>
      <c r="EN7" s="59" t="str">
        <f t="shared" si="77"/>
        <v/>
      </c>
      <c r="EO7" s="59" t="str">
        <f t="shared" si="78"/>
        <v/>
      </c>
      <c r="EP7" s="59" t="str">
        <f t="shared" si="79"/>
        <v/>
      </c>
      <c r="EQ7" s="59" t="str">
        <f t="shared" si="80"/>
        <v/>
      </c>
      <c r="ER7" s="59" t="str">
        <f t="shared" si="81"/>
        <v/>
      </c>
      <c r="ES7" s="59" t="str">
        <f t="shared" si="82"/>
        <v/>
      </c>
      <c r="ET7" s="59" t="str">
        <f t="shared" si="83"/>
        <v/>
      </c>
      <c r="EU7" s="59" t="str">
        <f t="shared" si="84"/>
        <v/>
      </c>
      <c r="EV7" s="59" t="str">
        <f t="shared" si="85"/>
        <v/>
      </c>
      <c r="EW7" s="59" t="str">
        <f t="shared" si="86"/>
        <v/>
      </c>
      <c r="EX7" s="59" t="str">
        <f t="shared" si="87"/>
        <v/>
      </c>
      <c r="EY7" s="59" t="str">
        <f t="shared" si="88"/>
        <v/>
      </c>
      <c r="EZ7" s="59" t="str">
        <f t="shared" si="89"/>
        <v/>
      </c>
      <c r="FA7" s="59" t="str">
        <f t="shared" si="90"/>
        <v/>
      </c>
      <c r="FB7" s="59" t="str">
        <f t="shared" si="91"/>
        <v/>
      </c>
      <c r="FC7" s="59" t="str">
        <f t="shared" si="92"/>
        <v/>
      </c>
      <c r="FD7" s="59" t="str">
        <f t="shared" si="93"/>
        <v/>
      </c>
      <c r="FE7" s="59" t="str">
        <f t="shared" si="94"/>
        <v/>
      </c>
      <c r="FF7" s="59" t="str">
        <f t="shared" si="95"/>
        <v/>
      </c>
    </row>
    <row r="8" spans="1:162" ht="12.75" x14ac:dyDescent="0.25">
      <c r="A8" s="54" t="s">
        <v>1482</v>
      </c>
      <c r="B8" s="55" t="str">
        <f>'Array Table'!B7</f>
        <v>Human parainfluenza 3</v>
      </c>
      <c r="C8" s="56">
        <f>IF(SUM('No Template Controls'!C$3:C$14)&gt;10,IF(AND(ISNUMBER('No Template Controls'!C8),'No Template Controls'!C8&lt;40,'No Template Controls'!C8&gt;0),'No Template Controls'!C8,40),"")</f>
        <v>40</v>
      </c>
      <c r="D8" s="56">
        <f>IF(SUM('No Template Controls'!D$3:D$14)&gt;10,IF(AND(ISNUMBER('No Template Controls'!D8),'No Template Controls'!D8&lt;40,'No Template Controls'!D8&gt;0),'No Template Controls'!D8,40),"")</f>
        <v>40</v>
      </c>
      <c r="E8" s="56">
        <f>IF(SUM('No Template Controls'!E$3:E$14)&gt;10,IF(AND(ISNUMBER('No Template Controls'!E8),'No Template Controls'!E8&lt;40,'No Template Controls'!E8&gt;0),'No Template Controls'!E8,40),"")</f>
        <v>40</v>
      </c>
      <c r="F8" s="56" t="str">
        <f>IF(SUM('No Template Controls'!F$3:F$14)&gt;10,IF(AND(ISNUMBER('No Template Controls'!F8),'No Template Controls'!F8&lt;40,'No Template Controls'!F8&gt;0),'No Template Controls'!F8,40),"")</f>
        <v/>
      </c>
      <c r="G8" s="56" t="str">
        <f>IF(SUM('No Template Controls'!G$3:G$14)&gt;10,IF(AND(ISNUMBER('No Template Controls'!G8),'No Template Controls'!G8&lt;40,'No Template Controls'!G8&gt;0),'No Template Controls'!G8,40),"")</f>
        <v/>
      </c>
      <c r="H8" s="56" t="str">
        <f>IF(SUM('No Template Controls'!H$3:H$14)&gt;10,IF(AND(ISNUMBER('No Template Controls'!H8),'No Template Controls'!H8&lt;40,'No Template Controls'!H8&gt;0),'No Template Controls'!H8,40),"")</f>
        <v/>
      </c>
      <c r="I8" s="56">
        <f>IF(ISERROR(AVERAGE(Calculations!C8:H8)),"",AVERAGE(Calculations!C8:H8))</f>
        <v>40</v>
      </c>
      <c r="J8" s="56">
        <f>IF(ISERROR(STDEV(Calculations!C8:H8)),"",IF(COUNT(Calculations!C8:H8)&lt;3,"N/A",STDEV(Calculations!C8:H8)))</f>
        <v>0</v>
      </c>
      <c r="K8" s="54" t="s">
        <v>1482</v>
      </c>
      <c r="L8" s="56" t="str">
        <f>'Array Table'!B7</f>
        <v>Human parainfluenza 3</v>
      </c>
      <c r="M8" s="56">
        <f>IF(SUM('Test Sample Data'!C$3:C$14)&gt;10,IF(AND(ISNUMBER('Test Sample Data'!C8),'Test Sample Data'!C8&lt;40,'Test Sample Data'!C8&gt;0),'Test Sample Data'!C8,40),"")</f>
        <v>40</v>
      </c>
      <c r="N8" s="56">
        <f>IF(SUM('Test Sample Data'!D$3:D$14)&gt;10,IF(AND(ISNUMBER('Test Sample Data'!D8),'Test Sample Data'!D8&lt;40,'Test Sample Data'!D8&gt;0),'Test Sample Data'!D8,40),"")</f>
        <v>40</v>
      </c>
      <c r="O8" s="56">
        <f>IF(SUM('Test Sample Data'!E$3:E$14)&gt;10,IF(AND(ISNUMBER('Test Sample Data'!E8),'Test Sample Data'!E8&lt;40,'Test Sample Data'!E8&gt;0),'Test Sample Data'!E8,40),"")</f>
        <v>40</v>
      </c>
      <c r="P8" s="56" t="str">
        <f>IF(SUM('Test Sample Data'!F$3:F$14)&gt;10,IF(AND(ISNUMBER('Test Sample Data'!F8),'Test Sample Data'!F8&lt;40,'Test Sample Data'!F8&gt;0),'Test Sample Data'!F8,40),"")</f>
        <v/>
      </c>
      <c r="Q8" s="56" t="str">
        <f>IF(SUM('Test Sample Data'!G$3:G$14)&gt;10,IF(AND(ISNUMBER('Test Sample Data'!G8),'Test Sample Data'!G8&lt;40,'Test Sample Data'!G8&gt;0),'Test Sample Data'!G8,40),"")</f>
        <v/>
      </c>
      <c r="R8" s="56" t="str">
        <f>IF(SUM('Test Sample Data'!H$3:H$14)&gt;10,IF(AND(ISNUMBER('Test Sample Data'!H8),'Test Sample Data'!H8&lt;40,'Test Sample Data'!H8&gt;0),'Test Sample Data'!H8,40),"")</f>
        <v/>
      </c>
      <c r="S8" s="56" t="str">
        <f>IF(SUM('Test Sample Data'!I$3:I$14)&gt;10,IF(AND(ISNUMBER('Test Sample Data'!I8),'Test Sample Data'!I8&lt;40,'Test Sample Data'!I8&gt;0),'Test Sample Data'!I8,40),"")</f>
        <v/>
      </c>
      <c r="T8" s="56" t="str">
        <f>IF(SUM('Test Sample Data'!J$3:J$14)&gt;10,IF(AND(ISNUMBER('Test Sample Data'!J8),'Test Sample Data'!J8&lt;40,'Test Sample Data'!J8&gt;0),'Test Sample Data'!J8,40),"")</f>
        <v/>
      </c>
      <c r="U8" s="56" t="str">
        <f>IF(SUM('Test Sample Data'!K$3:K$14)&gt;10,IF(AND(ISNUMBER('Test Sample Data'!K8),'Test Sample Data'!K8&lt;40,'Test Sample Data'!K8&gt;0),'Test Sample Data'!K8,40),"")</f>
        <v/>
      </c>
      <c r="V8" s="56" t="str">
        <f>IF(SUM('Test Sample Data'!L$3:L$14)&gt;10,IF(AND(ISNUMBER('Test Sample Data'!L8),'Test Sample Data'!L8&lt;40,'Test Sample Data'!L8&gt;0),'Test Sample Data'!L8,40),"")</f>
        <v/>
      </c>
      <c r="W8" s="56" t="str">
        <f>IF(SUM('Test Sample Data'!M$3:M$14)&gt;10,IF(AND(ISNUMBER('Test Sample Data'!M8),'Test Sample Data'!M8&lt;40,'Test Sample Data'!M8&gt;0),'Test Sample Data'!M8,40),"")</f>
        <v/>
      </c>
      <c r="X8" s="56" t="str">
        <f>IF(SUM('Test Sample Data'!N$3:N$14)&gt;10,IF(AND(ISNUMBER('Test Sample Data'!N8),'Test Sample Data'!N8&lt;40,'Test Sample Data'!N8&gt;0),'Test Sample Data'!N8,40),"")</f>
        <v/>
      </c>
      <c r="Y8" s="56" t="str">
        <f>IF(SUM('Test Sample Data'!O$3:O$14)&gt;10,IF(AND(ISNUMBER('Test Sample Data'!O8),'Test Sample Data'!O8&lt;40,'Test Sample Data'!O8&gt;0),'Test Sample Data'!O8,40),"")</f>
        <v/>
      </c>
      <c r="Z8" s="56" t="str">
        <f>IF(SUM('Test Sample Data'!P$3:P$14)&gt;10,IF(AND(ISNUMBER('Test Sample Data'!P8),'Test Sample Data'!P8&lt;40,'Test Sample Data'!P8&gt;0),'Test Sample Data'!P8,40),"")</f>
        <v/>
      </c>
      <c r="AA8" s="56" t="str">
        <f>IF(SUM('Test Sample Data'!Q$3:Q$14)&gt;10,IF(AND(ISNUMBER('Test Sample Data'!Q8),'Test Sample Data'!Q8&lt;40,'Test Sample Data'!Q8&gt;0),'Test Sample Data'!Q8,40),"")</f>
        <v/>
      </c>
      <c r="AB8" s="56" t="str">
        <f>IF(SUM('Test Sample Data'!R$3:R$14)&gt;10,IF(AND(ISNUMBER('Test Sample Data'!R8),'Test Sample Data'!R8&lt;40,'Test Sample Data'!R8&gt;0),'Test Sample Data'!R8,40),"")</f>
        <v/>
      </c>
      <c r="AC8" s="56" t="str">
        <f>IF(SUM('Test Sample Data'!S$3:S$14)&gt;10,IF(AND(ISNUMBER('Test Sample Data'!S8),'Test Sample Data'!S8&lt;40,'Test Sample Data'!S8&gt;0),'Test Sample Data'!S8,40),"")</f>
        <v/>
      </c>
      <c r="AD8" s="56" t="str">
        <f>IF(SUM('Test Sample Data'!T$3:T$14)&gt;10,IF(AND(ISNUMBER('Test Sample Data'!T8),'Test Sample Data'!T8&lt;40,'Test Sample Data'!T8&gt;0),'Test Sample Data'!T8,40),"")</f>
        <v/>
      </c>
      <c r="AE8" s="56" t="str">
        <f>IF(SUM('Test Sample Data'!U$3:U$14)&gt;10,IF(AND(ISNUMBER('Test Sample Data'!U8),'Test Sample Data'!U8&lt;40,'Test Sample Data'!U8&gt;0),'Test Sample Data'!U8,40),"")</f>
        <v/>
      </c>
      <c r="AF8" s="56" t="str">
        <f>IF(SUM('Test Sample Data'!V$3:V$14)&gt;10,IF(AND(ISNUMBER('Test Sample Data'!V8),'Test Sample Data'!V8&lt;40,'Test Sample Data'!V8&gt;0),'Test Sample Data'!V8,40),"")</f>
        <v/>
      </c>
      <c r="AG8" s="56" t="str">
        <f>IF(SUM('Test Sample Data'!W$3:W$14)&gt;10,IF(AND(ISNUMBER('Test Sample Data'!W8),'Test Sample Data'!W8&lt;40,'Test Sample Data'!W8&gt;0),'Test Sample Data'!W8,40),"")</f>
        <v/>
      </c>
      <c r="AH8" s="56" t="str">
        <f>IF(SUM('Test Sample Data'!X$3:X$14)&gt;10,IF(AND(ISNUMBER('Test Sample Data'!X8),'Test Sample Data'!X8&lt;40,'Test Sample Data'!X8&gt;0),'Test Sample Data'!X8,40),"")</f>
        <v/>
      </c>
      <c r="AI8" s="56" t="str">
        <f>IF(SUM('Test Sample Data'!Y$3:Y$14)&gt;10,IF(AND(ISNUMBER('Test Sample Data'!Y8),'Test Sample Data'!Y8&lt;40,'Test Sample Data'!Y8&gt;0),'Test Sample Data'!Y8,40),"")</f>
        <v/>
      </c>
      <c r="AJ8" s="56" t="str">
        <f>IF(SUM('Test Sample Data'!Z$3:Z$14)&gt;10,IF(AND(ISNUMBER('Test Sample Data'!Z8),'Test Sample Data'!Z8&lt;40,'Test Sample Data'!Z8&gt;0),'Test Sample Data'!Z8,40),"")</f>
        <v/>
      </c>
      <c r="AK8" s="56" t="str">
        <f>IF(SUM('Test Sample Data'!AA$3:AA$14)&gt;10,IF(AND(ISNUMBER('Test Sample Data'!AA8),'Test Sample Data'!AA8&lt;40,'Test Sample Data'!AA8&gt;0),'Test Sample Data'!AA8,40),"")</f>
        <v/>
      </c>
      <c r="AL8" s="56" t="str">
        <f>IF(SUM('Test Sample Data'!AB$3:AB$14)&gt;10,IF(AND(ISNUMBER('Test Sample Data'!AB8),'Test Sample Data'!AB8&lt;40,'Test Sample Data'!AB8&gt;0),'Test Sample Data'!AB8,40),"")</f>
        <v/>
      </c>
      <c r="AM8" s="56" t="str">
        <f>IF(SUM('Test Sample Data'!AC$3:AC$14)&gt;10,IF(AND(ISNUMBER('Test Sample Data'!AC8),'Test Sample Data'!AC8&lt;40,'Test Sample Data'!AC8&gt;0),'Test Sample Data'!AC8,40),"")</f>
        <v/>
      </c>
      <c r="AN8" s="56" t="str">
        <f>IF(SUM('Test Sample Data'!AD$3:AD$14)&gt;10,IF(AND(ISNUMBER('Test Sample Data'!AD8),'Test Sample Data'!AD8&lt;40,'Test Sample Data'!AD8&gt;0),'Test Sample Data'!AD8,40),"")</f>
        <v/>
      </c>
      <c r="AO8" s="56" t="str">
        <f>IF(SUM('Test Sample Data'!AE$3:AE$14)&gt;10,IF(AND(ISNUMBER('Test Sample Data'!AE8),'Test Sample Data'!AE8&lt;40,'Test Sample Data'!AE8&gt;0),'Test Sample Data'!AE8,40),"")</f>
        <v/>
      </c>
      <c r="AP8" s="56" t="str">
        <f>IF(SUM('Test Sample Data'!AF$3:AF$14)&gt;10,IF(AND(ISNUMBER('Test Sample Data'!AF8),'Test Sample Data'!AF8&lt;40,'Test Sample Data'!AF8&gt;0),'Test Sample Data'!AF8,40),"")</f>
        <v/>
      </c>
      <c r="AQ8" s="56" t="str">
        <f>IF(SUM('Test Sample Data'!AG$3:AG$14)&gt;10,IF(AND(ISNUMBER('Test Sample Data'!AG8),'Test Sample Data'!AG8&lt;40,'Test Sample Data'!AG8&gt;0),'Test Sample Data'!AG8,40),"")</f>
        <v/>
      </c>
      <c r="AR8" s="56" t="str">
        <f>IF(SUM('Test Sample Data'!AH$3:AH$14)&gt;10,IF(AND(ISNUMBER('Test Sample Data'!AH8),'Test Sample Data'!AH8&lt;40,'Test Sample Data'!AH8&gt;0),'Test Sample Data'!AH8,40),"")</f>
        <v/>
      </c>
      <c r="AS8" s="56" t="str">
        <f>IF(SUM('Test Sample Data'!AI$3:AI$14)&gt;10,IF(AND(ISNUMBER('Test Sample Data'!AI8),'Test Sample Data'!AI8&lt;40,'Test Sample Data'!AI8&gt;0),'Test Sample Data'!AI8,40),"")</f>
        <v/>
      </c>
      <c r="AT8" s="56" t="str">
        <f>IF(SUM('Test Sample Data'!AJ$3:AJ$14)&gt;10,IF(AND(ISNUMBER('Test Sample Data'!AJ8),'Test Sample Data'!AJ8&lt;40,'Test Sample Data'!AJ8&gt;0),'Test Sample Data'!AJ8,40),"")</f>
        <v/>
      </c>
      <c r="AU8" s="56" t="str">
        <f>IF(SUM('Test Sample Data'!AK$3:AK$14)&gt;10,IF(AND(ISNUMBER('Test Sample Data'!AK8),'Test Sample Data'!AK8&lt;40,'Test Sample Data'!AK8&gt;0),'Test Sample Data'!AK8,40),"")</f>
        <v/>
      </c>
      <c r="AV8" s="56" t="str">
        <f>IF(SUM('Test Sample Data'!AL$3:AL$14)&gt;10,IF(AND(ISNUMBER('Test Sample Data'!AL8),'Test Sample Data'!AL8&lt;40,'Test Sample Data'!AL8&gt;0),'Test Sample Data'!AL8,40),"")</f>
        <v/>
      </c>
      <c r="AW8" s="56" t="str">
        <f>IF(SUM('Test Sample Data'!AM$3:AM$14)&gt;10,IF(AND(ISNUMBER('Test Sample Data'!AM8),'Test Sample Data'!AM8&lt;40,'Test Sample Data'!AM8&gt;0),'Test Sample Data'!AM8,40),"")</f>
        <v/>
      </c>
      <c r="AX8" s="56" t="str">
        <f>IF(SUM('Test Sample Data'!AN$3:AN$14)&gt;10,IF(AND(ISNUMBER('Test Sample Data'!AN8),'Test Sample Data'!AN8&lt;40,'Test Sample Data'!AN8&gt;0),'Test Sample Data'!AN8,40),"")</f>
        <v/>
      </c>
      <c r="AY8" s="56" t="str">
        <f>IF(SUM('Test Sample Data'!AO$3:AO$14)&gt;10,IF(AND(ISNUMBER('Test Sample Data'!AO8),'Test Sample Data'!AO8&lt;40,'Test Sample Data'!AO8&gt;0),'Test Sample Data'!AO8,40),"")</f>
        <v/>
      </c>
      <c r="AZ8" s="56" t="str">
        <f>IF(SUM('Test Sample Data'!AP$3:AP$14)&gt;10,IF(AND(ISNUMBER('Test Sample Data'!AP8),'Test Sample Data'!AP8&lt;40,'Test Sample Data'!AP8&gt;0),'Test Sample Data'!AP8,40),"")</f>
        <v/>
      </c>
      <c r="BA8" s="56" t="str">
        <f>IF(SUM('Test Sample Data'!AQ$3:AQ$14)&gt;10,IF(AND(ISNUMBER('Test Sample Data'!AQ8),'Test Sample Data'!AQ8&lt;40,'Test Sample Data'!AQ8&gt;0),'Test Sample Data'!AQ8,40),"")</f>
        <v/>
      </c>
      <c r="BB8" s="56" t="str">
        <f>IF(SUM('Test Sample Data'!AR$3:AR$14)&gt;10,IF(AND(ISNUMBER('Test Sample Data'!AR8),'Test Sample Data'!AR8&lt;40,'Test Sample Data'!AR8&gt;0),'Test Sample Data'!AR8,40),"")</f>
        <v/>
      </c>
      <c r="BC8" s="56" t="str">
        <f>IF(SUM('Test Sample Data'!AS$3:AS$14)&gt;10,IF(AND(ISNUMBER('Test Sample Data'!AS8),'Test Sample Data'!AS8&lt;40,'Test Sample Data'!AS8&gt;0),'Test Sample Data'!AS8,40),"")</f>
        <v/>
      </c>
      <c r="BD8" s="56" t="str">
        <f>IF(SUM('Test Sample Data'!AT$3:AT$14)&gt;10,IF(AND(ISNUMBER('Test Sample Data'!AT8),'Test Sample Data'!AT8&lt;40,'Test Sample Data'!AT8&gt;0),'Test Sample Data'!AT8,40),"")</f>
        <v/>
      </c>
      <c r="BE8" s="56" t="str">
        <f>IF(SUM('Test Sample Data'!AU$3:AU$14)&gt;10,IF(AND(ISNUMBER('Test Sample Data'!AU8),'Test Sample Data'!AU8&lt;40,'Test Sample Data'!AU8&gt;0),'Test Sample Data'!AU8,40),"")</f>
        <v/>
      </c>
      <c r="BF8" s="56" t="str">
        <f>IF(SUM('Test Sample Data'!AV$3:AV$14)&gt;10,IF(AND(ISNUMBER('Test Sample Data'!AV8),'Test Sample Data'!AV8&lt;40,'Test Sample Data'!AV8&gt;0),'Test Sample Data'!AV8,40),"")</f>
        <v/>
      </c>
      <c r="BG8" s="56" t="str">
        <f>IF(SUM('Test Sample Data'!AW$3:AW$14)&gt;10,IF(AND(ISNUMBER('Test Sample Data'!AW8),'Test Sample Data'!AW8&lt;40,'Test Sample Data'!AW8&gt;0),'Test Sample Data'!AW8,40),"")</f>
        <v/>
      </c>
      <c r="BH8" s="56" t="str">
        <f>IF(SUM('Test Sample Data'!AX$3:AX$14)&gt;10,IF(AND(ISNUMBER('Test Sample Data'!AX8),'Test Sample Data'!AX8&lt;40,'Test Sample Data'!AX8&gt;0),'Test Sample Data'!AX8,40),"")</f>
        <v/>
      </c>
      <c r="BI8" s="56">
        <f>IF(ISERROR(AVERAGE(Calculations!M8:BH8)),"",AVERAGE(Calculations!M8:BH8))</f>
        <v>40</v>
      </c>
      <c r="BJ8" s="56">
        <f>IF(ISERROR(STDEV(Calculations!M8:BH8)),"",IF(COUNT(Calculations!M8:BH8)&lt;3,"N/A",STDEV(Calculations!M8:BH8)))</f>
        <v>0</v>
      </c>
      <c r="BK8" s="54" t="s">
        <v>1482</v>
      </c>
      <c r="BL8" s="55" t="str">
        <f>'Array Table'!B7</f>
        <v>Human parainfluenza 3</v>
      </c>
      <c r="BM8" s="58">
        <f t="shared" si="0"/>
        <v>0</v>
      </c>
      <c r="BN8" s="58">
        <f t="shared" si="1"/>
        <v>0</v>
      </c>
      <c r="BO8" s="58">
        <f t="shared" si="2"/>
        <v>0</v>
      </c>
      <c r="BP8" s="58" t="str">
        <f t="shared" si="3"/>
        <v/>
      </c>
      <c r="BQ8" s="58" t="str">
        <f t="shared" si="4"/>
        <v/>
      </c>
      <c r="BR8" s="58" t="str">
        <f t="shared" si="5"/>
        <v/>
      </c>
      <c r="BS8" s="58" t="str">
        <f t="shared" si="6"/>
        <v/>
      </c>
      <c r="BT8" s="58" t="str">
        <f t="shared" si="7"/>
        <v/>
      </c>
      <c r="BU8" s="58" t="str">
        <f t="shared" si="8"/>
        <v/>
      </c>
      <c r="BV8" s="58" t="str">
        <f t="shared" si="9"/>
        <v/>
      </c>
      <c r="BW8" s="58" t="str">
        <f t="shared" si="10"/>
        <v/>
      </c>
      <c r="BX8" s="58" t="str">
        <f t="shared" si="11"/>
        <v/>
      </c>
      <c r="BY8" s="58" t="str">
        <f t="shared" si="12"/>
        <v/>
      </c>
      <c r="BZ8" s="58" t="str">
        <f t="shared" si="13"/>
        <v/>
      </c>
      <c r="CA8" s="58" t="str">
        <f t="shared" si="14"/>
        <v/>
      </c>
      <c r="CB8" s="58" t="str">
        <f t="shared" si="15"/>
        <v/>
      </c>
      <c r="CC8" s="58" t="str">
        <f t="shared" si="16"/>
        <v/>
      </c>
      <c r="CD8" s="58" t="str">
        <f t="shared" si="17"/>
        <v/>
      </c>
      <c r="CE8" s="58" t="str">
        <f t="shared" si="18"/>
        <v/>
      </c>
      <c r="CF8" s="58" t="str">
        <f t="shared" si="19"/>
        <v/>
      </c>
      <c r="CG8" s="58" t="str">
        <f t="shared" si="20"/>
        <v/>
      </c>
      <c r="CH8" s="58" t="str">
        <f t="shared" si="21"/>
        <v/>
      </c>
      <c r="CI8" s="58" t="str">
        <f t="shared" si="22"/>
        <v/>
      </c>
      <c r="CJ8" s="58" t="str">
        <f t="shared" si="23"/>
        <v/>
      </c>
      <c r="CK8" s="58" t="str">
        <f t="shared" si="24"/>
        <v/>
      </c>
      <c r="CL8" s="58" t="str">
        <f t="shared" si="25"/>
        <v/>
      </c>
      <c r="CM8" s="58" t="str">
        <f t="shared" si="26"/>
        <v/>
      </c>
      <c r="CN8" s="58" t="str">
        <f t="shared" si="27"/>
        <v/>
      </c>
      <c r="CO8" s="58" t="str">
        <f t="shared" si="28"/>
        <v/>
      </c>
      <c r="CP8" s="58" t="str">
        <f t="shared" si="29"/>
        <v/>
      </c>
      <c r="CQ8" s="58" t="str">
        <f t="shared" si="30"/>
        <v/>
      </c>
      <c r="CR8" s="58" t="str">
        <f t="shared" si="31"/>
        <v/>
      </c>
      <c r="CS8" s="58" t="str">
        <f t="shared" si="32"/>
        <v/>
      </c>
      <c r="CT8" s="58" t="str">
        <f t="shared" si="33"/>
        <v/>
      </c>
      <c r="CU8" s="58" t="str">
        <f t="shared" si="34"/>
        <v/>
      </c>
      <c r="CV8" s="58" t="str">
        <f t="shared" si="35"/>
        <v/>
      </c>
      <c r="CW8" s="58" t="str">
        <f t="shared" si="36"/>
        <v/>
      </c>
      <c r="CX8" s="58" t="str">
        <f t="shared" si="37"/>
        <v/>
      </c>
      <c r="CY8" s="58" t="str">
        <f t="shared" si="38"/>
        <v/>
      </c>
      <c r="CZ8" s="58" t="str">
        <f t="shared" si="39"/>
        <v/>
      </c>
      <c r="DA8" s="58" t="str">
        <f t="shared" si="40"/>
        <v/>
      </c>
      <c r="DB8" s="58" t="str">
        <f t="shared" si="41"/>
        <v/>
      </c>
      <c r="DC8" s="58" t="str">
        <f t="shared" si="42"/>
        <v/>
      </c>
      <c r="DD8" s="58" t="str">
        <f t="shared" si="43"/>
        <v/>
      </c>
      <c r="DE8" s="58" t="str">
        <f t="shared" si="44"/>
        <v/>
      </c>
      <c r="DF8" s="58" t="str">
        <f t="shared" si="45"/>
        <v/>
      </c>
      <c r="DG8" s="58" t="str">
        <f t="shared" si="46"/>
        <v/>
      </c>
      <c r="DH8" s="58" t="str">
        <f t="shared" si="47"/>
        <v/>
      </c>
      <c r="DI8" s="54" t="s">
        <v>1482</v>
      </c>
      <c r="DJ8" s="55" t="str">
        <f>'Array Table'!B7</f>
        <v>Human parainfluenza 3</v>
      </c>
      <c r="DK8" s="59" t="str">
        <f t="shared" si="48"/>
        <v>-</v>
      </c>
      <c r="DL8" s="59" t="str">
        <f t="shared" si="49"/>
        <v>-</v>
      </c>
      <c r="DM8" s="59" t="str">
        <f t="shared" si="50"/>
        <v>-</v>
      </c>
      <c r="DN8" s="59" t="str">
        <f t="shared" si="51"/>
        <v/>
      </c>
      <c r="DO8" s="59" t="str">
        <f t="shared" si="52"/>
        <v/>
      </c>
      <c r="DP8" s="59" t="str">
        <f t="shared" si="53"/>
        <v/>
      </c>
      <c r="DQ8" s="59" t="str">
        <f t="shared" si="54"/>
        <v/>
      </c>
      <c r="DR8" s="59" t="str">
        <f t="shared" si="55"/>
        <v/>
      </c>
      <c r="DS8" s="59" t="str">
        <f t="shared" si="56"/>
        <v/>
      </c>
      <c r="DT8" s="59" t="str">
        <f t="shared" si="57"/>
        <v/>
      </c>
      <c r="DU8" s="59" t="str">
        <f t="shared" si="58"/>
        <v/>
      </c>
      <c r="DV8" s="59" t="str">
        <f t="shared" si="59"/>
        <v/>
      </c>
      <c r="DW8" s="59" t="str">
        <f t="shared" si="60"/>
        <v/>
      </c>
      <c r="DX8" s="59" t="str">
        <f t="shared" si="61"/>
        <v/>
      </c>
      <c r="DY8" s="59" t="str">
        <f t="shared" si="62"/>
        <v/>
      </c>
      <c r="DZ8" s="59" t="str">
        <f t="shared" si="63"/>
        <v/>
      </c>
      <c r="EA8" s="59" t="str">
        <f t="shared" si="64"/>
        <v/>
      </c>
      <c r="EB8" s="59" t="str">
        <f t="shared" si="65"/>
        <v/>
      </c>
      <c r="EC8" s="59" t="str">
        <f t="shared" si="66"/>
        <v/>
      </c>
      <c r="ED8" s="59" t="str">
        <f t="shared" si="67"/>
        <v/>
      </c>
      <c r="EE8" s="59" t="str">
        <f t="shared" si="68"/>
        <v/>
      </c>
      <c r="EF8" s="59" t="str">
        <f t="shared" si="69"/>
        <v/>
      </c>
      <c r="EG8" s="59" t="str">
        <f t="shared" si="70"/>
        <v/>
      </c>
      <c r="EH8" s="59" t="str">
        <f t="shared" si="71"/>
        <v/>
      </c>
      <c r="EI8" s="59" t="str">
        <f t="shared" si="72"/>
        <v/>
      </c>
      <c r="EJ8" s="59" t="str">
        <f t="shared" si="73"/>
        <v/>
      </c>
      <c r="EK8" s="59" t="str">
        <f t="shared" si="74"/>
        <v/>
      </c>
      <c r="EL8" s="59" t="str">
        <f t="shared" si="75"/>
        <v/>
      </c>
      <c r="EM8" s="59" t="str">
        <f t="shared" si="76"/>
        <v/>
      </c>
      <c r="EN8" s="59" t="str">
        <f t="shared" si="77"/>
        <v/>
      </c>
      <c r="EO8" s="59" t="str">
        <f t="shared" si="78"/>
        <v/>
      </c>
      <c r="EP8" s="59" t="str">
        <f t="shared" si="79"/>
        <v/>
      </c>
      <c r="EQ8" s="59" t="str">
        <f t="shared" si="80"/>
        <v/>
      </c>
      <c r="ER8" s="59" t="str">
        <f t="shared" si="81"/>
        <v/>
      </c>
      <c r="ES8" s="59" t="str">
        <f t="shared" si="82"/>
        <v/>
      </c>
      <c r="ET8" s="59" t="str">
        <f t="shared" si="83"/>
        <v/>
      </c>
      <c r="EU8" s="59" t="str">
        <f t="shared" si="84"/>
        <v/>
      </c>
      <c r="EV8" s="59" t="str">
        <f t="shared" si="85"/>
        <v/>
      </c>
      <c r="EW8" s="59" t="str">
        <f t="shared" si="86"/>
        <v/>
      </c>
      <c r="EX8" s="59" t="str">
        <f t="shared" si="87"/>
        <v/>
      </c>
      <c r="EY8" s="59" t="str">
        <f t="shared" si="88"/>
        <v/>
      </c>
      <c r="EZ8" s="59" t="str">
        <f t="shared" si="89"/>
        <v/>
      </c>
      <c r="FA8" s="59" t="str">
        <f t="shared" si="90"/>
        <v/>
      </c>
      <c r="FB8" s="59" t="str">
        <f t="shared" si="91"/>
        <v/>
      </c>
      <c r="FC8" s="59" t="str">
        <f t="shared" si="92"/>
        <v/>
      </c>
      <c r="FD8" s="59" t="str">
        <f t="shared" si="93"/>
        <v/>
      </c>
      <c r="FE8" s="59" t="str">
        <f t="shared" si="94"/>
        <v/>
      </c>
      <c r="FF8" s="59" t="str">
        <f t="shared" si="95"/>
        <v/>
      </c>
    </row>
    <row r="9" spans="1:162" ht="12.75" x14ac:dyDescent="0.25">
      <c r="A9" s="54" t="s">
        <v>1483</v>
      </c>
      <c r="B9" s="55" t="str">
        <f>'Array Table'!B8</f>
        <v>Rhinovirus</v>
      </c>
      <c r="C9" s="56">
        <f>IF(SUM('No Template Controls'!C$3:C$14)&gt;10,IF(AND(ISNUMBER('No Template Controls'!C9),'No Template Controls'!C9&lt;40,'No Template Controls'!C9&gt;0),'No Template Controls'!C9,40),"")</f>
        <v>40</v>
      </c>
      <c r="D9" s="56">
        <f>IF(SUM('No Template Controls'!D$3:D$14)&gt;10,IF(AND(ISNUMBER('No Template Controls'!D9),'No Template Controls'!D9&lt;40,'No Template Controls'!D9&gt;0),'No Template Controls'!D9,40),"")</f>
        <v>40</v>
      </c>
      <c r="E9" s="56">
        <f>IF(SUM('No Template Controls'!E$3:E$14)&gt;10,IF(AND(ISNUMBER('No Template Controls'!E9),'No Template Controls'!E9&lt;40,'No Template Controls'!E9&gt;0),'No Template Controls'!E9,40),"")</f>
        <v>40</v>
      </c>
      <c r="F9" s="56" t="str">
        <f>IF(SUM('No Template Controls'!F$3:F$14)&gt;10,IF(AND(ISNUMBER('No Template Controls'!F9),'No Template Controls'!F9&lt;40,'No Template Controls'!F9&gt;0),'No Template Controls'!F9,40),"")</f>
        <v/>
      </c>
      <c r="G9" s="56" t="str">
        <f>IF(SUM('No Template Controls'!G$3:G$14)&gt;10,IF(AND(ISNUMBER('No Template Controls'!G9),'No Template Controls'!G9&lt;40,'No Template Controls'!G9&gt;0),'No Template Controls'!G9,40),"")</f>
        <v/>
      </c>
      <c r="H9" s="56" t="str">
        <f>IF(SUM('No Template Controls'!H$3:H$14)&gt;10,IF(AND(ISNUMBER('No Template Controls'!H9),'No Template Controls'!H9&lt;40,'No Template Controls'!H9&gt;0),'No Template Controls'!H9,40),"")</f>
        <v/>
      </c>
      <c r="I9" s="56">
        <f>IF(ISERROR(AVERAGE(Calculations!C9:H9)),"",AVERAGE(Calculations!C9:H9))</f>
        <v>40</v>
      </c>
      <c r="J9" s="56">
        <f>IF(ISERROR(STDEV(Calculations!C9:H9)),"",IF(COUNT(Calculations!C9:H9)&lt;3,"N/A",STDEV(Calculations!C9:H9)))</f>
        <v>0</v>
      </c>
      <c r="K9" s="54" t="s">
        <v>1483</v>
      </c>
      <c r="L9" s="56" t="str">
        <f>'Array Table'!B8</f>
        <v>Rhinovirus</v>
      </c>
      <c r="M9" s="56">
        <f>IF(SUM('Test Sample Data'!C$3:C$14)&gt;10,IF(AND(ISNUMBER('Test Sample Data'!C9),'Test Sample Data'!C9&lt;40,'Test Sample Data'!C9&gt;0),'Test Sample Data'!C9,40),"")</f>
        <v>30.78</v>
      </c>
      <c r="N9" s="56">
        <f>IF(SUM('Test Sample Data'!D$3:D$14)&gt;10,IF(AND(ISNUMBER('Test Sample Data'!D9),'Test Sample Data'!D9&lt;40,'Test Sample Data'!D9&gt;0),'Test Sample Data'!D9,40),"")</f>
        <v>40</v>
      </c>
      <c r="O9" s="56">
        <f>IF(SUM('Test Sample Data'!E$3:E$14)&gt;10,IF(AND(ISNUMBER('Test Sample Data'!E9),'Test Sample Data'!E9&lt;40,'Test Sample Data'!E9&gt;0),'Test Sample Data'!E9,40),"")</f>
        <v>40</v>
      </c>
      <c r="P9" s="56" t="str">
        <f>IF(SUM('Test Sample Data'!F$3:F$14)&gt;10,IF(AND(ISNUMBER('Test Sample Data'!F9),'Test Sample Data'!F9&lt;40,'Test Sample Data'!F9&gt;0),'Test Sample Data'!F9,40),"")</f>
        <v/>
      </c>
      <c r="Q9" s="56" t="str">
        <f>IF(SUM('Test Sample Data'!G$3:G$14)&gt;10,IF(AND(ISNUMBER('Test Sample Data'!G9),'Test Sample Data'!G9&lt;40,'Test Sample Data'!G9&gt;0),'Test Sample Data'!G9,40),"")</f>
        <v/>
      </c>
      <c r="R9" s="56" t="str">
        <f>IF(SUM('Test Sample Data'!H$3:H$14)&gt;10,IF(AND(ISNUMBER('Test Sample Data'!H9),'Test Sample Data'!H9&lt;40,'Test Sample Data'!H9&gt;0),'Test Sample Data'!H9,40),"")</f>
        <v/>
      </c>
      <c r="S9" s="56" t="str">
        <f>IF(SUM('Test Sample Data'!I$3:I$14)&gt;10,IF(AND(ISNUMBER('Test Sample Data'!I9),'Test Sample Data'!I9&lt;40,'Test Sample Data'!I9&gt;0),'Test Sample Data'!I9,40),"")</f>
        <v/>
      </c>
      <c r="T9" s="56" t="str">
        <f>IF(SUM('Test Sample Data'!J$3:J$14)&gt;10,IF(AND(ISNUMBER('Test Sample Data'!J9),'Test Sample Data'!J9&lt;40,'Test Sample Data'!J9&gt;0),'Test Sample Data'!J9,40),"")</f>
        <v/>
      </c>
      <c r="U9" s="56" t="str">
        <f>IF(SUM('Test Sample Data'!K$3:K$14)&gt;10,IF(AND(ISNUMBER('Test Sample Data'!K9),'Test Sample Data'!K9&lt;40,'Test Sample Data'!K9&gt;0),'Test Sample Data'!K9,40),"")</f>
        <v/>
      </c>
      <c r="V9" s="56" t="str">
        <f>IF(SUM('Test Sample Data'!L$3:L$14)&gt;10,IF(AND(ISNUMBER('Test Sample Data'!L9),'Test Sample Data'!L9&lt;40,'Test Sample Data'!L9&gt;0),'Test Sample Data'!L9,40),"")</f>
        <v/>
      </c>
      <c r="W9" s="56" t="str">
        <f>IF(SUM('Test Sample Data'!M$3:M$14)&gt;10,IF(AND(ISNUMBER('Test Sample Data'!M9),'Test Sample Data'!M9&lt;40,'Test Sample Data'!M9&gt;0),'Test Sample Data'!M9,40),"")</f>
        <v/>
      </c>
      <c r="X9" s="56" t="str">
        <f>IF(SUM('Test Sample Data'!N$3:N$14)&gt;10,IF(AND(ISNUMBER('Test Sample Data'!N9),'Test Sample Data'!N9&lt;40,'Test Sample Data'!N9&gt;0),'Test Sample Data'!N9,40),"")</f>
        <v/>
      </c>
      <c r="Y9" s="56" t="str">
        <f>IF(SUM('Test Sample Data'!O$3:O$14)&gt;10,IF(AND(ISNUMBER('Test Sample Data'!O9),'Test Sample Data'!O9&lt;40,'Test Sample Data'!O9&gt;0),'Test Sample Data'!O9,40),"")</f>
        <v/>
      </c>
      <c r="Z9" s="56" t="str">
        <f>IF(SUM('Test Sample Data'!P$3:P$14)&gt;10,IF(AND(ISNUMBER('Test Sample Data'!P9),'Test Sample Data'!P9&lt;40,'Test Sample Data'!P9&gt;0),'Test Sample Data'!P9,40),"")</f>
        <v/>
      </c>
      <c r="AA9" s="56" t="str">
        <f>IF(SUM('Test Sample Data'!Q$3:Q$14)&gt;10,IF(AND(ISNUMBER('Test Sample Data'!Q9),'Test Sample Data'!Q9&lt;40,'Test Sample Data'!Q9&gt;0),'Test Sample Data'!Q9,40),"")</f>
        <v/>
      </c>
      <c r="AB9" s="56" t="str">
        <f>IF(SUM('Test Sample Data'!R$3:R$14)&gt;10,IF(AND(ISNUMBER('Test Sample Data'!R9),'Test Sample Data'!R9&lt;40,'Test Sample Data'!R9&gt;0),'Test Sample Data'!R9,40),"")</f>
        <v/>
      </c>
      <c r="AC9" s="56" t="str">
        <f>IF(SUM('Test Sample Data'!S$3:S$14)&gt;10,IF(AND(ISNUMBER('Test Sample Data'!S9),'Test Sample Data'!S9&lt;40,'Test Sample Data'!S9&gt;0),'Test Sample Data'!S9,40),"")</f>
        <v/>
      </c>
      <c r="AD9" s="56" t="str">
        <f>IF(SUM('Test Sample Data'!T$3:T$14)&gt;10,IF(AND(ISNUMBER('Test Sample Data'!T9),'Test Sample Data'!T9&lt;40,'Test Sample Data'!T9&gt;0),'Test Sample Data'!T9,40),"")</f>
        <v/>
      </c>
      <c r="AE9" s="56" t="str">
        <f>IF(SUM('Test Sample Data'!U$3:U$14)&gt;10,IF(AND(ISNUMBER('Test Sample Data'!U9),'Test Sample Data'!U9&lt;40,'Test Sample Data'!U9&gt;0),'Test Sample Data'!U9,40),"")</f>
        <v/>
      </c>
      <c r="AF9" s="56" t="str">
        <f>IF(SUM('Test Sample Data'!V$3:V$14)&gt;10,IF(AND(ISNUMBER('Test Sample Data'!V9),'Test Sample Data'!V9&lt;40,'Test Sample Data'!V9&gt;0),'Test Sample Data'!V9,40),"")</f>
        <v/>
      </c>
      <c r="AG9" s="56" t="str">
        <f>IF(SUM('Test Sample Data'!W$3:W$14)&gt;10,IF(AND(ISNUMBER('Test Sample Data'!W9),'Test Sample Data'!W9&lt;40,'Test Sample Data'!W9&gt;0),'Test Sample Data'!W9,40),"")</f>
        <v/>
      </c>
      <c r="AH9" s="56" t="str">
        <f>IF(SUM('Test Sample Data'!X$3:X$14)&gt;10,IF(AND(ISNUMBER('Test Sample Data'!X9),'Test Sample Data'!X9&lt;40,'Test Sample Data'!X9&gt;0),'Test Sample Data'!X9,40),"")</f>
        <v/>
      </c>
      <c r="AI9" s="56" t="str">
        <f>IF(SUM('Test Sample Data'!Y$3:Y$14)&gt;10,IF(AND(ISNUMBER('Test Sample Data'!Y9),'Test Sample Data'!Y9&lt;40,'Test Sample Data'!Y9&gt;0),'Test Sample Data'!Y9,40),"")</f>
        <v/>
      </c>
      <c r="AJ9" s="56" t="str">
        <f>IF(SUM('Test Sample Data'!Z$3:Z$14)&gt;10,IF(AND(ISNUMBER('Test Sample Data'!Z9),'Test Sample Data'!Z9&lt;40,'Test Sample Data'!Z9&gt;0),'Test Sample Data'!Z9,40),"")</f>
        <v/>
      </c>
      <c r="AK9" s="56" t="str">
        <f>IF(SUM('Test Sample Data'!AA$3:AA$14)&gt;10,IF(AND(ISNUMBER('Test Sample Data'!AA9),'Test Sample Data'!AA9&lt;40,'Test Sample Data'!AA9&gt;0),'Test Sample Data'!AA9,40),"")</f>
        <v/>
      </c>
      <c r="AL9" s="56" t="str">
        <f>IF(SUM('Test Sample Data'!AB$3:AB$14)&gt;10,IF(AND(ISNUMBER('Test Sample Data'!AB9),'Test Sample Data'!AB9&lt;40,'Test Sample Data'!AB9&gt;0),'Test Sample Data'!AB9,40),"")</f>
        <v/>
      </c>
      <c r="AM9" s="56" t="str">
        <f>IF(SUM('Test Sample Data'!AC$3:AC$14)&gt;10,IF(AND(ISNUMBER('Test Sample Data'!AC9),'Test Sample Data'!AC9&lt;40,'Test Sample Data'!AC9&gt;0),'Test Sample Data'!AC9,40),"")</f>
        <v/>
      </c>
      <c r="AN9" s="56" t="str">
        <f>IF(SUM('Test Sample Data'!AD$3:AD$14)&gt;10,IF(AND(ISNUMBER('Test Sample Data'!AD9),'Test Sample Data'!AD9&lt;40,'Test Sample Data'!AD9&gt;0),'Test Sample Data'!AD9,40),"")</f>
        <v/>
      </c>
      <c r="AO9" s="56" t="str">
        <f>IF(SUM('Test Sample Data'!AE$3:AE$14)&gt;10,IF(AND(ISNUMBER('Test Sample Data'!AE9),'Test Sample Data'!AE9&lt;40,'Test Sample Data'!AE9&gt;0),'Test Sample Data'!AE9,40),"")</f>
        <v/>
      </c>
      <c r="AP9" s="56" t="str">
        <f>IF(SUM('Test Sample Data'!AF$3:AF$14)&gt;10,IF(AND(ISNUMBER('Test Sample Data'!AF9),'Test Sample Data'!AF9&lt;40,'Test Sample Data'!AF9&gt;0),'Test Sample Data'!AF9,40),"")</f>
        <v/>
      </c>
      <c r="AQ9" s="56" t="str">
        <f>IF(SUM('Test Sample Data'!AG$3:AG$14)&gt;10,IF(AND(ISNUMBER('Test Sample Data'!AG9),'Test Sample Data'!AG9&lt;40,'Test Sample Data'!AG9&gt;0),'Test Sample Data'!AG9,40),"")</f>
        <v/>
      </c>
      <c r="AR9" s="56" t="str">
        <f>IF(SUM('Test Sample Data'!AH$3:AH$14)&gt;10,IF(AND(ISNUMBER('Test Sample Data'!AH9),'Test Sample Data'!AH9&lt;40,'Test Sample Data'!AH9&gt;0),'Test Sample Data'!AH9,40),"")</f>
        <v/>
      </c>
      <c r="AS9" s="56" t="str">
        <f>IF(SUM('Test Sample Data'!AI$3:AI$14)&gt;10,IF(AND(ISNUMBER('Test Sample Data'!AI9),'Test Sample Data'!AI9&lt;40,'Test Sample Data'!AI9&gt;0),'Test Sample Data'!AI9,40),"")</f>
        <v/>
      </c>
      <c r="AT9" s="56" t="str">
        <f>IF(SUM('Test Sample Data'!AJ$3:AJ$14)&gt;10,IF(AND(ISNUMBER('Test Sample Data'!AJ9),'Test Sample Data'!AJ9&lt;40,'Test Sample Data'!AJ9&gt;0),'Test Sample Data'!AJ9,40),"")</f>
        <v/>
      </c>
      <c r="AU9" s="56" t="str">
        <f>IF(SUM('Test Sample Data'!AK$3:AK$14)&gt;10,IF(AND(ISNUMBER('Test Sample Data'!AK9),'Test Sample Data'!AK9&lt;40,'Test Sample Data'!AK9&gt;0),'Test Sample Data'!AK9,40),"")</f>
        <v/>
      </c>
      <c r="AV9" s="56" t="str">
        <f>IF(SUM('Test Sample Data'!AL$3:AL$14)&gt;10,IF(AND(ISNUMBER('Test Sample Data'!AL9),'Test Sample Data'!AL9&lt;40,'Test Sample Data'!AL9&gt;0),'Test Sample Data'!AL9,40),"")</f>
        <v/>
      </c>
      <c r="AW9" s="56" t="str">
        <f>IF(SUM('Test Sample Data'!AM$3:AM$14)&gt;10,IF(AND(ISNUMBER('Test Sample Data'!AM9),'Test Sample Data'!AM9&lt;40,'Test Sample Data'!AM9&gt;0),'Test Sample Data'!AM9,40),"")</f>
        <v/>
      </c>
      <c r="AX9" s="56" t="str">
        <f>IF(SUM('Test Sample Data'!AN$3:AN$14)&gt;10,IF(AND(ISNUMBER('Test Sample Data'!AN9),'Test Sample Data'!AN9&lt;40,'Test Sample Data'!AN9&gt;0),'Test Sample Data'!AN9,40),"")</f>
        <v/>
      </c>
      <c r="AY9" s="56" t="str">
        <f>IF(SUM('Test Sample Data'!AO$3:AO$14)&gt;10,IF(AND(ISNUMBER('Test Sample Data'!AO9),'Test Sample Data'!AO9&lt;40,'Test Sample Data'!AO9&gt;0),'Test Sample Data'!AO9,40),"")</f>
        <v/>
      </c>
      <c r="AZ9" s="56" t="str">
        <f>IF(SUM('Test Sample Data'!AP$3:AP$14)&gt;10,IF(AND(ISNUMBER('Test Sample Data'!AP9),'Test Sample Data'!AP9&lt;40,'Test Sample Data'!AP9&gt;0),'Test Sample Data'!AP9,40),"")</f>
        <v/>
      </c>
      <c r="BA9" s="56" t="str">
        <f>IF(SUM('Test Sample Data'!AQ$3:AQ$14)&gt;10,IF(AND(ISNUMBER('Test Sample Data'!AQ9),'Test Sample Data'!AQ9&lt;40,'Test Sample Data'!AQ9&gt;0),'Test Sample Data'!AQ9,40),"")</f>
        <v/>
      </c>
      <c r="BB9" s="56" t="str">
        <f>IF(SUM('Test Sample Data'!AR$3:AR$14)&gt;10,IF(AND(ISNUMBER('Test Sample Data'!AR9),'Test Sample Data'!AR9&lt;40,'Test Sample Data'!AR9&gt;0),'Test Sample Data'!AR9,40),"")</f>
        <v/>
      </c>
      <c r="BC9" s="56" t="str">
        <f>IF(SUM('Test Sample Data'!AS$3:AS$14)&gt;10,IF(AND(ISNUMBER('Test Sample Data'!AS9),'Test Sample Data'!AS9&lt;40,'Test Sample Data'!AS9&gt;0),'Test Sample Data'!AS9,40),"")</f>
        <v/>
      </c>
      <c r="BD9" s="56" t="str">
        <f>IF(SUM('Test Sample Data'!AT$3:AT$14)&gt;10,IF(AND(ISNUMBER('Test Sample Data'!AT9),'Test Sample Data'!AT9&lt;40,'Test Sample Data'!AT9&gt;0),'Test Sample Data'!AT9,40),"")</f>
        <v/>
      </c>
      <c r="BE9" s="56" t="str">
        <f>IF(SUM('Test Sample Data'!AU$3:AU$14)&gt;10,IF(AND(ISNUMBER('Test Sample Data'!AU9),'Test Sample Data'!AU9&lt;40,'Test Sample Data'!AU9&gt;0),'Test Sample Data'!AU9,40),"")</f>
        <v/>
      </c>
      <c r="BF9" s="56" t="str">
        <f>IF(SUM('Test Sample Data'!AV$3:AV$14)&gt;10,IF(AND(ISNUMBER('Test Sample Data'!AV9),'Test Sample Data'!AV9&lt;40,'Test Sample Data'!AV9&gt;0),'Test Sample Data'!AV9,40),"")</f>
        <v/>
      </c>
      <c r="BG9" s="56" t="str">
        <f>IF(SUM('Test Sample Data'!AW$3:AW$14)&gt;10,IF(AND(ISNUMBER('Test Sample Data'!AW9),'Test Sample Data'!AW9&lt;40,'Test Sample Data'!AW9&gt;0),'Test Sample Data'!AW9,40),"")</f>
        <v/>
      </c>
      <c r="BH9" s="56" t="str">
        <f>IF(SUM('Test Sample Data'!AX$3:AX$14)&gt;10,IF(AND(ISNUMBER('Test Sample Data'!AX9),'Test Sample Data'!AX9&lt;40,'Test Sample Data'!AX9&gt;0),'Test Sample Data'!AX9,40),"")</f>
        <v/>
      </c>
      <c r="BI9" s="56">
        <f>IF(ISERROR(AVERAGE(Calculations!M9:BH9)),"",AVERAGE(Calculations!M9:BH9))</f>
        <v>36.926666666666669</v>
      </c>
      <c r="BJ9" s="56">
        <f>IF(ISERROR(STDEV(Calculations!M9:BH9)),"",IF(COUNT(Calculations!M9:BH9)&lt;3,"N/A",STDEV(Calculations!M9:BH9)))</f>
        <v>5.3231694819283621</v>
      </c>
      <c r="BK9" s="54" t="s">
        <v>1483</v>
      </c>
      <c r="BL9" s="55" t="str">
        <f>'Array Table'!B8</f>
        <v>Rhinovirus</v>
      </c>
      <c r="BM9" s="58">
        <f t="shared" si="0"/>
        <v>9.2199999999999989</v>
      </c>
      <c r="BN9" s="58">
        <f t="shared" si="1"/>
        <v>0</v>
      </c>
      <c r="BO9" s="58">
        <f t="shared" si="2"/>
        <v>0</v>
      </c>
      <c r="BP9" s="58" t="str">
        <f t="shared" si="3"/>
        <v/>
      </c>
      <c r="BQ9" s="58" t="str">
        <f t="shared" si="4"/>
        <v/>
      </c>
      <c r="BR9" s="58" t="str">
        <f t="shared" si="5"/>
        <v/>
      </c>
      <c r="BS9" s="58" t="str">
        <f t="shared" si="6"/>
        <v/>
      </c>
      <c r="BT9" s="58" t="str">
        <f t="shared" si="7"/>
        <v/>
      </c>
      <c r="BU9" s="58" t="str">
        <f t="shared" si="8"/>
        <v/>
      </c>
      <c r="BV9" s="58" t="str">
        <f t="shared" si="9"/>
        <v/>
      </c>
      <c r="BW9" s="58" t="str">
        <f t="shared" si="10"/>
        <v/>
      </c>
      <c r="BX9" s="58" t="str">
        <f t="shared" si="11"/>
        <v/>
      </c>
      <c r="BY9" s="58" t="str">
        <f t="shared" si="12"/>
        <v/>
      </c>
      <c r="BZ9" s="58" t="str">
        <f t="shared" si="13"/>
        <v/>
      </c>
      <c r="CA9" s="58" t="str">
        <f t="shared" si="14"/>
        <v/>
      </c>
      <c r="CB9" s="58" t="str">
        <f t="shared" si="15"/>
        <v/>
      </c>
      <c r="CC9" s="58" t="str">
        <f t="shared" si="16"/>
        <v/>
      </c>
      <c r="CD9" s="58" t="str">
        <f t="shared" si="17"/>
        <v/>
      </c>
      <c r="CE9" s="58" t="str">
        <f t="shared" si="18"/>
        <v/>
      </c>
      <c r="CF9" s="58" t="str">
        <f t="shared" si="19"/>
        <v/>
      </c>
      <c r="CG9" s="58" t="str">
        <f t="shared" si="20"/>
        <v/>
      </c>
      <c r="CH9" s="58" t="str">
        <f t="shared" si="21"/>
        <v/>
      </c>
      <c r="CI9" s="58" t="str">
        <f t="shared" si="22"/>
        <v/>
      </c>
      <c r="CJ9" s="58" t="str">
        <f t="shared" si="23"/>
        <v/>
      </c>
      <c r="CK9" s="58" t="str">
        <f t="shared" si="24"/>
        <v/>
      </c>
      <c r="CL9" s="58" t="str">
        <f t="shared" si="25"/>
        <v/>
      </c>
      <c r="CM9" s="58" t="str">
        <f t="shared" si="26"/>
        <v/>
      </c>
      <c r="CN9" s="58" t="str">
        <f t="shared" si="27"/>
        <v/>
      </c>
      <c r="CO9" s="58" t="str">
        <f t="shared" si="28"/>
        <v/>
      </c>
      <c r="CP9" s="58" t="str">
        <f t="shared" si="29"/>
        <v/>
      </c>
      <c r="CQ9" s="58" t="str">
        <f t="shared" si="30"/>
        <v/>
      </c>
      <c r="CR9" s="58" t="str">
        <f t="shared" si="31"/>
        <v/>
      </c>
      <c r="CS9" s="58" t="str">
        <f t="shared" si="32"/>
        <v/>
      </c>
      <c r="CT9" s="58" t="str">
        <f t="shared" si="33"/>
        <v/>
      </c>
      <c r="CU9" s="58" t="str">
        <f t="shared" si="34"/>
        <v/>
      </c>
      <c r="CV9" s="58" t="str">
        <f t="shared" si="35"/>
        <v/>
      </c>
      <c r="CW9" s="58" t="str">
        <f t="shared" si="36"/>
        <v/>
      </c>
      <c r="CX9" s="58" t="str">
        <f t="shared" si="37"/>
        <v/>
      </c>
      <c r="CY9" s="58" t="str">
        <f t="shared" si="38"/>
        <v/>
      </c>
      <c r="CZ9" s="58" t="str">
        <f t="shared" si="39"/>
        <v/>
      </c>
      <c r="DA9" s="58" t="str">
        <f t="shared" si="40"/>
        <v/>
      </c>
      <c r="DB9" s="58" t="str">
        <f t="shared" si="41"/>
        <v/>
      </c>
      <c r="DC9" s="58" t="str">
        <f t="shared" si="42"/>
        <v/>
      </c>
      <c r="DD9" s="58" t="str">
        <f t="shared" si="43"/>
        <v/>
      </c>
      <c r="DE9" s="58" t="str">
        <f t="shared" si="44"/>
        <v/>
      </c>
      <c r="DF9" s="58" t="str">
        <f t="shared" si="45"/>
        <v/>
      </c>
      <c r="DG9" s="58" t="str">
        <f t="shared" si="46"/>
        <v/>
      </c>
      <c r="DH9" s="58" t="str">
        <f t="shared" si="47"/>
        <v/>
      </c>
      <c r="DI9" s="54" t="s">
        <v>1483</v>
      </c>
      <c r="DJ9" s="55" t="str">
        <f>'Array Table'!B8</f>
        <v>Rhinovirus</v>
      </c>
      <c r="DK9" s="59" t="str">
        <f t="shared" si="48"/>
        <v>+</v>
      </c>
      <c r="DL9" s="59" t="str">
        <f t="shared" si="49"/>
        <v>-</v>
      </c>
      <c r="DM9" s="59" t="str">
        <f t="shared" si="50"/>
        <v>-</v>
      </c>
      <c r="DN9" s="59" t="str">
        <f t="shared" si="51"/>
        <v/>
      </c>
      <c r="DO9" s="59" t="str">
        <f t="shared" si="52"/>
        <v/>
      </c>
      <c r="DP9" s="59" t="str">
        <f t="shared" si="53"/>
        <v/>
      </c>
      <c r="DQ9" s="59" t="str">
        <f t="shared" si="54"/>
        <v/>
      </c>
      <c r="DR9" s="59" t="str">
        <f t="shared" si="55"/>
        <v/>
      </c>
      <c r="DS9" s="59" t="str">
        <f t="shared" si="56"/>
        <v/>
      </c>
      <c r="DT9" s="59" t="str">
        <f t="shared" si="57"/>
        <v/>
      </c>
      <c r="DU9" s="59" t="str">
        <f t="shared" si="58"/>
        <v/>
      </c>
      <c r="DV9" s="59" t="str">
        <f t="shared" si="59"/>
        <v/>
      </c>
      <c r="DW9" s="59" t="str">
        <f t="shared" si="60"/>
        <v/>
      </c>
      <c r="DX9" s="59" t="str">
        <f t="shared" si="61"/>
        <v/>
      </c>
      <c r="DY9" s="59" t="str">
        <f t="shared" si="62"/>
        <v/>
      </c>
      <c r="DZ9" s="59" t="str">
        <f t="shared" si="63"/>
        <v/>
      </c>
      <c r="EA9" s="59" t="str">
        <f t="shared" si="64"/>
        <v/>
      </c>
      <c r="EB9" s="59" t="str">
        <f t="shared" si="65"/>
        <v/>
      </c>
      <c r="EC9" s="59" t="str">
        <f t="shared" si="66"/>
        <v/>
      </c>
      <c r="ED9" s="59" t="str">
        <f t="shared" si="67"/>
        <v/>
      </c>
      <c r="EE9" s="59" t="str">
        <f t="shared" si="68"/>
        <v/>
      </c>
      <c r="EF9" s="59" t="str">
        <f t="shared" si="69"/>
        <v/>
      </c>
      <c r="EG9" s="59" t="str">
        <f t="shared" si="70"/>
        <v/>
      </c>
      <c r="EH9" s="59" t="str">
        <f t="shared" si="71"/>
        <v/>
      </c>
      <c r="EI9" s="59" t="str">
        <f t="shared" si="72"/>
        <v/>
      </c>
      <c r="EJ9" s="59" t="str">
        <f t="shared" si="73"/>
        <v/>
      </c>
      <c r="EK9" s="59" t="str">
        <f t="shared" si="74"/>
        <v/>
      </c>
      <c r="EL9" s="59" t="str">
        <f t="shared" si="75"/>
        <v/>
      </c>
      <c r="EM9" s="59" t="str">
        <f t="shared" si="76"/>
        <v/>
      </c>
      <c r="EN9" s="59" t="str">
        <f t="shared" si="77"/>
        <v/>
      </c>
      <c r="EO9" s="59" t="str">
        <f t="shared" si="78"/>
        <v/>
      </c>
      <c r="EP9" s="59" t="str">
        <f t="shared" si="79"/>
        <v/>
      </c>
      <c r="EQ9" s="59" t="str">
        <f t="shared" si="80"/>
        <v/>
      </c>
      <c r="ER9" s="59" t="str">
        <f t="shared" si="81"/>
        <v/>
      </c>
      <c r="ES9" s="59" t="str">
        <f t="shared" si="82"/>
        <v/>
      </c>
      <c r="ET9" s="59" t="str">
        <f t="shared" si="83"/>
        <v/>
      </c>
      <c r="EU9" s="59" t="str">
        <f t="shared" si="84"/>
        <v/>
      </c>
      <c r="EV9" s="59" t="str">
        <f t="shared" si="85"/>
        <v/>
      </c>
      <c r="EW9" s="59" t="str">
        <f t="shared" si="86"/>
        <v/>
      </c>
      <c r="EX9" s="59" t="str">
        <f t="shared" si="87"/>
        <v/>
      </c>
      <c r="EY9" s="59" t="str">
        <f t="shared" si="88"/>
        <v/>
      </c>
      <c r="EZ9" s="59" t="str">
        <f t="shared" si="89"/>
        <v/>
      </c>
      <c r="FA9" s="59" t="str">
        <f t="shared" si="90"/>
        <v/>
      </c>
      <c r="FB9" s="59" t="str">
        <f t="shared" si="91"/>
        <v/>
      </c>
      <c r="FC9" s="59" t="str">
        <f t="shared" si="92"/>
        <v/>
      </c>
      <c r="FD9" s="59" t="str">
        <f t="shared" si="93"/>
        <v/>
      </c>
      <c r="FE9" s="59" t="str">
        <f t="shared" si="94"/>
        <v/>
      </c>
      <c r="FF9" s="59" t="str">
        <f t="shared" si="95"/>
        <v/>
      </c>
    </row>
    <row r="10" spans="1:162" ht="12.75" x14ac:dyDescent="0.25">
      <c r="A10" s="54" t="s">
        <v>1484</v>
      </c>
      <c r="B10" s="55" t="str">
        <f>'Array Table'!B9</f>
        <v>Human metapneumovirus</v>
      </c>
      <c r="C10" s="56">
        <f>IF(SUM('No Template Controls'!C$3:C$14)&gt;10,IF(AND(ISNUMBER('No Template Controls'!C10),'No Template Controls'!C10&lt;40,'No Template Controls'!C10&gt;0),'No Template Controls'!C10,40),"")</f>
        <v>40</v>
      </c>
      <c r="D10" s="56">
        <f>IF(SUM('No Template Controls'!D$3:D$14)&gt;10,IF(AND(ISNUMBER('No Template Controls'!D10),'No Template Controls'!D10&lt;40,'No Template Controls'!D10&gt;0),'No Template Controls'!D10,40),"")</f>
        <v>40</v>
      </c>
      <c r="E10" s="56">
        <f>IF(SUM('No Template Controls'!E$3:E$14)&gt;10,IF(AND(ISNUMBER('No Template Controls'!E10),'No Template Controls'!E10&lt;40,'No Template Controls'!E10&gt;0),'No Template Controls'!E10,40),"")</f>
        <v>40</v>
      </c>
      <c r="F10" s="56" t="str">
        <f>IF(SUM('No Template Controls'!F$3:F$14)&gt;10,IF(AND(ISNUMBER('No Template Controls'!F10),'No Template Controls'!F10&lt;40,'No Template Controls'!F10&gt;0),'No Template Controls'!F10,40),"")</f>
        <v/>
      </c>
      <c r="G10" s="56" t="str">
        <f>IF(SUM('No Template Controls'!G$3:G$14)&gt;10,IF(AND(ISNUMBER('No Template Controls'!G10),'No Template Controls'!G10&lt;40,'No Template Controls'!G10&gt;0),'No Template Controls'!G10,40),"")</f>
        <v/>
      </c>
      <c r="H10" s="56" t="str">
        <f>IF(SUM('No Template Controls'!H$3:H$14)&gt;10,IF(AND(ISNUMBER('No Template Controls'!H10),'No Template Controls'!H10&lt;40,'No Template Controls'!H10&gt;0),'No Template Controls'!H10,40),"")</f>
        <v/>
      </c>
      <c r="I10" s="56">
        <f>IF(ISERROR(AVERAGE(Calculations!C10:H10)),"",AVERAGE(Calculations!C10:H10))</f>
        <v>40</v>
      </c>
      <c r="J10" s="56">
        <f>IF(ISERROR(STDEV(Calculations!C10:H10)),"",IF(COUNT(Calculations!C10:H10)&lt;3,"N/A",STDEV(Calculations!C10:H10)))</f>
        <v>0</v>
      </c>
      <c r="K10" s="54" t="s">
        <v>1484</v>
      </c>
      <c r="L10" s="56" t="str">
        <f>'Array Table'!B9</f>
        <v>Human metapneumovirus</v>
      </c>
      <c r="M10" s="56">
        <f>IF(SUM('Test Sample Data'!C$3:C$14)&gt;10,IF(AND(ISNUMBER('Test Sample Data'!C10),'Test Sample Data'!C10&lt;40,'Test Sample Data'!C10&gt;0),'Test Sample Data'!C10,40),"")</f>
        <v>40</v>
      </c>
      <c r="N10" s="56">
        <f>IF(SUM('Test Sample Data'!D$3:D$14)&gt;10,IF(AND(ISNUMBER('Test Sample Data'!D10),'Test Sample Data'!D10&lt;40,'Test Sample Data'!D10&gt;0),'Test Sample Data'!D10,40),"")</f>
        <v>40</v>
      </c>
      <c r="O10" s="56">
        <f>IF(SUM('Test Sample Data'!E$3:E$14)&gt;10,IF(AND(ISNUMBER('Test Sample Data'!E10),'Test Sample Data'!E10&lt;40,'Test Sample Data'!E10&gt;0),'Test Sample Data'!E10,40),"")</f>
        <v>32.159999999999997</v>
      </c>
      <c r="P10" s="56" t="str">
        <f>IF(SUM('Test Sample Data'!F$3:F$14)&gt;10,IF(AND(ISNUMBER('Test Sample Data'!F10),'Test Sample Data'!F10&lt;40,'Test Sample Data'!F10&gt;0),'Test Sample Data'!F10,40),"")</f>
        <v/>
      </c>
      <c r="Q10" s="56" t="str">
        <f>IF(SUM('Test Sample Data'!G$3:G$14)&gt;10,IF(AND(ISNUMBER('Test Sample Data'!G10),'Test Sample Data'!G10&lt;40,'Test Sample Data'!G10&gt;0),'Test Sample Data'!G10,40),"")</f>
        <v/>
      </c>
      <c r="R10" s="56" t="str">
        <f>IF(SUM('Test Sample Data'!H$3:H$14)&gt;10,IF(AND(ISNUMBER('Test Sample Data'!H10),'Test Sample Data'!H10&lt;40,'Test Sample Data'!H10&gt;0),'Test Sample Data'!H10,40),"")</f>
        <v/>
      </c>
      <c r="S10" s="56" t="str">
        <f>IF(SUM('Test Sample Data'!I$3:I$14)&gt;10,IF(AND(ISNUMBER('Test Sample Data'!I10),'Test Sample Data'!I10&lt;40,'Test Sample Data'!I10&gt;0),'Test Sample Data'!I10,40),"")</f>
        <v/>
      </c>
      <c r="T10" s="56" t="str">
        <f>IF(SUM('Test Sample Data'!J$3:J$14)&gt;10,IF(AND(ISNUMBER('Test Sample Data'!J10),'Test Sample Data'!J10&lt;40,'Test Sample Data'!J10&gt;0),'Test Sample Data'!J10,40),"")</f>
        <v/>
      </c>
      <c r="U10" s="56" t="str">
        <f>IF(SUM('Test Sample Data'!K$3:K$14)&gt;10,IF(AND(ISNUMBER('Test Sample Data'!K10),'Test Sample Data'!K10&lt;40,'Test Sample Data'!K10&gt;0),'Test Sample Data'!K10,40),"")</f>
        <v/>
      </c>
      <c r="V10" s="56" t="str">
        <f>IF(SUM('Test Sample Data'!L$3:L$14)&gt;10,IF(AND(ISNUMBER('Test Sample Data'!L10),'Test Sample Data'!L10&lt;40,'Test Sample Data'!L10&gt;0),'Test Sample Data'!L10,40),"")</f>
        <v/>
      </c>
      <c r="W10" s="56" t="str">
        <f>IF(SUM('Test Sample Data'!M$3:M$14)&gt;10,IF(AND(ISNUMBER('Test Sample Data'!M10),'Test Sample Data'!M10&lt;40,'Test Sample Data'!M10&gt;0),'Test Sample Data'!M10,40),"")</f>
        <v/>
      </c>
      <c r="X10" s="56" t="str">
        <f>IF(SUM('Test Sample Data'!N$3:N$14)&gt;10,IF(AND(ISNUMBER('Test Sample Data'!N10),'Test Sample Data'!N10&lt;40,'Test Sample Data'!N10&gt;0),'Test Sample Data'!N10,40),"")</f>
        <v/>
      </c>
      <c r="Y10" s="56" t="str">
        <f>IF(SUM('Test Sample Data'!O$3:O$14)&gt;10,IF(AND(ISNUMBER('Test Sample Data'!O10),'Test Sample Data'!O10&lt;40,'Test Sample Data'!O10&gt;0),'Test Sample Data'!O10,40),"")</f>
        <v/>
      </c>
      <c r="Z10" s="56" t="str">
        <f>IF(SUM('Test Sample Data'!P$3:P$14)&gt;10,IF(AND(ISNUMBER('Test Sample Data'!P10),'Test Sample Data'!P10&lt;40,'Test Sample Data'!P10&gt;0),'Test Sample Data'!P10,40),"")</f>
        <v/>
      </c>
      <c r="AA10" s="56" t="str">
        <f>IF(SUM('Test Sample Data'!Q$3:Q$14)&gt;10,IF(AND(ISNUMBER('Test Sample Data'!Q10),'Test Sample Data'!Q10&lt;40,'Test Sample Data'!Q10&gt;0),'Test Sample Data'!Q10,40),"")</f>
        <v/>
      </c>
      <c r="AB10" s="56" t="str">
        <f>IF(SUM('Test Sample Data'!R$3:R$14)&gt;10,IF(AND(ISNUMBER('Test Sample Data'!R10),'Test Sample Data'!R10&lt;40,'Test Sample Data'!R10&gt;0),'Test Sample Data'!R10,40),"")</f>
        <v/>
      </c>
      <c r="AC10" s="56" t="str">
        <f>IF(SUM('Test Sample Data'!S$3:S$14)&gt;10,IF(AND(ISNUMBER('Test Sample Data'!S10),'Test Sample Data'!S10&lt;40,'Test Sample Data'!S10&gt;0),'Test Sample Data'!S10,40),"")</f>
        <v/>
      </c>
      <c r="AD10" s="56" t="str">
        <f>IF(SUM('Test Sample Data'!T$3:T$14)&gt;10,IF(AND(ISNUMBER('Test Sample Data'!T10),'Test Sample Data'!T10&lt;40,'Test Sample Data'!T10&gt;0),'Test Sample Data'!T10,40),"")</f>
        <v/>
      </c>
      <c r="AE10" s="56" t="str">
        <f>IF(SUM('Test Sample Data'!U$3:U$14)&gt;10,IF(AND(ISNUMBER('Test Sample Data'!U10),'Test Sample Data'!U10&lt;40,'Test Sample Data'!U10&gt;0),'Test Sample Data'!U10,40),"")</f>
        <v/>
      </c>
      <c r="AF10" s="56" t="str">
        <f>IF(SUM('Test Sample Data'!V$3:V$14)&gt;10,IF(AND(ISNUMBER('Test Sample Data'!V10),'Test Sample Data'!V10&lt;40,'Test Sample Data'!V10&gt;0),'Test Sample Data'!V10,40),"")</f>
        <v/>
      </c>
      <c r="AG10" s="56" t="str">
        <f>IF(SUM('Test Sample Data'!W$3:W$14)&gt;10,IF(AND(ISNUMBER('Test Sample Data'!W10),'Test Sample Data'!W10&lt;40,'Test Sample Data'!W10&gt;0),'Test Sample Data'!W10,40),"")</f>
        <v/>
      </c>
      <c r="AH10" s="56" t="str">
        <f>IF(SUM('Test Sample Data'!X$3:X$14)&gt;10,IF(AND(ISNUMBER('Test Sample Data'!X10),'Test Sample Data'!X10&lt;40,'Test Sample Data'!X10&gt;0),'Test Sample Data'!X10,40),"")</f>
        <v/>
      </c>
      <c r="AI10" s="56" t="str">
        <f>IF(SUM('Test Sample Data'!Y$3:Y$14)&gt;10,IF(AND(ISNUMBER('Test Sample Data'!Y10),'Test Sample Data'!Y10&lt;40,'Test Sample Data'!Y10&gt;0),'Test Sample Data'!Y10,40),"")</f>
        <v/>
      </c>
      <c r="AJ10" s="56" t="str">
        <f>IF(SUM('Test Sample Data'!Z$3:Z$14)&gt;10,IF(AND(ISNUMBER('Test Sample Data'!Z10),'Test Sample Data'!Z10&lt;40,'Test Sample Data'!Z10&gt;0),'Test Sample Data'!Z10,40),"")</f>
        <v/>
      </c>
      <c r="AK10" s="56" t="str">
        <f>IF(SUM('Test Sample Data'!AA$3:AA$14)&gt;10,IF(AND(ISNUMBER('Test Sample Data'!AA10),'Test Sample Data'!AA10&lt;40,'Test Sample Data'!AA10&gt;0),'Test Sample Data'!AA10,40),"")</f>
        <v/>
      </c>
      <c r="AL10" s="56" t="str">
        <f>IF(SUM('Test Sample Data'!AB$3:AB$14)&gt;10,IF(AND(ISNUMBER('Test Sample Data'!AB10),'Test Sample Data'!AB10&lt;40,'Test Sample Data'!AB10&gt;0),'Test Sample Data'!AB10,40),"")</f>
        <v/>
      </c>
      <c r="AM10" s="56" t="str">
        <f>IF(SUM('Test Sample Data'!AC$3:AC$14)&gt;10,IF(AND(ISNUMBER('Test Sample Data'!AC10),'Test Sample Data'!AC10&lt;40,'Test Sample Data'!AC10&gt;0),'Test Sample Data'!AC10,40),"")</f>
        <v/>
      </c>
      <c r="AN10" s="56" t="str">
        <f>IF(SUM('Test Sample Data'!AD$3:AD$14)&gt;10,IF(AND(ISNUMBER('Test Sample Data'!AD10),'Test Sample Data'!AD10&lt;40,'Test Sample Data'!AD10&gt;0),'Test Sample Data'!AD10,40),"")</f>
        <v/>
      </c>
      <c r="AO10" s="56" t="str">
        <f>IF(SUM('Test Sample Data'!AE$3:AE$14)&gt;10,IF(AND(ISNUMBER('Test Sample Data'!AE10),'Test Sample Data'!AE10&lt;40,'Test Sample Data'!AE10&gt;0),'Test Sample Data'!AE10,40),"")</f>
        <v/>
      </c>
      <c r="AP10" s="56" t="str">
        <f>IF(SUM('Test Sample Data'!AF$3:AF$14)&gt;10,IF(AND(ISNUMBER('Test Sample Data'!AF10),'Test Sample Data'!AF10&lt;40,'Test Sample Data'!AF10&gt;0),'Test Sample Data'!AF10,40),"")</f>
        <v/>
      </c>
      <c r="AQ10" s="56" t="str">
        <f>IF(SUM('Test Sample Data'!AG$3:AG$14)&gt;10,IF(AND(ISNUMBER('Test Sample Data'!AG10),'Test Sample Data'!AG10&lt;40,'Test Sample Data'!AG10&gt;0),'Test Sample Data'!AG10,40),"")</f>
        <v/>
      </c>
      <c r="AR10" s="56" t="str">
        <f>IF(SUM('Test Sample Data'!AH$3:AH$14)&gt;10,IF(AND(ISNUMBER('Test Sample Data'!AH10),'Test Sample Data'!AH10&lt;40,'Test Sample Data'!AH10&gt;0),'Test Sample Data'!AH10,40),"")</f>
        <v/>
      </c>
      <c r="AS10" s="56" t="str">
        <f>IF(SUM('Test Sample Data'!AI$3:AI$14)&gt;10,IF(AND(ISNUMBER('Test Sample Data'!AI10),'Test Sample Data'!AI10&lt;40,'Test Sample Data'!AI10&gt;0),'Test Sample Data'!AI10,40),"")</f>
        <v/>
      </c>
      <c r="AT10" s="56" t="str">
        <f>IF(SUM('Test Sample Data'!AJ$3:AJ$14)&gt;10,IF(AND(ISNUMBER('Test Sample Data'!AJ10),'Test Sample Data'!AJ10&lt;40,'Test Sample Data'!AJ10&gt;0),'Test Sample Data'!AJ10,40),"")</f>
        <v/>
      </c>
      <c r="AU10" s="56" t="str">
        <f>IF(SUM('Test Sample Data'!AK$3:AK$14)&gt;10,IF(AND(ISNUMBER('Test Sample Data'!AK10),'Test Sample Data'!AK10&lt;40,'Test Sample Data'!AK10&gt;0),'Test Sample Data'!AK10,40),"")</f>
        <v/>
      </c>
      <c r="AV10" s="56" t="str">
        <f>IF(SUM('Test Sample Data'!AL$3:AL$14)&gt;10,IF(AND(ISNUMBER('Test Sample Data'!AL10),'Test Sample Data'!AL10&lt;40,'Test Sample Data'!AL10&gt;0),'Test Sample Data'!AL10,40),"")</f>
        <v/>
      </c>
      <c r="AW10" s="56" t="str">
        <f>IF(SUM('Test Sample Data'!AM$3:AM$14)&gt;10,IF(AND(ISNUMBER('Test Sample Data'!AM10),'Test Sample Data'!AM10&lt;40,'Test Sample Data'!AM10&gt;0),'Test Sample Data'!AM10,40),"")</f>
        <v/>
      </c>
      <c r="AX10" s="56" t="str">
        <f>IF(SUM('Test Sample Data'!AN$3:AN$14)&gt;10,IF(AND(ISNUMBER('Test Sample Data'!AN10),'Test Sample Data'!AN10&lt;40,'Test Sample Data'!AN10&gt;0),'Test Sample Data'!AN10,40),"")</f>
        <v/>
      </c>
      <c r="AY10" s="56" t="str">
        <f>IF(SUM('Test Sample Data'!AO$3:AO$14)&gt;10,IF(AND(ISNUMBER('Test Sample Data'!AO10),'Test Sample Data'!AO10&lt;40,'Test Sample Data'!AO10&gt;0),'Test Sample Data'!AO10,40),"")</f>
        <v/>
      </c>
      <c r="AZ10" s="56" t="str">
        <f>IF(SUM('Test Sample Data'!AP$3:AP$14)&gt;10,IF(AND(ISNUMBER('Test Sample Data'!AP10),'Test Sample Data'!AP10&lt;40,'Test Sample Data'!AP10&gt;0),'Test Sample Data'!AP10,40),"")</f>
        <v/>
      </c>
      <c r="BA10" s="56" t="str">
        <f>IF(SUM('Test Sample Data'!AQ$3:AQ$14)&gt;10,IF(AND(ISNUMBER('Test Sample Data'!AQ10),'Test Sample Data'!AQ10&lt;40,'Test Sample Data'!AQ10&gt;0),'Test Sample Data'!AQ10,40),"")</f>
        <v/>
      </c>
      <c r="BB10" s="56" t="str">
        <f>IF(SUM('Test Sample Data'!AR$3:AR$14)&gt;10,IF(AND(ISNUMBER('Test Sample Data'!AR10),'Test Sample Data'!AR10&lt;40,'Test Sample Data'!AR10&gt;0),'Test Sample Data'!AR10,40),"")</f>
        <v/>
      </c>
      <c r="BC10" s="56" t="str">
        <f>IF(SUM('Test Sample Data'!AS$3:AS$14)&gt;10,IF(AND(ISNUMBER('Test Sample Data'!AS10),'Test Sample Data'!AS10&lt;40,'Test Sample Data'!AS10&gt;0),'Test Sample Data'!AS10,40),"")</f>
        <v/>
      </c>
      <c r="BD10" s="56" t="str">
        <f>IF(SUM('Test Sample Data'!AT$3:AT$14)&gt;10,IF(AND(ISNUMBER('Test Sample Data'!AT10),'Test Sample Data'!AT10&lt;40,'Test Sample Data'!AT10&gt;0),'Test Sample Data'!AT10,40),"")</f>
        <v/>
      </c>
      <c r="BE10" s="56" t="str">
        <f>IF(SUM('Test Sample Data'!AU$3:AU$14)&gt;10,IF(AND(ISNUMBER('Test Sample Data'!AU10),'Test Sample Data'!AU10&lt;40,'Test Sample Data'!AU10&gt;0),'Test Sample Data'!AU10,40),"")</f>
        <v/>
      </c>
      <c r="BF10" s="56" t="str">
        <f>IF(SUM('Test Sample Data'!AV$3:AV$14)&gt;10,IF(AND(ISNUMBER('Test Sample Data'!AV10),'Test Sample Data'!AV10&lt;40,'Test Sample Data'!AV10&gt;0),'Test Sample Data'!AV10,40),"")</f>
        <v/>
      </c>
      <c r="BG10" s="56" t="str">
        <f>IF(SUM('Test Sample Data'!AW$3:AW$14)&gt;10,IF(AND(ISNUMBER('Test Sample Data'!AW10),'Test Sample Data'!AW10&lt;40,'Test Sample Data'!AW10&gt;0),'Test Sample Data'!AW10,40),"")</f>
        <v/>
      </c>
      <c r="BH10" s="56" t="str">
        <f>IF(SUM('Test Sample Data'!AX$3:AX$14)&gt;10,IF(AND(ISNUMBER('Test Sample Data'!AX10),'Test Sample Data'!AX10&lt;40,'Test Sample Data'!AX10&gt;0),'Test Sample Data'!AX10,40),"")</f>
        <v/>
      </c>
      <c r="BI10" s="56">
        <f>IF(ISERROR(AVERAGE(Calculations!M10:BH10)),"",AVERAGE(Calculations!M10:BH10))</f>
        <v>37.386666666666663</v>
      </c>
      <c r="BJ10" s="56">
        <f>IF(ISERROR(STDEV(Calculations!M10:BH10)),"",IF(COUNT(Calculations!M10:BH10)&lt;3,"N/A",STDEV(Calculations!M10:BH10)))</f>
        <v>4.5264261104466676</v>
      </c>
      <c r="BK10" s="54" t="s">
        <v>1484</v>
      </c>
      <c r="BL10" s="55" t="str">
        <f>'Array Table'!B9</f>
        <v>Human metapneumovirus</v>
      </c>
      <c r="BM10" s="58">
        <f t="shared" si="0"/>
        <v>0</v>
      </c>
      <c r="BN10" s="58">
        <f t="shared" si="1"/>
        <v>0</v>
      </c>
      <c r="BO10" s="58">
        <f t="shared" si="2"/>
        <v>7.8400000000000034</v>
      </c>
      <c r="BP10" s="58" t="str">
        <f t="shared" si="3"/>
        <v/>
      </c>
      <c r="BQ10" s="58" t="str">
        <f t="shared" si="4"/>
        <v/>
      </c>
      <c r="BR10" s="58" t="str">
        <f t="shared" si="5"/>
        <v/>
      </c>
      <c r="BS10" s="58" t="str">
        <f t="shared" si="6"/>
        <v/>
      </c>
      <c r="BT10" s="58" t="str">
        <f t="shared" si="7"/>
        <v/>
      </c>
      <c r="BU10" s="58" t="str">
        <f t="shared" si="8"/>
        <v/>
      </c>
      <c r="BV10" s="58" t="str">
        <f t="shared" si="9"/>
        <v/>
      </c>
      <c r="BW10" s="58" t="str">
        <f t="shared" si="10"/>
        <v/>
      </c>
      <c r="BX10" s="58" t="str">
        <f t="shared" si="11"/>
        <v/>
      </c>
      <c r="BY10" s="58" t="str">
        <f t="shared" si="12"/>
        <v/>
      </c>
      <c r="BZ10" s="58" t="str">
        <f t="shared" si="13"/>
        <v/>
      </c>
      <c r="CA10" s="58" t="str">
        <f t="shared" si="14"/>
        <v/>
      </c>
      <c r="CB10" s="58" t="str">
        <f t="shared" si="15"/>
        <v/>
      </c>
      <c r="CC10" s="58" t="str">
        <f t="shared" si="16"/>
        <v/>
      </c>
      <c r="CD10" s="58" t="str">
        <f t="shared" si="17"/>
        <v/>
      </c>
      <c r="CE10" s="58" t="str">
        <f t="shared" si="18"/>
        <v/>
      </c>
      <c r="CF10" s="58" t="str">
        <f t="shared" si="19"/>
        <v/>
      </c>
      <c r="CG10" s="58" t="str">
        <f t="shared" si="20"/>
        <v/>
      </c>
      <c r="CH10" s="58" t="str">
        <f t="shared" si="21"/>
        <v/>
      </c>
      <c r="CI10" s="58" t="str">
        <f t="shared" si="22"/>
        <v/>
      </c>
      <c r="CJ10" s="58" t="str">
        <f t="shared" si="23"/>
        <v/>
      </c>
      <c r="CK10" s="58" t="str">
        <f t="shared" si="24"/>
        <v/>
      </c>
      <c r="CL10" s="58" t="str">
        <f t="shared" si="25"/>
        <v/>
      </c>
      <c r="CM10" s="58" t="str">
        <f t="shared" si="26"/>
        <v/>
      </c>
      <c r="CN10" s="58" t="str">
        <f t="shared" si="27"/>
        <v/>
      </c>
      <c r="CO10" s="58" t="str">
        <f t="shared" si="28"/>
        <v/>
      </c>
      <c r="CP10" s="58" t="str">
        <f t="shared" si="29"/>
        <v/>
      </c>
      <c r="CQ10" s="58" t="str">
        <f t="shared" si="30"/>
        <v/>
      </c>
      <c r="CR10" s="58" t="str">
        <f t="shared" si="31"/>
        <v/>
      </c>
      <c r="CS10" s="58" t="str">
        <f t="shared" si="32"/>
        <v/>
      </c>
      <c r="CT10" s="58" t="str">
        <f t="shared" si="33"/>
        <v/>
      </c>
      <c r="CU10" s="58" t="str">
        <f t="shared" si="34"/>
        <v/>
      </c>
      <c r="CV10" s="58" t="str">
        <f t="shared" si="35"/>
        <v/>
      </c>
      <c r="CW10" s="58" t="str">
        <f t="shared" si="36"/>
        <v/>
      </c>
      <c r="CX10" s="58" t="str">
        <f t="shared" si="37"/>
        <v/>
      </c>
      <c r="CY10" s="58" t="str">
        <f t="shared" si="38"/>
        <v/>
      </c>
      <c r="CZ10" s="58" t="str">
        <f t="shared" si="39"/>
        <v/>
      </c>
      <c r="DA10" s="58" t="str">
        <f t="shared" si="40"/>
        <v/>
      </c>
      <c r="DB10" s="58" t="str">
        <f t="shared" si="41"/>
        <v/>
      </c>
      <c r="DC10" s="58" t="str">
        <f t="shared" si="42"/>
        <v/>
      </c>
      <c r="DD10" s="58" t="str">
        <f t="shared" si="43"/>
        <v/>
      </c>
      <c r="DE10" s="58" t="str">
        <f t="shared" si="44"/>
        <v/>
      </c>
      <c r="DF10" s="58" t="str">
        <f t="shared" si="45"/>
        <v/>
      </c>
      <c r="DG10" s="58" t="str">
        <f t="shared" si="46"/>
        <v/>
      </c>
      <c r="DH10" s="58" t="str">
        <f t="shared" si="47"/>
        <v/>
      </c>
      <c r="DI10" s="54" t="s">
        <v>1484</v>
      </c>
      <c r="DJ10" s="55" t="str">
        <f>'Array Table'!B9</f>
        <v>Human metapneumovirus</v>
      </c>
      <c r="DK10" s="59" t="str">
        <f t="shared" si="48"/>
        <v>-</v>
      </c>
      <c r="DL10" s="59" t="str">
        <f t="shared" si="49"/>
        <v>-</v>
      </c>
      <c r="DM10" s="59" t="str">
        <f t="shared" si="50"/>
        <v>+</v>
      </c>
      <c r="DN10" s="59" t="str">
        <f t="shared" si="51"/>
        <v/>
      </c>
      <c r="DO10" s="59" t="str">
        <f t="shared" si="52"/>
        <v/>
      </c>
      <c r="DP10" s="59" t="str">
        <f t="shared" si="53"/>
        <v/>
      </c>
      <c r="DQ10" s="59" t="str">
        <f t="shared" si="54"/>
        <v/>
      </c>
      <c r="DR10" s="59" t="str">
        <f t="shared" si="55"/>
        <v/>
      </c>
      <c r="DS10" s="59" t="str">
        <f t="shared" si="56"/>
        <v/>
      </c>
      <c r="DT10" s="59" t="str">
        <f t="shared" si="57"/>
        <v/>
      </c>
      <c r="DU10" s="59" t="str">
        <f t="shared" si="58"/>
        <v/>
      </c>
      <c r="DV10" s="59" t="str">
        <f t="shared" si="59"/>
        <v/>
      </c>
      <c r="DW10" s="59" t="str">
        <f t="shared" si="60"/>
        <v/>
      </c>
      <c r="DX10" s="59" t="str">
        <f t="shared" si="61"/>
        <v/>
      </c>
      <c r="DY10" s="59" t="str">
        <f t="shared" si="62"/>
        <v/>
      </c>
      <c r="DZ10" s="59" t="str">
        <f t="shared" si="63"/>
        <v/>
      </c>
      <c r="EA10" s="59" t="str">
        <f t="shared" si="64"/>
        <v/>
      </c>
      <c r="EB10" s="59" t="str">
        <f t="shared" si="65"/>
        <v/>
      </c>
      <c r="EC10" s="59" t="str">
        <f t="shared" si="66"/>
        <v/>
      </c>
      <c r="ED10" s="59" t="str">
        <f t="shared" si="67"/>
        <v/>
      </c>
      <c r="EE10" s="59" t="str">
        <f t="shared" si="68"/>
        <v/>
      </c>
      <c r="EF10" s="59" t="str">
        <f t="shared" si="69"/>
        <v/>
      </c>
      <c r="EG10" s="59" t="str">
        <f t="shared" si="70"/>
        <v/>
      </c>
      <c r="EH10" s="59" t="str">
        <f t="shared" si="71"/>
        <v/>
      </c>
      <c r="EI10" s="59" t="str">
        <f t="shared" si="72"/>
        <v/>
      </c>
      <c r="EJ10" s="59" t="str">
        <f t="shared" si="73"/>
        <v/>
      </c>
      <c r="EK10" s="59" t="str">
        <f t="shared" si="74"/>
        <v/>
      </c>
      <c r="EL10" s="59" t="str">
        <f t="shared" si="75"/>
        <v/>
      </c>
      <c r="EM10" s="59" t="str">
        <f t="shared" si="76"/>
        <v/>
      </c>
      <c r="EN10" s="59" t="str">
        <f t="shared" si="77"/>
        <v/>
      </c>
      <c r="EO10" s="59" t="str">
        <f t="shared" si="78"/>
        <v/>
      </c>
      <c r="EP10" s="59" t="str">
        <f t="shared" si="79"/>
        <v/>
      </c>
      <c r="EQ10" s="59" t="str">
        <f t="shared" si="80"/>
        <v/>
      </c>
      <c r="ER10" s="59" t="str">
        <f t="shared" si="81"/>
        <v/>
      </c>
      <c r="ES10" s="59" t="str">
        <f t="shared" si="82"/>
        <v/>
      </c>
      <c r="ET10" s="59" t="str">
        <f t="shared" si="83"/>
        <v/>
      </c>
      <c r="EU10" s="59" t="str">
        <f t="shared" si="84"/>
        <v/>
      </c>
      <c r="EV10" s="59" t="str">
        <f t="shared" si="85"/>
        <v/>
      </c>
      <c r="EW10" s="59" t="str">
        <f t="shared" si="86"/>
        <v/>
      </c>
      <c r="EX10" s="59" t="str">
        <f t="shared" si="87"/>
        <v/>
      </c>
      <c r="EY10" s="59" t="str">
        <f t="shared" si="88"/>
        <v/>
      </c>
      <c r="EZ10" s="59" t="str">
        <f t="shared" si="89"/>
        <v/>
      </c>
      <c r="FA10" s="59" t="str">
        <f t="shared" si="90"/>
        <v/>
      </c>
      <c r="FB10" s="59" t="str">
        <f t="shared" si="91"/>
        <v/>
      </c>
      <c r="FC10" s="59" t="str">
        <f t="shared" si="92"/>
        <v/>
      </c>
      <c r="FD10" s="59" t="str">
        <f t="shared" si="93"/>
        <v/>
      </c>
      <c r="FE10" s="59" t="str">
        <f t="shared" si="94"/>
        <v/>
      </c>
      <c r="FF10" s="59" t="str">
        <f t="shared" si="95"/>
        <v/>
      </c>
    </row>
    <row r="11" spans="1:162" ht="12.75" x14ac:dyDescent="0.25">
      <c r="A11" s="54" t="s">
        <v>1485</v>
      </c>
      <c r="B11" s="55" t="str">
        <f>'Array Table'!B10</f>
        <v>RTC</v>
      </c>
      <c r="C11" s="56">
        <f>IF(SUM('No Template Controls'!C$3:C$14)&gt;10,IF(AND(ISNUMBER('No Template Controls'!C11),'No Template Controls'!C11&lt;40,'No Template Controls'!C11&gt;0),'No Template Controls'!C11,40),"")</f>
        <v>40</v>
      </c>
      <c r="D11" s="56">
        <f>IF(SUM('No Template Controls'!D$3:D$14)&gt;10,IF(AND(ISNUMBER('No Template Controls'!D11),'No Template Controls'!D11&lt;40,'No Template Controls'!D11&gt;0),'No Template Controls'!D11,40),"")</f>
        <v>40</v>
      </c>
      <c r="E11" s="56">
        <f>IF(SUM('No Template Controls'!E$3:E$14)&gt;10,IF(AND(ISNUMBER('No Template Controls'!E11),'No Template Controls'!E11&lt;40,'No Template Controls'!E11&gt;0),'No Template Controls'!E11,40),"")</f>
        <v>40</v>
      </c>
      <c r="F11" s="56" t="str">
        <f>IF(SUM('No Template Controls'!F$3:F$14)&gt;10,IF(AND(ISNUMBER('No Template Controls'!F11),'No Template Controls'!F11&lt;40,'No Template Controls'!F11&gt;0),'No Template Controls'!F11,40),"")</f>
        <v/>
      </c>
      <c r="G11" s="56" t="str">
        <f>IF(SUM('No Template Controls'!G$3:G$14)&gt;10,IF(AND(ISNUMBER('No Template Controls'!G11),'No Template Controls'!G11&lt;40,'No Template Controls'!G11&gt;0),'No Template Controls'!G11,40),"")</f>
        <v/>
      </c>
      <c r="H11" s="56" t="str">
        <f>IF(SUM('No Template Controls'!H$3:H$14)&gt;10,IF(AND(ISNUMBER('No Template Controls'!H11),'No Template Controls'!H11&lt;40,'No Template Controls'!H11&gt;0),'No Template Controls'!H11,40),"")</f>
        <v/>
      </c>
      <c r="I11" s="56">
        <f>IF(ISERROR(AVERAGE(Calculations!C11:H11)),"",AVERAGE(Calculations!C11:H11))</f>
        <v>40</v>
      </c>
      <c r="J11" s="56">
        <f>IF(ISERROR(STDEV(Calculations!C11:H11)),"",IF(COUNT(Calculations!C11:H11)&lt;3,"N/A",STDEV(Calculations!C11:H11)))</f>
        <v>0</v>
      </c>
      <c r="K11" s="54" t="s">
        <v>1485</v>
      </c>
      <c r="L11" s="56" t="str">
        <f>'Array Table'!B10</f>
        <v>RTC</v>
      </c>
      <c r="M11" s="56">
        <f>IF(SUM('Test Sample Data'!C$3:C$14)&gt;10,IF(AND(ISNUMBER('Test Sample Data'!C11),'Test Sample Data'!C11&lt;40,'Test Sample Data'!C11&gt;0),'Test Sample Data'!C11,40),"")</f>
        <v>25.42</v>
      </c>
      <c r="N11" s="56">
        <f>IF(SUM('Test Sample Data'!D$3:D$14)&gt;10,IF(AND(ISNUMBER('Test Sample Data'!D11),'Test Sample Data'!D11&lt;40,'Test Sample Data'!D11&gt;0),'Test Sample Data'!D11,40),"")</f>
        <v>25.92</v>
      </c>
      <c r="O11" s="56">
        <f>IF(SUM('Test Sample Data'!E$3:E$14)&gt;10,IF(AND(ISNUMBER('Test Sample Data'!E11),'Test Sample Data'!E11&lt;40,'Test Sample Data'!E11&gt;0),'Test Sample Data'!E11,40),"")</f>
        <v>25.42</v>
      </c>
      <c r="P11" s="56" t="str">
        <f>IF(SUM('Test Sample Data'!F$3:F$14)&gt;10,IF(AND(ISNUMBER('Test Sample Data'!F11),'Test Sample Data'!F11&lt;40,'Test Sample Data'!F11&gt;0),'Test Sample Data'!F11,40),"")</f>
        <v/>
      </c>
      <c r="Q11" s="56" t="str">
        <f>IF(SUM('Test Sample Data'!G$3:G$14)&gt;10,IF(AND(ISNUMBER('Test Sample Data'!G11),'Test Sample Data'!G11&lt;40,'Test Sample Data'!G11&gt;0),'Test Sample Data'!G11,40),"")</f>
        <v/>
      </c>
      <c r="R11" s="56" t="str">
        <f>IF(SUM('Test Sample Data'!H$3:H$14)&gt;10,IF(AND(ISNUMBER('Test Sample Data'!H11),'Test Sample Data'!H11&lt;40,'Test Sample Data'!H11&gt;0),'Test Sample Data'!H11,40),"")</f>
        <v/>
      </c>
      <c r="S11" s="56" t="str">
        <f>IF(SUM('Test Sample Data'!I$3:I$14)&gt;10,IF(AND(ISNUMBER('Test Sample Data'!I11),'Test Sample Data'!I11&lt;40,'Test Sample Data'!I11&gt;0),'Test Sample Data'!I11,40),"")</f>
        <v/>
      </c>
      <c r="T11" s="56" t="str">
        <f>IF(SUM('Test Sample Data'!J$3:J$14)&gt;10,IF(AND(ISNUMBER('Test Sample Data'!J11),'Test Sample Data'!J11&lt;40,'Test Sample Data'!J11&gt;0),'Test Sample Data'!J11,40),"")</f>
        <v/>
      </c>
      <c r="U11" s="56" t="str">
        <f>IF(SUM('Test Sample Data'!K$3:K$14)&gt;10,IF(AND(ISNUMBER('Test Sample Data'!K11),'Test Sample Data'!K11&lt;40,'Test Sample Data'!K11&gt;0),'Test Sample Data'!K11,40),"")</f>
        <v/>
      </c>
      <c r="V11" s="56" t="str">
        <f>IF(SUM('Test Sample Data'!L$3:L$14)&gt;10,IF(AND(ISNUMBER('Test Sample Data'!L11),'Test Sample Data'!L11&lt;40,'Test Sample Data'!L11&gt;0),'Test Sample Data'!L11,40),"")</f>
        <v/>
      </c>
      <c r="W11" s="56" t="str">
        <f>IF(SUM('Test Sample Data'!M$3:M$14)&gt;10,IF(AND(ISNUMBER('Test Sample Data'!M11),'Test Sample Data'!M11&lt;40,'Test Sample Data'!M11&gt;0),'Test Sample Data'!M11,40),"")</f>
        <v/>
      </c>
      <c r="X11" s="56" t="str">
        <f>IF(SUM('Test Sample Data'!N$3:N$14)&gt;10,IF(AND(ISNUMBER('Test Sample Data'!N11),'Test Sample Data'!N11&lt;40,'Test Sample Data'!N11&gt;0),'Test Sample Data'!N11,40),"")</f>
        <v/>
      </c>
      <c r="Y11" s="56" t="str">
        <f>IF(SUM('Test Sample Data'!O$3:O$14)&gt;10,IF(AND(ISNUMBER('Test Sample Data'!O11),'Test Sample Data'!O11&lt;40,'Test Sample Data'!O11&gt;0),'Test Sample Data'!O11,40),"")</f>
        <v/>
      </c>
      <c r="Z11" s="56" t="str">
        <f>IF(SUM('Test Sample Data'!P$3:P$14)&gt;10,IF(AND(ISNUMBER('Test Sample Data'!P11),'Test Sample Data'!P11&lt;40,'Test Sample Data'!P11&gt;0),'Test Sample Data'!P11,40),"")</f>
        <v/>
      </c>
      <c r="AA11" s="56" t="str">
        <f>IF(SUM('Test Sample Data'!Q$3:Q$14)&gt;10,IF(AND(ISNUMBER('Test Sample Data'!Q11),'Test Sample Data'!Q11&lt;40,'Test Sample Data'!Q11&gt;0),'Test Sample Data'!Q11,40),"")</f>
        <v/>
      </c>
      <c r="AB11" s="56" t="str">
        <f>IF(SUM('Test Sample Data'!R$3:R$14)&gt;10,IF(AND(ISNUMBER('Test Sample Data'!R11),'Test Sample Data'!R11&lt;40,'Test Sample Data'!R11&gt;0),'Test Sample Data'!R11,40),"")</f>
        <v/>
      </c>
      <c r="AC11" s="56" t="str">
        <f>IF(SUM('Test Sample Data'!S$3:S$14)&gt;10,IF(AND(ISNUMBER('Test Sample Data'!S11),'Test Sample Data'!S11&lt;40,'Test Sample Data'!S11&gt;0),'Test Sample Data'!S11,40),"")</f>
        <v/>
      </c>
      <c r="AD11" s="56" t="str">
        <f>IF(SUM('Test Sample Data'!T$3:T$14)&gt;10,IF(AND(ISNUMBER('Test Sample Data'!T11),'Test Sample Data'!T11&lt;40,'Test Sample Data'!T11&gt;0),'Test Sample Data'!T11,40),"")</f>
        <v/>
      </c>
      <c r="AE11" s="56" t="str">
        <f>IF(SUM('Test Sample Data'!U$3:U$14)&gt;10,IF(AND(ISNUMBER('Test Sample Data'!U11),'Test Sample Data'!U11&lt;40,'Test Sample Data'!U11&gt;0),'Test Sample Data'!U11,40),"")</f>
        <v/>
      </c>
      <c r="AF11" s="56" t="str">
        <f>IF(SUM('Test Sample Data'!V$3:V$14)&gt;10,IF(AND(ISNUMBER('Test Sample Data'!V11),'Test Sample Data'!V11&lt;40,'Test Sample Data'!V11&gt;0),'Test Sample Data'!V11,40),"")</f>
        <v/>
      </c>
      <c r="AG11" s="56" t="str">
        <f>IF(SUM('Test Sample Data'!W$3:W$14)&gt;10,IF(AND(ISNUMBER('Test Sample Data'!W11),'Test Sample Data'!W11&lt;40,'Test Sample Data'!W11&gt;0),'Test Sample Data'!W11,40),"")</f>
        <v/>
      </c>
      <c r="AH11" s="56" t="str">
        <f>IF(SUM('Test Sample Data'!X$3:X$14)&gt;10,IF(AND(ISNUMBER('Test Sample Data'!X11),'Test Sample Data'!X11&lt;40,'Test Sample Data'!X11&gt;0),'Test Sample Data'!X11,40),"")</f>
        <v/>
      </c>
      <c r="AI11" s="56" t="str">
        <f>IF(SUM('Test Sample Data'!Y$3:Y$14)&gt;10,IF(AND(ISNUMBER('Test Sample Data'!Y11),'Test Sample Data'!Y11&lt;40,'Test Sample Data'!Y11&gt;0),'Test Sample Data'!Y11,40),"")</f>
        <v/>
      </c>
      <c r="AJ11" s="56" t="str">
        <f>IF(SUM('Test Sample Data'!Z$3:Z$14)&gt;10,IF(AND(ISNUMBER('Test Sample Data'!Z11),'Test Sample Data'!Z11&lt;40,'Test Sample Data'!Z11&gt;0),'Test Sample Data'!Z11,40),"")</f>
        <v/>
      </c>
      <c r="AK11" s="56" t="str">
        <f>IF(SUM('Test Sample Data'!AA$3:AA$14)&gt;10,IF(AND(ISNUMBER('Test Sample Data'!AA11),'Test Sample Data'!AA11&lt;40,'Test Sample Data'!AA11&gt;0),'Test Sample Data'!AA11,40),"")</f>
        <v/>
      </c>
      <c r="AL11" s="56" t="str">
        <f>IF(SUM('Test Sample Data'!AB$3:AB$14)&gt;10,IF(AND(ISNUMBER('Test Sample Data'!AB11),'Test Sample Data'!AB11&lt;40,'Test Sample Data'!AB11&gt;0),'Test Sample Data'!AB11,40),"")</f>
        <v/>
      </c>
      <c r="AM11" s="56" t="str">
        <f>IF(SUM('Test Sample Data'!AC$3:AC$14)&gt;10,IF(AND(ISNUMBER('Test Sample Data'!AC11),'Test Sample Data'!AC11&lt;40,'Test Sample Data'!AC11&gt;0),'Test Sample Data'!AC11,40),"")</f>
        <v/>
      </c>
      <c r="AN11" s="56" t="str">
        <f>IF(SUM('Test Sample Data'!AD$3:AD$14)&gt;10,IF(AND(ISNUMBER('Test Sample Data'!AD11),'Test Sample Data'!AD11&lt;40,'Test Sample Data'!AD11&gt;0),'Test Sample Data'!AD11,40),"")</f>
        <v/>
      </c>
      <c r="AO11" s="56" t="str">
        <f>IF(SUM('Test Sample Data'!AE$3:AE$14)&gt;10,IF(AND(ISNUMBER('Test Sample Data'!AE11),'Test Sample Data'!AE11&lt;40,'Test Sample Data'!AE11&gt;0),'Test Sample Data'!AE11,40),"")</f>
        <v/>
      </c>
      <c r="AP11" s="56" t="str">
        <f>IF(SUM('Test Sample Data'!AF$3:AF$14)&gt;10,IF(AND(ISNUMBER('Test Sample Data'!AF11),'Test Sample Data'!AF11&lt;40,'Test Sample Data'!AF11&gt;0),'Test Sample Data'!AF11,40),"")</f>
        <v/>
      </c>
      <c r="AQ11" s="56" t="str">
        <f>IF(SUM('Test Sample Data'!AG$3:AG$14)&gt;10,IF(AND(ISNUMBER('Test Sample Data'!AG11),'Test Sample Data'!AG11&lt;40,'Test Sample Data'!AG11&gt;0),'Test Sample Data'!AG11,40),"")</f>
        <v/>
      </c>
      <c r="AR11" s="56" t="str">
        <f>IF(SUM('Test Sample Data'!AH$3:AH$14)&gt;10,IF(AND(ISNUMBER('Test Sample Data'!AH11),'Test Sample Data'!AH11&lt;40,'Test Sample Data'!AH11&gt;0),'Test Sample Data'!AH11,40),"")</f>
        <v/>
      </c>
      <c r="AS11" s="56" t="str">
        <f>IF(SUM('Test Sample Data'!AI$3:AI$14)&gt;10,IF(AND(ISNUMBER('Test Sample Data'!AI11),'Test Sample Data'!AI11&lt;40,'Test Sample Data'!AI11&gt;0),'Test Sample Data'!AI11,40),"")</f>
        <v/>
      </c>
      <c r="AT11" s="56" t="str">
        <f>IF(SUM('Test Sample Data'!AJ$3:AJ$14)&gt;10,IF(AND(ISNUMBER('Test Sample Data'!AJ11),'Test Sample Data'!AJ11&lt;40,'Test Sample Data'!AJ11&gt;0),'Test Sample Data'!AJ11,40),"")</f>
        <v/>
      </c>
      <c r="AU11" s="56" t="str">
        <f>IF(SUM('Test Sample Data'!AK$3:AK$14)&gt;10,IF(AND(ISNUMBER('Test Sample Data'!AK11),'Test Sample Data'!AK11&lt;40,'Test Sample Data'!AK11&gt;0),'Test Sample Data'!AK11,40),"")</f>
        <v/>
      </c>
      <c r="AV11" s="56" t="str">
        <f>IF(SUM('Test Sample Data'!AL$3:AL$14)&gt;10,IF(AND(ISNUMBER('Test Sample Data'!AL11),'Test Sample Data'!AL11&lt;40,'Test Sample Data'!AL11&gt;0),'Test Sample Data'!AL11,40),"")</f>
        <v/>
      </c>
      <c r="AW11" s="56" t="str">
        <f>IF(SUM('Test Sample Data'!AM$3:AM$14)&gt;10,IF(AND(ISNUMBER('Test Sample Data'!AM11),'Test Sample Data'!AM11&lt;40,'Test Sample Data'!AM11&gt;0),'Test Sample Data'!AM11,40),"")</f>
        <v/>
      </c>
      <c r="AX11" s="56" t="str">
        <f>IF(SUM('Test Sample Data'!AN$3:AN$14)&gt;10,IF(AND(ISNUMBER('Test Sample Data'!AN11),'Test Sample Data'!AN11&lt;40,'Test Sample Data'!AN11&gt;0),'Test Sample Data'!AN11,40),"")</f>
        <v/>
      </c>
      <c r="AY11" s="56" t="str">
        <f>IF(SUM('Test Sample Data'!AO$3:AO$14)&gt;10,IF(AND(ISNUMBER('Test Sample Data'!AO11),'Test Sample Data'!AO11&lt;40,'Test Sample Data'!AO11&gt;0),'Test Sample Data'!AO11,40),"")</f>
        <v/>
      </c>
      <c r="AZ11" s="56" t="str">
        <f>IF(SUM('Test Sample Data'!AP$3:AP$14)&gt;10,IF(AND(ISNUMBER('Test Sample Data'!AP11),'Test Sample Data'!AP11&lt;40,'Test Sample Data'!AP11&gt;0),'Test Sample Data'!AP11,40),"")</f>
        <v/>
      </c>
      <c r="BA11" s="56" t="str">
        <f>IF(SUM('Test Sample Data'!AQ$3:AQ$14)&gt;10,IF(AND(ISNUMBER('Test Sample Data'!AQ11),'Test Sample Data'!AQ11&lt;40,'Test Sample Data'!AQ11&gt;0),'Test Sample Data'!AQ11,40),"")</f>
        <v/>
      </c>
      <c r="BB11" s="56" t="str">
        <f>IF(SUM('Test Sample Data'!AR$3:AR$14)&gt;10,IF(AND(ISNUMBER('Test Sample Data'!AR11),'Test Sample Data'!AR11&lt;40,'Test Sample Data'!AR11&gt;0),'Test Sample Data'!AR11,40),"")</f>
        <v/>
      </c>
      <c r="BC11" s="56" t="str">
        <f>IF(SUM('Test Sample Data'!AS$3:AS$14)&gt;10,IF(AND(ISNUMBER('Test Sample Data'!AS11),'Test Sample Data'!AS11&lt;40,'Test Sample Data'!AS11&gt;0),'Test Sample Data'!AS11,40),"")</f>
        <v/>
      </c>
      <c r="BD11" s="56" t="str">
        <f>IF(SUM('Test Sample Data'!AT$3:AT$14)&gt;10,IF(AND(ISNUMBER('Test Sample Data'!AT11),'Test Sample Data'!AT11&lt;40,'Test Sample Data'!AT11&gt;0),'Test Sample Data'!AT11,40),"")</f>
        <v/>
      </c>
      <c r="BE11" s="56" t="str">
        <f>IF(SUM('Test Sample Data'!AU$3:AU$14)&gt;10,IF(AND(ISNUMBER('Test Sample Data'!AU11),'Test Sample Data'!AU11&lt;40,'Test Sample Data'!AU11&gt;0),'Test Sample Data'!AU11,40),"")</f>
        <v/>
      </c>
      <c r="BF11" s="56" t="str">
        <f>IF(SUM('Test Sample Data'!AV$3:AV$14)&gt;10,IF(AND(ISNUMBER('Test Sample Data'!AV11),'Test Sample Data'!AV11&lt;40,'Test Sample Data'!AV11&gt;0),'Test Sample Data'!AV11,40),"")</f>
        <v/>
      </c>
      <c r="BG11" s="56" t="str">
        <f>IF(SUM('Test Sample Data'!AW$3:AW$14)&gt;10,IF(AND(ISNUMBER('Test Sample Data'!AW11),'Test Sample Data'!AW11&lt;40,'Test Sample Data'!AW11&gt;0),'Test Sample Data'!AW11,40),"")</f>
        <v/>
      </c>
      <c r="BH11" s="56" t="str">
        <f>IF(SUM('Test Sample Data'!AX$3:AX$14)&gt;10,IF(AND(ISNUMBER('Test Sample Data'!AX11),'Test Sample Data'!AX11&lt;40,'Test Sample Data'!AX11&gt;0),'Test Sample Data'!AX11,40),"")</f>
        <v/>
      </c>
      <c r="BI11" s="56">
        <f>IF(ISERROR(AVERAGE(Calculations!M11:BH11)),"",AVERAGE(Calculations!M11:BH11))</f>
        <v>25.58666666666667</v>
      </c>
      <c r="BJ11" s="56">
        <f>IF(ISERROR(STDEV(Calculations!M11:BH11)),"",IF(COUNT(Calculations!M11:BH11)&lt;3,"N/A",STDEV(Calculations!M11:BH11)))</f>
        <v>0.28867513459481292</v>
      </c>
      <c r="BK11" s="54" t="s">
        <v>1485</v>
      </c>
      <c r="BL11" s="55" t="str">
        <f>'Array Table'!B10</f>
        <v>RTC</v>
      </c>
      <c r="BM11" s="58">
        <f t="shared" si="0"/>
        <v>14.579999999999998</v>
      </c>
      <c r="BN11" s="58">
        <f t="shared" si="1"/>
        <v>14.079999999999998</v>
      </c>
      <c r="BO11" s="58">
        <f t="shared" si="2"/>
        <v>14.579999999999998</v>
      </c>
      <c r="BP11" s="58" t="str">
        <f t="shared" si="3"/>
        <v/>
      </c>
      <c r="BQ11" s="58" t="str">
        <f t="shared" si="4"/>
        <v/>
      </c>
      <c r="BR11" s="58" t="str">
        <f t="shared" si="5"/>
        <v/>
      </c>
      <c r="BS11" s="58" t="str">
        <f t="shared" si="6"/>
        <v/>
      </c>
      <c r="BT11" s="58" t="str">
        <f t="shared" si="7"/>
        <v/>
      </c>
      <c r="BU11" s="58" t="str">
        <f t="shared" si="8"/>
        <v/>
      </c>
      <c r="BV11" s="58" t="str">
        <f t="shared" si="9"/>
        <v/>
      </c>
      <c r="BW11" s="58" t="str">
        <f t="shared" si="10"/>
        <v/>
      </c>
      <c r="BX11" s="58" t="str">
        <f t="shared" si="11"/>
        <v/>
      </c>
      <c r="BY11" s="58" t="str">
        <f t="shared" si="12"/>
        <v/>
      </c>
      <c r="BZ11" s="58" t="str">
        <f t="shared" si="13"/>
        <v/>
      </c>
      <c r="CA11" s="58" t="str">
        <f t="shared" si="14"/>
        <v/>
      </c>
      <c r="CB11" s="58" t="str">
        <f t="shared" si="15"/>
        <v/>
      </c>
      <c r="CC11" s="58" t="str">
        <f t="shared" si="16"/>
        <v/>
      </c>
      <c r="CD11" s="58" t="str">
        <f t="shared" si="17"/>
        <v/>
      </c>
      <c r="CE11" s="58" t="str">
        <f t="shared" si="18"/>
        <v/>
      </c>
      <c r="CF11" s="58" t="str">
        <f t="shared" si="19"/>
        <v/>
      </c>
      <c r="CG11" s="58" t="str">
        <f t="shared" si="20"/>
        <v/>
      </c>
      <c r="CH11" s="58" t="str">
        <f t="shared" si="21"/>
        <v/>
      </c>
      <c r="CI11" s="58" t="str">
        <f t="shared" si="22"/>
        <v/>
      </c>
      <c r="CJ11" s="58" t="str">
        <f t="shared" si="23"/>
        <v/>
      </c>
      <c r="CK11" s="58" t="str">
        <f t="shared" si="24"/>
        <v/>
      </c>
      <c r="CL11" s="58" t="str">
        <f t="shared" si="25"/>
        <v/>
      </c>
      <c r="CM11" s="58" t="str">
        <f t="shared" si="26"/>
        <v/>
      </c>
      <c r="CN11" s="58" t="str">
        <f t="shared" si="27"/>
        <v/>
      </c>
      <c r="CO11" s="58" t="str">
        <f t="shared" si="28"/>
        <v/>
      </c>
      <c r="CP11" s="58" t="str">
        <f t="shared" si="29"/>
        <v/>
      </c>
      <c r="CQ11" s="58" t="str">
        <f t="shared" si="30"/>
        <v/>
      </c>
      <c r="CR11" s="58" t="str">
        <f t="shared" si="31"/>
        <v/>
      </c>
      <c r="CS11" s="58" t="str">
        <f t="shared" si="32"/>
        <v/>
      </c>
      <c r="CT11" s="58" t="str">
        <f t="shared" si="33"/>
        <v/>
      </c>
      <c r="CU11" s="58" t="str">
        <f t="shared" si="34"/>
        <v/>
      </c>
      <c r="CV11" s="58" t="str">
        <f t="shared" si="35"/>
        <v/>
      </c>
      <c r="CW11" s="58" t="str">
        <f t="shared" si="36"/>
        <v/>
      </c>
      <c r="CX11" s="58" t="str">
        <f t="shared" si="37"/>
        <v/>
      </c>
      <c r="CY11" s="58" t="str">
        <f t="shared" si="38"/>
        <v/>
      </c>
      <c r="CZ11" s="58" t="str">
        <f t="shared" si="39"/>
        <v/>
      </c>
      <c r="DA11" s="58" t="str">
        <f t="shared" si="40"/>
        <v/>
      </c>
      <c r="DB11" s="58" t="str">
        <f t="shared" si="41"/>
        <v/>
      </c>
      <c r="DC11" s="58" t="str">
        <f t="shared" si="42"/>
        <v/>
      </c>
      <c r="DD11" s="58" t="str">
        <f t="shared" si="43"/>
        <v/>
      </c>
      <c r="DE11" s="58" t="str">
        <f t="shared" si="44"/>
        <v/>
      </c>
      <c r="DF11" s="58" t="str">
        <f t="shared" si="45"/>
        <v/>
      </c>
      <c r="DG11" s="58" t="str">
        <f t="shared" si="46"/>
        <v/>
      </c>
      <c r="DH11" s="58" t="str">
        <f t="shared" si="47"/>
        <v/>
      </c>
      <c r="DI11" s="54" t="s">
        <v>1485</v>
      </c>
      <c r="DJ11" s="55" t="str">
        <f>'Array Table'!B10</f>
        <v>RTC</v>
      </c>
      <c r="DK11" s="59" t="str">
        <f t="shared" si="48"/>
        <v>+</v>
      </c>
      <c r="DL11" s="59" t="str">
        <f t="shared" si="49"/>
        <v>+</v>
      </c>
      <c r="DM11" s="59" t="str">
        <f t="shared" si="50"/>
        <v>+</v>
      </c>
      <c r="DN11" s="59" t="str">
        <f t="shared" si="51"/>
        <v/>
      </c>
      <c r="DO11" s="59" t="str">
        <f t="shared" si="52"/>
        <v/>
      </c>
      <c r="DP11" s="59" t="str">
        <f t="shared" si="53"/>
        <v/>
      </c>
      <c r="DQ11" s="59" t="str">
        <f t="shared" si="54"/>
        <v/>
      </c>
      <c r="DR11" s="59" t="str">
        <f t="shared" si="55"/>
        <v/>
      </c>
      <c r="DS11" s="59" t="str">
        <f t="shared" si="56"/>
        <v/>
      </c>
      <c r="DT11" s="59" t="str">
        <f t="shared" si="57"/>
        <v/>
      </c>
      <c r="DU11" s="59" t="str">
        <f t="shared" si="58"/>
        <v/>
      </c>
      <c r="DV11" s="59" t="str">
        <f t="shared" si="59"/>
        <v/>
      </c>
      <c r="DW11" s="59" t="str">
        <f t="shared" si="60"/>
        <v/>
      </c>
      <c r="DX11" s="59" t="str">
        <f t="shared" si="61"/>
        <v/>
      </c>
      <c r="DY11" s="59" t="str">
        <f t="shared" si="62"/>
        <v/>
      </c>
      <c r="DZ11" s="59" t="str">
        <f t="shared" si="63"/>
        <v/>
      </c>
      <c r="EA11" s="59" t="str">
        <f t="shared" si="64"/>
        <v/>
      </c>
      <c r="EB11" s="59" t="str">
        <f t="shared" si="65"/>
        <v/>
      </c>
      <c r="EC11" s="59" t="str">
        <f t="shared" si="66"/>
        <v/>
      </c>
      <c r="ED11" s="59" t="str">
        <f t="shared" si="67"/>
        <v/>
      </c>
      <c r="EE11" s="59" t="str">
        <f t="shared" si="68"/>
        <v/>
      </c>
      <c r="EF11" s="59" t="str">
        <f t="shared" si="69"/>
        <v/>
      </c>
      <c r="EG11" s="59" t="str">
        <f t="shared" si="70"/>
        <v/>
      </c>
      <c r="EH11" s="59" t="str">
        <f t="shared" si="71"/>
        <v/>
      </c>
      <c r="EI11" s="59" t="str">
        <f t="shared" si="72"/>
        <v/>
      </c>
      <c r="EJ11" s="59" t="str">
        <f t="shared" si="73"/>
        <v/>
      </c>
      <c r="EK11" s="59" t="str">
        <f t="shared" si="74"/>
        <v/>
      </c>
      <c r="EL11" s="59" t="str">
        <f t="shared" si="75"/>
        <v/>
      </c>
      <c r="EM11" s="59" t="str">
        <f t="shared" si="76"/>
        <v/>
      </c>
      <c r="EN11" s="59" t="str">
        <f t="shared" si="77"/>
        <v/>
      </c>
      <c r="EO11" s="59" t="str">
        <f t="shared" si="78"/>
        <v/>
      </c>
      <c r="EP11" s="59" t="str">
        <f t="shared" si="79"/>
        <v/>
      </c>
      <c r="EQ11" s="59" t="str">
        <f t="shared" si="80"/>
        <v/>
      </c>
      <c r="ER11" s="59" t="str">
        <f t="shared" si="81"/>
        <v/>
      </c>
      <c r="ES11" s="59" t="str">
        <f t="shared" si="82"/>
        <v/>
      </c>
      <c r="ET11" s="59" t="str">
        <f t="shared" si="83"/>
        <v/>
      </c>
      <c r="EU11" s="59" t="str">
        <f t="shared" si="84"/>
        <v/>
      </c>
      <c r="EV11" s="59" t="str">
        <f t="shared" si="85"/>
        <v/>
      </c>
      <c r="EW11" s="59" t="str">
        <f t="shared" si="86"/>
        <v/>
      </c>
      <c r="EX11" s="59" t="str">
        <f t="shared" si="87"/>
        <v/>
      </c>
      <c r="EY11" s="59" t="str">
        <f t="shared" si="88"/>
        <v/>
      </c>
      <c r="EZ11" s="59" t="str">
        <f t="shared" si="89"/>
        <v/>
      </c>
      <c r="FA11" s="59" t="str">
        <f t="shared" si="90"/>
        <v/>
      </c>
      <c r="FB11" s="59" t="str">
        <f t="shared" si="91"/>
        <v/>
      </c>
      <c r="FC11" s="59" t="str">
        <f t="shared" si="92"/>
        <v/>
      </c>
      <c r="FD11" s="59" t="str">
        <f t="shared" si="93"/>
        <v/>
      </c>
      <c r="FE11" s="59" t="str">
        <f t="shared" si="94"/>
        <v/>
      </c>
      <c r="FF11" s="59" t="str">
        <f t="shared" si="95"/>
        <v/>
      </c>
    </row>
    <row r="12" spans="1:162" ht="12.75" x14ac:dyDescent="0.25">
      <c r="A12" s="54" t="s">
        <v>1486</v>
      </c>
      <c r="B12" s="55" t="str">
        <f>'Array Table'!B11</f>
        <v>RTC</v>
      </c>
      <c r="C12" s="56">
        <f>IF(SUM('No Template Controls'!C$3:C$14)&gt;10,IF(AND(ISNUMBER('No Template Controls'!C12),'No Template Controls'!C12&lt;40,'No Template Controls'!C12&gt;0),'No Template Controls'!C12,40),"")</f>
        <v>40</v>
      </c>
      <c r="D12" s="56">
        <f>IF(SUM('No Template Controls'!D$3:D$14)&gt;10,IF(AND(ISNUMBER('No Template Controls'!D12),'No Template Controls'!D12&lt;40,'No Template Controls'!D12&gt;0),'No Template Controls'!D12,40),"")</f>
        <v>40</v>
      </c>
      <c r="E12" s="56">
        <f>IF(SUM('No Template Controls'!E$3:E$14)&gt;10,IF(AND(ISNUMBER('No Template Controls'!E12),'No Template Controls'!E12&lt;40,'No Template Controls'!E12&gt;0),'No Template Controls'!E12,40),"")</f>
        <v>40</v>
      </c>
      <c r="F12" s="56" t="str">
        <f>IF(SUM('No Template Controls'!F$3:F$14)&gt;10,IF(AND(ISNUMBER('No Template Controls'!F12),'No Template Controls'!F12&lt;40,'No Template Controls'!F12&gt;0),'No Template Controls'!F12,40),"")</f>
        <v/>
      </c>
      <c r="G12" s="56" t="str">
        <f>IF(SUM('No Template Controls'!G$3:G$14)&gt;10,IF(AND(ISNUMBER('No Template Controls'!G12),'No Template Controls'!G12&lt;40,'No Template Controls'!G12&gt;0),'No Template Controls'!G12,40),"")</f>
        <v/>
      </c>
      <c r="H12" s="56" t="str">
        <f>IF(SUM('No Template Controls'!H$3:H$14)&gt;10,IF(AND(ISNUMBER('No Template Controls'!H12),'No Template Controls'!H12&lt;40,'No Template Controls'!H12&gt;0),'No Template Controls'!H12,40),"")</f>
        <v/>
      </c>
      <c r="I12" s="56">
        <f>IF(ISERROR(AVERAGE(Calculations!C12:H12)),"",AVERAGE(Calculations!C12:H12))</f>
        <v>40</v>
      </c>
      <c r="J12" s="56">
        <f>IF(ISERROR(STDEV(Calculations!C12:H12)),"",IF(COUNT(Calculations!C12:H12)&lt;3,"N/A",STDEV(Calculations!C12:H12)))</f>
        <v>0</v>
      </c>
      <c r="K12" s="54" t="s">
        <v>1486</v>
      </c>
      <c r="L12" s="56" t="str">
        <f>'Array Table'!B11</f>
        <v>RTC</v>
      </c>
      <c r="M12" s="56">
        <f>IF(SUM('Test Sample Data'!C$3:C$14)&gt;10,IF(AND(ISNUMBER('Test Sample Data'!C12),'Test Sample Data'!C12&lt;40,'Test Sample Data'!C12&gt;0),'Test Sample Data'!C12,40),"")</f>
        <v>25.92</v>
      </c>
      <c r="N12" s="56">
        <f>IF(SUM('Test Sample Data'!D$3:D$14)&gt;10,IF(AND(ISNUMBER('Test Sample Data'!D12),'Test Sample Data'!D12&lt;40,'Test Sample Data'!D12&gt;0),'Test Sample Data'!D12,40),"")</f>
        <v>25.92</v>
      </c>
      <c r="O12" s="56">
        <f>IF(SUM('Test Sample Data'!E$3:E$14)&gt;10,IF(AND(ISNUMBER('Test Sample Data'!E12),'Test Sample Data'!E12&lt;40,'Test Sample Data'!E12&gt;0),'Test Sample Data'!E12,40),"")</f>
        <v>25.02</v>
      </c>
      <c r="P12" s="56" t="str">
        <f>IF(SUM('Test Sample Data'!F$3:F$14)&gt;10,IF(AND(ISNUMBER('Test Sample Data'!F12),'Test Sample Data'!F12&lt;40,'Test Sample Data'!F12&gt;0),'Test Sample Data'!F12,40),"")</f>
        <v/>
      </c>
      <c r="Q12" s="56" t="str">
        <f>IF(SUM('Test Sample Data'!G$3:G$14)&gt;10,IF(AND(ISNUMBER('Test Sample Data'!G12),'Test Sample Data'!G12&lt;40,'Test Sample Data'!G12&gt;0),'Test Sample Data'!G12,40),"")</f>
        <v/>
      </c>
      <c r="R12" s="56" t="str">
        <f>IF(SUM('Test Sample Data'!H$3:H$14)&gt;10,IF(AND(ISNUMBER('Test Sample Data'!H12),'Test Sample Data'!H12&lt;40,'Test Sample Data'!H12&gt;0),'Test Sample Data'!H12,40),"")</f>
        <v/>
      </c>
      <c r="S12" s="56" t="str">
        <f>IF(SUM('Test Sample Data'!I$3:I$14)&gt;10,IF(AND(ISNUMBER('Test Sample Data'!I12),'Test Sample Data'!I12&lt;40,'Test Sample Data'!I12&gt;0),'Test Sample Data'!I12,40),"")</f>
        <v/>
      </c>
      <c r="T12" s="56" t="str">
        <f>IF(SUM('Test Sample Data'!J$3:J$14)&gt;10,IF(AND(ISNUMBER('Test Sample Data'!J12),'Test Sample Data'!J12&lt;40,'Test Sample Data'!J12&gt;0),'Test Sample Data'!J12,40),"")</f>
        <v/>
      </c>
      <c r="U12" s="56" t="str">
        <f>IF(SUM('Test Sample Data'!K$3:K$14)&gt;10,IF(AND(ISNUMBER('Test Sample Data'!K12),'Test Sample Data'!K12&lt;40,'Test Sample Data'!K12&gt;0),'Test Sample Data'!K12,40),"")</f>
        <v/>
      </c>
      <c r="V12" s="56" t="str">
        <f>IF(SUM('Test Sample Data'!L$3:L$14)&gt;10,IF(AND(ISNUMBER('Test Sample Data'!L12),'Test Sample Data'!L12&lt;40,'Test Sample Data'!L12&gt;0),'Test Sample Data'!L12,40),"")</f>
        <v/>
      </c>
      <c r="W12" s="56" t="str">
        <f>IF(SUM('Test Sample Data'!M$3:M$14)&gt;10,IF(AND(ISNUMBER('Test Sample Data'!M12),'Test Sample Data'!M12&lt;40,'Test Sample Data'!M12&gt;0),'Test Sample Data'!M12,40),"")</f>
        <v/>
      </c>
      <c r="X12" s="56" t="str">
        <f>IF(SUM('Test Sample Data'!N$3:N$14)&gt;10,IF(AND(ISNUMBER('Test Sample Data'!N12),'Test Sample Data'!N12&lt;40,'Test Sample Data'!N12&gt;0),'Test Sample Data'!N12,40),"")</f>
        <v/>
      </c>
      <c r="Y12" s="56" t="str">
        <f>IF(SUM('Test Sample Data'!O$3:O$14)&gt;10,IF(AND(ISNUMBER('Test Sample Data'!O12),'Test Sample Data'!O12&lt;40,'Test Sample Data'!O12&gt;0),'Test Sample Data'!O12,40),"")</f>
        <v/>
      </c>
      <c r="Z12" s="56" t="str">
        <f>IF(SUM('Test Sample Data'!P$3:P$14)&gt;10,IF(AND(ISNUMBER('Test Sample Data'!P12),'Test Sample Data'!P12&lt;40,'Test Sample Data'!P12&gt;0),'Test Sample Data'!P12,40),"")</f>
        <v/>
      </c>
      <c r="AA12" s="56" t="str">
        <f>IF(SUM('Test Sample Data'!Q$3:Q$14)&gt;10,IF(AND(ISNUMBER('Test Sample Data'!Q12),'Test Sample Data'!Q12&lt;40,'Test Sample Data'!Q12&gt;0),'Test Sample Data'!Q12,40),"")</f>
        <v/>
      </c>
      <c r="AB12" s="56" t="str">
        <f>IF(SUM('Test Sample Data'!R$3:R$14)&gt;10,IF(AND(ISNUMBER('Test Sample Data'!R12),'Test Sample Data'!R12&lt;40,'Test Sample Data'!R12&gt;0),'Test Sample Data'!R12,40),"")</f>
        <v/>
      </c>
      <c r="AC12" s="56" t="str">
        <f>IF(SUM('Test Sample Data'!S$3:S$14)&gt;10,IF(AND(ISNUMBER('Test Sample Data'!S12),'Test Sample Data'!S12&lt;40,'Test Sample Data'!S12&gt;0),'Test Sample Data'!S12,40),"")</f>
        <v/>
      </c>
      <c r="AD12" s="56" t="str">
        <f>IF(SUM('Test Sample Data'!T$3:T$14)&gt;10,IF(AND(ISNUMBER('Test Sample Data'!T12),'Test Sample Data'!T12&lt;40,'Test Sample Data'!T12&gt;0),'Test Sample Data'!T12,40),"")</f>
        <v/>
      </c>
      <c r="AE12" s="56" t="str">
        <f>IF(SUM('Test Sample Data'!U$3:U$14)&gt;10,IF(AND(ISNUMBER('Test Sample Data'!U12),'Test Sample Data'!U12&lt;40,'Test Sample Data'!U12&gt;0),'Test Sample Data'!U12,40),"")</f>
        <v/>
      </c>
      <c r="AF12" s="56" t="str">
        <f>IF(SUM('Test Sample Data'!V$3:V$14)&gt;10,IF(AND(ISNUMBER('Test Sample Data'!V12),'Test Sample Data'!V12&lt;40,'Test Sample Data'!V12&gt;0),'Test Sample Data'!V12,40),"")</f>
        <v/>
      </c>
      <c r="AG12" s="56" t="str">
        <f>IF(SUM('Test Sample Data'!W$3:W$14)&gt;10,IF(AND(ISNUMBER('Test Sample Data'!W12),'Test Sample Data'!W12&lt;40,'Test Sample Data'!W12&gt;0),'Test Sample Data'!W12,40),"")</f>
        <v/>
      </c>
      <c r="AH12" s="56" t="str">
        <f>IF(SUM('Test Sample Data'!X$3:X$14)&gt;10,IF(AND(ISNUMBER('Test Sample Data'!X12),'Test Sample Data'!X12&lt;40,'Test Sample Data'!X12&gt;0),'Test Sample Data'!X12,40),"")</f>
        <v/>
      </c>
      <c r="AI12" s="56" t="str">
        <f>IF(SUM('Test Sample Data'!Y$3:Y$14)&gt;10,IF(AND(ISNUMBER('Test Sample Data'!Y12),'Test Sample Data'!Y12&lt;40,'Test Sample Data'!Y12&gt;0),'Test Sample Data'!Y12,40),"")</f>
        <v/>
      </c>
      <c r="AJ12" s="56" t="str">
        <f>IF(SUM('Test Sample Data'!Z$3:Z$14)&gt;10,IF(AND(ISNUMBER('Test Sample Data'!Z12),'Test Sample Data'!Z12&lt;40,'Test Sample Data'!Z12&gt;0),'Test Sample Data'!Z12,40),"")</f>
        <v/>
      </c>
      <c r="AK12" s="56" t="str">
        <f>IF(SUM('Test Sample Data'!AA$3:AA$14)&gt;10,IF(AND(ISNUMBER('Test Sample Data'!AA12),'Test Sample Data'!AA12&lt;40,'Test Sample Data'!AA12&gt;0),'Test Sample Data'!AA12,40),"")</f>
        <v/>
      </c>
      <c r="AL12" s="56" t="str">
        <f>IF(SUM('Test Sample Data'!AB$3:AB$14)&gt;10,IF(AND(ISNUMBER('Test Sample Data'!AB12),'Test Sample Data'!AB12&lt;40,'Test Sample Data'!AB12&gt;0),'Test Sample Data'!AB12,40),"")</f>
        <v/>
      </c>
      <c r="AM12" s="56" t="str">
        <f>IF(SUM('Test Sample Data'!AC$3:AC$14)&gt;10,IF(AND(ISNUMBER('Test Sample Data'!AC12),'Test Sample Data'!AC12&lt;40,'Test Sample Data'!AC12&gt;0),'Test Sample Data'!AC12,40),"")</f>
        <v/>
      </c>
      <c r="AN12" s="56" t="str">
        <f>IF(SUM('Test Sample Data'!AD$3:AD$14)&gt;10,IF(AND(ISNUMBER('Test Sample Data'!AD12),'Test Sample Data'!AD12&lt;40,'Test Sample Data'!AD12&gt;0),'Test Sample Data'!AD12,40),"")</f>
        <v/>
      </c>
      <c r="AO12" s="56" t="str">
        <f>IF(SUM('Test Sample Data'!AE$3:AE$14)&gt;10,IF(AND(ISNUMBER('Test Sample Data'!AE12),'Test Sample Data'!AE12&lt;40,'Test Sample Data'!AE12&gt;0),'Test Sample Data'!AE12,40),"")</f>
        <v/>
      </c>
      <c r="AP12" s="56" t="str">
        <f>IF(SUM('Test Sample Data'!AF$3:AF$14)&gt;10,IF(AND(ISNUMBER('Test Sample Data'!AF12),'Test Sample Data'!AF12&lt;40,'Test Sample Data'!AF12&gt;0),'Test Sample Data'!AF12,40),"")</f>
        <v/>
      </c>
      <c r="AQ12" s="56" t="str">
        <f>IF(SUM('Test Sample Data'!AG$3:AG$14)&gt;10,IF(AND(ISNUMBER('Test Sample Data'!AG12),'Test Sample Data'!AG12&lt;40,'Test Sample Data'!AG12&gt;0),'Test Sample Data'!AG12,40),"")</f>
        <v/>
      </c>
      <c r="AR12" s="56" t="str">
        <f>IF(SUM('Test Sample Data'!AH$3:AH$14)&gt;10,IF(AND(ISNUMBER('Test Sample Data'!AH12),'Test Sample Data'!AH12&lt;40,'Test Sample Data'!AH12&gt;0),'Test Sample Data'!AH12,40),"")</f>
        <v/>
      </c>
      <c r="AS12" s="56" t="str">
        <f>IF(SUM('Test Sample Data'!AI$3:AI$14)&gt;10,IF(AND(ISNUMBER('Test Sample Data'!AI12),'Test Sample Data'!AI12&lt;40,'Test Sample Data'!AI12&gt;0),'Test Sample Data'!AI12,40),"")</f>
        <v/>
      </c>
      <c r="AT12" s="56" t="str">
        <f>IF(SUM('Test Sample Data'!AJ$3:AJ$14)&gt;10,IF(AND(ISNUMBER('Test Sample Data'!AJ12),'Test Sample Data'!AJ12&lt;40,'Test Sample Data'!AJ12&gt;0),'Test Sample Data'!AJ12,40),"")</f>
        <v/>
      </c>
      <c r="AU12" s="56" t="str">
        <f>IF(SUM('Test Sample Data'!AK$3:AK$14)&gt;10,IF(AND(ISNUMBER('Test Sample Data'!AK12),'Test Sample Data'!AK12&lt;40,'Test Sample Data'!AK12&gt;0),'Test Sample Data'!AK12,40),"")</f>
        <v/>
      </c>
      <c r="AV12" s="56" t="str">
        <f>IF(SUM('Test Sample Data'!AL$3:AL$14)&gt;10,IF(AND(ISNUMBER('Test Sample Data'!AL12),'Test Sample Data'!AL12&lt;40,'Test Sample Data'!AL12&gt;0),'Test Sample Data'!AL12,40),"")</f>
        <v/>
      </c>
      <c r="AW12" s="56" t="str">
        <f>IF(SUM('Test Sample Data'!AM$3:AM$14)&gt;10,IF(AND(ISNUMBER('Test Sample Data'!AM12),'Test Sample Data'!AM12&lt;40,'Test Sample Data'!AM12&gt;0),'Test Sample Data'!AM12,40),"")</f>
        <v/>
      </c>
      <c r="AX12" s="56" t="str">
        <f>IF(SUM('Test Sample Data'!AN$3:AN$14)&gt;10,IF(AND(ISNUMBER('Test Sample Data'!AN12),'Test Sample Data'!AN12&lt;40,'Test Sample Data'!AN12&gt;0),'Test Sample Data'!AN12,40),"")</f>
        <v/>
      </c>
      <c r="AY12" s="56" t="str">
        <f>IF(SUM('Test Sample Data'!AO$3:AO$14)&gt;10,IF(AND(ISNUMBER('Test Sample Data'!AO12),'Test Sample Data'!AO12&lt;40,'Test Sample Data'!AO12&gt;0),'Test Sample Data'!AO12,40),"")</f>
        <v/>
      </c>
      <c r="AZ12" s="56" t="str">
        <f>IF(SUM('Test Sample Data'!AP$3:AP$14)&gt;10,IF(AND(ISNUMBER('Test Sample Data'!AP12),'Test Sample Data'!AP12&lt;40,'Test Sample Data'!AP12&gt;0),'Test Sample Data'!AP12,40),"")</f>
        <v/>
      </c>
      <c r="BA12" s="56" t="str">
        <f>IF(SUM('Test Sample Data'!AQ$3:AQ$14)&gt;10,IF(AND(ISNUMBER('Test Sample Data'!AQ12),'Test Sample Data'!AQ12&lt;40,'Test Sample Data'!AQ12&gt;0),'Test Sample Data'!AQ12,40),"")</f>
        <v/>
      </c>
      <c r="BB12" s="56" t="str">
        <f>IF(SUM('Test Sample Data'!AR$3:AR$14)&gt;10,IF(AND(ISNUMBER('Test Sample Data'!AR12),'Test Sample Data'!AR12&lt;40,'Test Sample Data'!AR12&gt;0),'Test Sample Data'!AR12,40),"")</f>
        <v/>
      </c>
      <c r="BC12" s="56" t="str">
        <f>IF(SUM('Test Sample Data'!AS$3:AS$14)&gt;10,IF(AND(ISNUMBER('Test Sample Data'!AS12),'Test Sample Data'!AS12&lt;40,'Test Sample Data'!AS12&gt;0),'Test Sample Data'!AS12,40),"")</f>
        <v/>
      </c>
      <c r="BD12" s="56" t="str">
        <f>IF(SUM('Test Sample Data'!AT$3:AT$14)&gt;10,IF(AND(ISNUMBER('Test Sample Data'!AT12),'Test Sample Data'!AT12&lt;40,'Test Sample Data'!AT12&gt;0),'Test Sample Data'!AT12,40),"")</f>
        <v/>
      </c>
      <c r="BE12" s="56" t="str">
        <f>IF(SUM('Test Sample Data'!AU$3:AU$14)&gt;10,IF(AND(ISNUMBER('Test Sample Data'!AU12),'Test Sample Data'!AU12&lt;40,'Test Sample Data'!AU12&gt;0),'Test Sample Data'!AU12,40),"")</f>
        <v/>
      </c>
      <c r="BF12" s="56" t="str">
        <f>IF(SUM('Test Sample Data'!AV$3:AV$14)&gt;10,IF(AND(ISNUMBER('Test Sample Data'!AV12),'Test Sample Data'!AV12&lt;40,'Test Sample Data'!AV12&gt;0),'Test Sample Data'!AV12,40),"")</f>
        <v/>
      </c>
      <c r="BG12" s="56" t="str">
        <f>IF(SUM('Test Sample Data'!AW$3:AW$14)&gt;10,IF(AND(ISNUMBER('Test Sample Data'!AW12),'Test Sample Data'!AW12&lt;40,'Test Sample Data'!AW12&gt;0),'Test Sample Data'!AW12,40),"")</f>
        <v/>
      </c>
      <c r="BH12" s="56" t="str">
        <f>IF(SUM('Test Sample Data'!AX$3:AX$14)&gt;10,IF(AND(ISNUMBER('Test Sample Data'!AX12),'Test Sample Data'!AX12&lt;40,'Test Sample Data'!AX12&gt;0),'Test Sample Data'!AX12,40),"")</f>
        <v/>
      </c>
      <c r="BI12" s="56">
        <f>IF(ISERROR(AVERAGE(Calculations!M12:BH12)),"",AVERAGE(Calculations!M12:BH12))</f>
        <v>25.62</v>
      </c>
      <c r="BJ12" s="56">
        <f>IF(ISERROR(STDEV(Calculations!M12:BH12)),"",IF(COUNT(Calculations!M12:BH12)&lt;3,"N/A",STDEV(Calculations!M12:BH12)))</f>
        <v>0.51961524227066447</v>
      </c>
      <c r="BK12" s="54" t="s">
        <v>1486</v>
      </c>
      <c r="BL12" s="55" t="str">
        <f>'Array Table'!B11</f>
        <v>RTC</v>
      </c>
      <c r="BM12" s="58">
        <f t="shared" si="0"/>
        <v>14.079999999999998</v>
      </c>
      <c r="BN12" s="58">
        <f t="shared" si="1"/>
        <v>14.079999999999998</v>
      </c>
      <c r="BO12" s="58">
        <f t="shared" si="2"/>
        <v>14.98</v>
      </c>
      <c r="BP12" s="58" t="str">
        <f t="shared" si="3"/>
        <v/>
      </c>
      <c r="BQ12" s="58" t="str">
        <f t="shared" si="4"/>
        <v/>
      </c>
      <c r="BR12" s="58" t="str">
        <f t="shared" si="5"/>
        <v/>
      </c>
      <c r="BS12" s="58" t="str">
        <f t="shared" si="6"/>
        <v/>
      </c>
      <c r="BT12" s="58" t="str">
        <f t="shared" si="7"/>
        <v/>
      </c>
      <c r="BU12" s="58" t="str">
        <f t="shared" si="8"/>
        <v/>
      </c>
      <c r="BV12" s="58" t="str">
        <f t="shared" si="9"/>
        <v/>
      </c>
      <c r="BW12" s="58" t="str">
        <f t="shared" si="10"/>
        <v/>
      </c>
      <c r="BX12" s="58" t="str">
        <f t="shared" si="11"/>
        <v/>
      </c>
      <c r="BY12" s="58" t="str">
        <f t="shared" si="12"/>
        <v/>
      </c>
      <c r="BZ12" s="58" t="str">
        <f t="shared" si="13"/>
        <v/>
      </c>
      <c r="CA12" s="58" t="str">
        <f t="shared" si="14"/>
        <v/>
      </c>
      <c r="CB12" s="58" t="str">
        <f t="shared" si="15"/>
        <v/>
      </c>
      <c r="CC12" s="58" t="str">
        <f t="shared" si="16"/>
        <v/>
      </c>
      <c r="CD12" s="58" t="str">
        <f t="shared" si="17"/>
        <v/>
      </c>
      <c r="CE12" s="58" t="str">
        <f t="shared" si="18"/>
        <v/>
      </c>
      <c r="CF12" s="58" t="str">
        <f t="shared" si="19"/>
        <v/>
      </c>
      <c r="CG12" s="58" t="str">
        <f t="shared" si="20"/>
        <v/>
      </c>
      <c r="CH12" s="58" t="str">
        <f t="shared" si="21"/>
        <v/>
      </c>
      <c r="CI12" s="58" t="str">
        <f t="shared" si="22"/>
        <v/>
      </c>
      <c r="CJ12" s="58" t="str">
        <f t="shared" si="23"/>
        <v/>
      </c>
      <c r="CK12" s="58" t="str">
        <f t="shared" si="24"/>
        <v/>
      </c>
      <c r="CL12" s="58" t="str">
        <f t="shared" si="25"/>
        <v/>
      </c>
      <c r="CM12" s="58" t="str">
        <f t="shared" si="26"/>
        <v/>
      </c>
      <c r="CN12" s="58" t="str">
        <f t="shared" si="27"/>
        <v/>
      </c>
      <c r="CO12" s="58" t="str">
        <f t="shared" si="28"/>
        <v/>
      </c>
      <c r="CP12" s="58" t="str">
        <f t="shared" si="29"/>
        <v/>
      </c>
      <c r="CQ12" s="58" t="str">
        <f t="shared" si="30"/>
        <v/>
      </c>
      <c r="CR12" s="58" t="str">
        <f t="shared" si="31"/>
        <v/>
      </c>
      <c r="CS12" s="58" t="str">
        <f t="shared" si="32"/>
        <v/>
      </c>
      <c r="CT12" s="58" t="str">
        <f t="shared" si="33"/>
        <v/>
      </c>
      <c r="CU12" s="58" t="str">
        <f t="shared" si="34"/>
        <v/>
      </c>
      <c r="CV12" s="58" t="str">
        <f t="shared" si="35"/>
        <v/>
      </c>
      <c r="CW12" s="58" t="str">
        <f t="shared" si="36"/>
        <v/>
      </c>
      <c r="CX12" s="58" t="str">
        <f t="shared" si="37"/>
        <v/>
      </c>
      <c r="CY12" s="58" t="str">
        <f t="shared" si="38"/>
        <v/>
      </c>
      <c r="CZ12" s="58" t="str">
        <f t="shared" si="39"/>
        <v/>
      </c>
      <c r="DA12" s="58" t="str">
        <f t="shared" si="40"/>
        <v/>
      </c>
      <c r="DB12" s="58" t="str">
        <f t="shared" si="41"/>
        <v/>
      </c>
      <c r="DC12" s="58" t="str">
        <f t="shared" si="42"/>
        <v/>
      </c>
      <c r="DD12" s="58" t="str">
        <f t="shared" si="43"/>
        <v/>
      </c>
      <c r="DE12" s="58" t="str">
        <f t="shared" si="44"/>
        <v/>
      </c>
      <c r="DF12" s="58" t="str">
        <f t="shared" si="45"/>
        <v/>
      </c>
      <c r="DG12" s="58" t="str">
        <f t="shared" si="46"/>
        <v/>
      </c>
      <c r="DH12" s="58" t="str">
        <f t="shared" si="47"/>
        <v/>
      </c>
      <c r="DI12" s="54" t="s">
        <v>1486</v>
      </c>
      <c r="DJ12" s="55" t="str">
        <f>'Array Table'!B11</f>
        <v>RTC</v>
      </c>
      <c r="DK12" s="59" t="str">
        <f t="shared" si="48"/>
        <v>+</v>
      </c>
      <c r="DL12" s="59" t="str">
        <f t="shared" si="49"/>
        <v>+</v>
      </c>
      <c r="DM12" s="59" t="str">
        <f t="shared" si="50"/>
        <v>+</v>
      </c>
      <c r="DN12" s="59" t="str">
        <f t="shared" si="51"/>
        <v/>
      </c>
      <c r="DO12" s="59" t="str">
        <f t="shared" si="52"/>
        <v/>
      </c>
      <c r="DP12" s="59" t="str">
        <f t="shared" si="53"/>
        <v/>
      </c>
      <c r="DQ12" s="59" t="str">
        <f t="shared" si="54"/>
        <v/>
      </c>
      <c r="DR12" s="59" t="str">
        <f t="shared" si="55"/>
        <v/>
      </c>
      <c r="DS12" s="59" t="str">
        <f t="shared" si="56"/>
        <v/>
      </c>
      <c r="DT12" s="59" t="str">
        <f t="shared" si="57"/>
        <v/>
      </c>
      <c r="DU12" s="59" t="str">
        <f t="shared" si="58"/>
        <v/>
      </c>
      <c r="DV12" s="59" t="str">
        <f t="shared" si="59"/>
        <v/>
      </c>
      <c r="DW12" s="59" t="str">
        <f t="shared" si="60"/>
        <v/>
      </c>
      <c r="DX12" s="59" t="str">
        <f t="shared" si="61"/>
        <v/>
      </c>
      <c r="DY12" s="59" t="str">
        <f t="shared" si="62"/>
        <v/>
      </c>
      <c r="DZ12" s="59" t="str">
        <f t="shared" si="63"/>
        <v/>
      </c>
      <c r="EA12" s="59" t="str">
        <f t="shared" si="64"/>
        <v/>
      </c>
      <c r="EB12" s="59" t="str">
        <f t="shared" si="65"/>
        <v/>
      </c>
      <c r="EC12" s="59" t="str">
        <f t="shared" si="66"/>
        <v/>
      </c>
      <c r="ED12" s="59" t="str">
        <f t="shared" si="67"/>
        <v/>
      </c>
      <c r="EE12" s="59" t="str">
        <f t="shared" si="68"/>
        <v/>
      </c>
      <c r="EF12" s="59" t="str">
        <f t="shared" si="69"/>
        <v/>
      </c>
      <c r="EG12" s="59" t="str">
        <f t="shared" si="70"/>
        <v/>
      </c>
      <c r="EH12" s="59" t="str">
        <f t="shared" si="71"/>
        <v/>
      </c>
      <c r="EI12" s="59" t="str">
        <f t="shared" si="72"/>
        <v/>
      </c>
      <c r="EJ12" s="59" t="str">
        <f t="shared" si="73"/>
        <v/>
      </c>
      <c r="EK12" s="59" t="str">
        <f t="shared" si="74"/>
        <v/>
      </c>
      <c r="EL12" s="59" t="str">
        <f t="shared" si="75"/>
        <v/>
      </c>
      <c r="EM12" s="59" t="str">
        <f t="shared" si="76"/>
        <v/>
      </c>
      <c r="EN12" s="59" t="str">
        <f t="shared" si="77"/>
        <v/>
      </c>
      <c r="EO12" s="59" t="str">
        <f t="shared" si="78"/>
        <v/>
      </c>
      <c r="EP12" s="59" t="str">
        <f t="shared" si="79"/>
        <v/>
      </c>
      <c r="EQ12" s="59" t="str">
        <f t="shared" si="80"/>
        <v/>
      </c>
      <c r="ER12" s="59" t="str">
        <f t="shared" si="81"/>
        <v/>
      </c>
      <c r="ES12" s="59" t="str">
        <f t="shared" si="82"/>
        <v/>
      </c>
      <c r="ET12" s="59" t="str">
        <f t="shared" si="83"/>
        <v/>
      </c>
      <c r="EU12" s="59" t="str">
        <f t="shared" si="84"/>
        <v/>
      </c>
      <c r="EV12" s="59" t="str">
        <f t="shared" si="85"/>
        <v/>
      </c>
      <c r="EW12" s="59" t="str">
        <f t="shared" si="86"/>
        <v/>
      </c>
      <c r="EX12" s="59" t="str">
        <f t="shared" si="87"/>
        <v/>
      </c>
      <c r="EY12" s="59" t="str">
        <f t="shared" si="88"/>
        <v/>
      </c>
      <c r="EZ12" s="59" t="str">
        <f t="shared" si="89"/>
        <v/>
      </c>
      <c r="FA12" s="59" t="str">
        <f t="shared" si="90"/>
        <v/>
      </c>
      <c r="FB12" s="59" t="str">
        <f t="shared" si="91"/>
        <v/>
      </c>
      <c r="FC12" s="59" t="str">
        <f t="shared" si="92"/>
        <v/>
      </c>
      <c r="FD12" s="59" t="str">
        <f t="shared" si="93"/>
        <v/>
      </c>
      <c r="FE12" s="59" t="str">
        <f t="shared" si="94"/>
        <v/>
      </c>
      <c r="FF12" s="59" t="str">
        <f t="shared" si="95"/>
        <v/>
      </c>
    </row>
    <row r="13" spans="1:162" ht="12.75" x14ac:dyDescent="0.25">
      <c r="A13" s="54" t="s">
        <v>1487</v>
      </c>
      <c r="B13" s="55" t="str">
        <f>'Array Table'!B12</f>
        <v>PPC</v>
      </c>
      <c r="C13" s="56">
        <f>IF(SUM('No Template Controls'!C$3:C$14)&gt;10,IF(AND(ISNUMBER('No Template Controls'!C13),'No Template Controls'!C13&lt;40,'No Template Controls'!C13&gt;0),'No Template Controls'!C13,40),"")</f>
        <v>20.85</v>
      </c>
      <c r="D13" s="56">
        <f>IF(SUM('No Template Controls'!D$3:D$14)&gt;10,IF(AND(ISNUMBER('No Template Controls'!D13),'No Template Controls'!D13&lt;40,'No Template Controls'!D13&gt;0),'No Template Controls'!D13,40),"")</f>
        <v>21.36</v>
      </c>
      <c r="E13" s="56">
        <f>IF(SUM('No Template Controls'!E$3:E$14)&gt;10,IF(AND(ISNUMBER('No Template Controls'!E13),'No Template Controls'!E13&lt;40,'No Template Controls'!E13&gt;0),'No Template Controls'!E13,40),"")</f>
        <v>20.34</v>
      </c>
      <c r="F13" s="56" t="str">
        <f>IF(SUM('No Template Controls'!F$3:F$14)&gt;10,IF(AND(ISNUMBER('No Template Controls'!F13),'No Template Controls'!F13&lt;40,'No Template Controls'!F13&gt;0),'No Template Controls'!F13,40),"")</f>
        <v/>
      </c>
      <c r="G13" s="56" t="str">
        <f>IF(SUM('No Template Controls'!G$3:G$14)&gt;10,IF(AND(ISNUMBER('No Template Controls'!G13),'No Template Controls'!G13&lt;40,'No Template Controls'!G13&gt;0),'No Template Controls'!G13,40),"")</f>
        <v/>
      </c>
      <c r="H13" s="56" t="str">
        <f>IF(SUM('No Template Controls'!H$3:H$14)&gt;10,IF(AND(ISNUMBER('No Template Controls'!H13),'No Template Controls'!H13&lt;40,'No Template Controls'!H13&gt;0),'No Template Controls'!H13,40),"")</f>
        <v/>
      </c>
      <c r="I13" s="56">
        <f>IF(ISERROR(AVERAGE(Calculations!C13:H13)),"",AVERAGE(Calculations!C13:H13))</f>
        <v>20.849999999999998</v>
      </c>
      <c r="J13" s="56">
        <f>IF(ISERROR(STDEV(Calculations!C13:H13)),"",IF(COUNT(Calculations!C13:H13)&lt;3,"N/A",STDEV(Calculations!C13:H13)))</f>
        <v>0.50999999999999979</v>
      </c>
      <c r="K13" s="54" t="s">
        <v>1487</v>
      </c>
      <c r="L13" s="56" t="str">
        <f>'Array Table'!B12</f>
        <v>PPC</v>
      </c>
      <c r="M13" s="56">
        <f>IF(SUM('Test Sample Data'!C$3:C$14)&gt;10,IF(AND(ISNUMBER('Test Sample Data'!C13),'Test Sample Data'!C13&lt;40,'Test Sample Data'!C13&gt;0),'Test Sample Data'!C13,40),"")</f>
        <v>20.79</v>
      </c>
      <c r="N13" s="56">
        <f>IF(SUM('Test Sample Data'!D$3:D$14)&gt;10,IF(AND(ISNUMBER('Test Sample Data'!D13),'Test Sample Data'!D13&lt;40,'Test Sample Data'!D13&gt;0),'Test Sample Data'!D13,40),"")</f>
        <v>21.79</v>
      </c>
      <c r="O13" s="56">
        <f>IF(SUM('Test Sample Data'!E$3:E$14)&gt;10,IF(AND(ISNUMBER('Test Sample Data'!E13),'Test Sample Data'!E13&lt;40,'Test Sample Data'!E13&gt;0),'Test Sample Data'!E13,40),"")</f>
        <v>20.29</v>
      </c>
      <c r="P13" s="56" t="str">
        <f>IF(SUM('Test Sample Data'!F$3:F$14)&gt;10,IF(AND(ISNUMBER('Test Sample Data'!F13),'Test Sample Data'!F13&lt;40,'Test Sample Data'!F13&gt;0),'Test Sample Data'!F13,40),"")</f>
        <v/>
      </c>
      <c r="Q13" s="56" t="str">
        <f>IF(SUM('Test Sample Data'!G$3:G$14)&gt;10,IF(AND(ISNUMBER('Test Sample Data'!G13),'Test Sample Data'!G13&lt;40,'Test Sample Data'!G13&gt;0),'Test Sample Data'!G13,40),"")</f>
        <v/>
      </c>
      <c r="R13" s="56" t="str">
        <f>IF(SUM('Test Sample Data'!H$3:H$14)&gt;10,IF(AND(ISNUMBER('Test Sample Data'!H13),'Test Sample Data'!H13&lt;40,'Test Sample Data'!H13&gt;0),'Test Sample Data'!H13,40),"")</f>
        <v/>
      </c>
      <c r="S13" s="56" t="str">
        <f>IF(SUM('Test Sample Data'!I$3:I$14)&gt;10,IF(AND(ISNUMBER('Test Sample Data'!I13),'Test Sample Data'!I13&lt;40,'Test Sample Data'!I13&gt;0),'Test Sample Data'!I13,40),"")</f>
        <v/>
      </c>
      <c r="T13" s="56" t="str">
        <f>IF(SUM('Test Sample Data'!J$3:J$14)&gt;10,IF(AND(ISNUMBER('Test Sample Data'!J13),'Test Sample Data'!J13&lt;40,'Test Sample Data'!J13&gt;0),'Test Sample Data'!J13,40),"")</f>
        <v/>
      </c>
      <c r="U13" s="56" t="str">
        <f>IF(SUM('Test Sample Data'!K$3:K$14)&gt;10,IF(AND(ISNUMBER('Test Sample Data'!K13),'Test Sample Data'!K13&lt;40,'Test Sample Data'!K13&gt;0),'Test Sample Data'!K13,40),"")</f>
        <v/>
      </c>
      <c r="V13" s="56" t="str">
        <f>IF(SUM('Test Sample Data'!L$3:L$14)&gt;10,IF(AND(ISNUMBER('Test Sample Data'!L13),'Test Sample Data'!L13&lt;40,'Test Sample Data'!L13&gt;0),'Test Sample Data'!L13,40),"")</f>
        <v/>
      </c>
      <c r="W13" s="56" t="str">
        <f>IF(SUM('Test Sample Data'!M$3:M$14)&gt;10,IF(AND(ISNUMBER('Test Sample Data'!M13),'Test Sample Data'!M13&lt;40,'Test Sample Data'!M13&gt;0),'Test Sample Data'!M13,40),"")</f>
        <v/>
      </c>
      <c r="X13" s="56" t="str">
        <f>IF(SUM('Test Sample Data'!N$3:N$14)&gt;10,IF(AND(ISNUMBER('Test Sample Data'!N13),'Test Sample Data'!N13&lt;40,'Test Sample Data'!N13&gt;0),'Test Sample Data'!N13,40),"")</f>
        <v/>
      </c>
      <c r="Y13" s="56" t="str">
        <f>IF(SUM('Test Sample Data'!O$3:O$14)&gt;10,IF(AND(ISNUMBER('Test Sample Data'!O13),'Test Sample Data'!O13&lt;40,'Test Sample Data'!O13&gt;0),'Test Sample Data'!O13,40),"")</f>
        <v/>
      </c>
      <c r="Z13" s="56" t="str">
        <f>IF(SUM('Test Sample Data'!P$3:P$14)&gt;10,IF(AND(ISNUMBER('Test Sample Data'!P13),'Test Sample Data'!P13&lt;40,'Test Sample Data'!P13&gt;0),'Test Sample Data'!P13,40),"")</f>
        <v/>
      </c>
      <c r="AA13" s="56" t="str">
        <f>IF(SUM('Test Sample Data'!Q$3:Q$14)&gt;10,IF(AND(ISNUMBER('Test Sample Data'!Q13),'Test Sample Data'!Q13&lt;40,'Test Sample Data'!Q13&gt;0),'Test Sample Data'!Q13,40),"")</f>
        <v/>
      </c>
      <c r="AB13" s="56" t="str">
        <f>IF(SUM('Test Sample Data'!R$3:R$14)&gt;10,IF(AND(ISNUMBER('Test Sample Data'!R13),'Test Sample Data'!R13&lt;40,'Test Sample Data'!R13&gt;0),'Test Sample Data'!R13,40),"")</f>
        <v/>
      </c>
      <c r="AC13" s="56" t="str">
        <f>IF(SUM('Test Sample Data'!S$3:S$14)&gt;10,IF(AND(ISNUMBER('Test Sample Data'!S13),'Test Sample Data'!S13&lt;40,'Test Sample Data'!S13&gt;0),'Test Sample Data'!S13,40),"")</f>
        <v/>
      </c>
      <c r="AD13" s="56" t="str">
        <f>IF(SUM('Test Sample Data'!T$3:T$14)&gt;10,IF(AND(ISNUMBER('Test Sample Data'!T13),'Test Sample Data'!T13&lt;40,'Test Sample Data'!T13&gt;0),'Test Sample Data'!T13,40),"")</f>
        <v/>
      </c>
      <c r="AE13" s="56" t="str">
        <f>IF(SUM('Test Sample Data'!U$3:U$14)&gt;10,IF(AND(ISNUMBER('Test Sample Data'!U13),'Test Sample Data'!U13&lt;40,'Test Sample Data'!U13&gt;0),'Test Sample Data'!U13,40),"")</f>
        <v/>
      </c>
      <c r="AF13" s="56" t="str">
        <f>IF(SUM('Test Sample Data'!V$3:V$14)&gt;10,IF(AND(ISNUMBER('Test Sample Data'!V13),'Test Sample Data'!V13&lt;40,'Test Sample Data'!V13&gt;0),'Test Sample Data'!V13,40),"")</f>
        <v/>
      </c>
      <c r="AG13" s="56" t="str">
        <f>IF(SUM('Test Sample Data'!W$3:W$14)&gt;10,IF(AND(ISNUMBER('Test Sample Data'!W13),'Test Sample Data'!W13&lt;40,'Test Sample Data'!W13&gt;0),'Test Sample Data'!W13,40),"")</f>
        <v/>
      </c>
      <c r="AH13" s="56" t="str">
        <f>IF(SUM('Test Sample Data'!X$3:X$14)&gt;10,IF(AND(ISNUMBER('Test Sample Data'!X13),'Test Sample Data'!X13&lt;40,'Test Sample Data'!X13&gt;0),'Test Sample Data'!X13,40),"")</f>
        <v/>
      </c>
      <c r="AI13" s="56" t="str">
        <f>IF(SUM('Test Sample Data'!Y$3:Y$14)&gt;10,IF(AND(ISNUMBER('Test Sample Data'!Y13),'Test Sample Data'!Y13&lt;40,'Test Sample Data'!Y13&gt;0),'Test Sample Data'!Y13,40),"")</f>
        <v/>
      </c>
      <c r="AJ13" s="56" t="str">
        <f>IF(SUM('Test Sample Data'!Z$3:Z$14)&gt;10,IF(AND(ISNUMBER('Test Sample Data'!Z13),'Test Sample Data'!Z13&lt;40,'Test Sample Data'!Z13&gt;0),'Test Sample Data'!Z13,40),"")</f>
        <v/>
      </c>
      <c r="AK13" s="56" t="str">
        <f>IF(SUM('Test Sample Data'!AA$3:AA$14)&gt;10,IF(AND(ISNUMBER('Test Sample Data'!AA13),'Test Sample Data'!AA13&lt;40,'Test Sample Data'!AA13&gt;0),'Test Sample Data'!AA13,40),"")</f>
        <v/>
      </c>
      <c r="AL13" s="56" t="str">
        <f>IF(SUM('Test Sample Data'!AB$3:AB$14)&gt;10,IF(AND(ISNUMBER('Test Sample Data'!AB13),'Test Sample Data'!AB13&lt;40,'Test Sample Data'!AB13&gt;0),'Test Sample Data'!AB13,40),"")</f>
        <v/>
      </c>
      <c r="AM13" s="56" t="str">
        <f>IF(SUM('Test Sample Data'!AC$3:AC$14)&gt;10,IF(AND(ISNUMBER('Test Sample Data'!AC13),'Test Sample Data'!AC13&lt;40,'Test Sample Data'!AC13&gt;0),'Test Sample Data'!AC13,40),"")</f>
        <v/>
      </c>
      <c r="AN13" s="56" t="str">
        <f>IF(SUM('Test Sample Data'!AD$3:AD$14)&gt;10,IF(AND(ISNUMBER('Test Sample Data'!AD13),'Test Sample Data'!AD13&lt;40,'Test Sample Data'!AD13&gt;0),'Test Sample Data'!AD13,40),"")</f>
        <v/>
      </c>
      <c r="AO13" s="56" t="str">
        <f>IF(SUM('Test Sample Data'!AE$3:AE$14)&gt;10,IF(AND(ISNUMBER('Test Sample Data'!AE13),'Test Sample Data'!AE13&lt;40,'Test Sample Data'!AE13&gt;0),'Test Sample Data'!AE13,40),"")</f>
        <v/>
      </c>
      <c r="AP13" s="56" t="str">
        <f>IF(SUM('Test Sample Data'!AF$3:AF$14)&gt;10,IF(AND(ISNUMBER('Test Sample Data'!AF13),'Test Sample Data'!AF13&lt;40,'Test Sample Data'!AF13&gt;0),'Test Sample Data'!AF13,40),"")</f>
        <v/>
      </c>
      <c r="AQ13" s="56" t="str">
        <f>IF(SUM('Test Sample Data'!AG$3:AG$14)&gt;10,IF(AND(ISNUMBER('Test Sample Data'!AG13),'Test Sample Data'!AG13&lt;40,'Test Sample Data'!AG13&gt;0),'Test Sample Data'!AG13,40),"")</f>
        <v/>
      </c>
      <c r="AR13" s="56" t="str">
        <f>IF(SUM('Test Sample Data'!AH$3:AH$14)&gt;10,IF(AND(ISNUMBER('Test Sample Data'!AH13),'Test Sample Data'!AH13&lt;40,'Test Sample Data'!AH13&gt;0),'Test Sample Data'!AH13,40),"")</f>
        <v/>
      </c>
      <c r="AS13" s="56" t="str">
        <f>IF(SUM('Test Sample Data'!AI$3:AI$14)&gt;10,IF(AND(ISNUMBER('Test Sample Data'!AI13),'Test Sample Data'!AI13&lt;40,'Test Sample Data'!AI13&gt;0),'Test Sample Data'!AI13,40),"")</f>
        <v/>
      </c>
      <c r="AT13" s="56" t="str">
        <f>IF(SUM('Test Sample Data'!AJ$3:AJ$14)&gt;10,IF(AND(ISNUMBER('Test Sample Data'!AJ13),'Test Sample Data'!AJ13&lt;40,'Test Sample Data'!AJ13&gt;0),'Test Sample Data'!AJ13,40),"")</f>
        <v/>
      </c>
      <c r="AU13" s="56" t="str">
        <f>IF(SUM('Test Sample Data'!AK$3:AK$14)&gt;10,IF(AND(ISNUMBER('Test Sample Data'!AK13),'Test Sample Data'!AK13&lt;40,'Test Sample Data'!AK13&gt;0),'Test Sample Data'!AK13,40),"")</f>
        <v/>
      </c>
      <c r="AV13" s="56" t="str">
        <f>IF(SUM('Test Sample Data'!AL$3:AL$14)&gt;10,IF(AND(ISNUMBER('Test Sample Data'!AL13),'Test Sample Data'!AL13&lt;40,'Test Sample Data'!AL13&gt;0),'Test Sample Data'!AL13,40),"")</f>
        <v/>
      </c>
      <c r="AW13" s="56" t="str">
        <f>IF(SUM('Test Sample Data'!AM$3:AM$14)&gt;10,IF(AND(ISNUMBER('Test Sample Data'!AM13),'Test Sample Data'!AM13&lt;40,'Test Sample Data'!AM13&gt;0),'Test Sample Data'!AM13,40),"")</f>
        <v/>
      </c>
      <c r="AX13" s="56" t="str">
        <f>IF(SUM('Test Sample Data'!AN$3:AN$14)&gt;10,IF(AND(ISNUMBER('Test Sample Data'!AN13),'Test Sample Data'!AN13&lt;40,'Test Sample Data'!AN13&gt;0),'Test Sample Data'!AN13,40),"")</f>
        <v/>
      </c>
      <c r="AY13" s="56" t="str">
        <f>IF(SUM('Test Sample Data'!AO$3:AO$14)&gt;10,IF(AND(ISNUMBER('Test Sample Data'!AO13),'Test Sample Data'!AO13&lt;40,'Test Sample Data'!AO13&gt;0),'Test Sample Data'!AO13,40),"")</f>
        <v/>
      </c>
      <c r="AZ13" s="56" t="str">
        <f>IF(SUM('Test Sample Data'!AP$3:AP$14)&gt;10,IF(AND(ISNUMBER('Test Sample Data'!AP13),'Test Sample Data'!AP13&lt;40,'Test Sample Data'!AP13&gt;0),'Test Sample Data'!AP13,40),"")</f>
        <v/>
      </c>
      <c r="BA13" s="56" t="str">
        <f>IF(SUM('Test Sample Data'!AQ$3:AQ$14)&gt;10,IF(AND(ISNUMBER('Test Sample Data'!AQ13),'Test Sample Data'!AQ13&lt;40,'Test Sample Data'!AQ13&gt;0),'Test Sample Data'!AQ13,40),"")</f>
        <v/>
      </c>
      <c r="BB13" s="56" t="str">
        <f>IF(SUM('Test Sample Data'!AR$3:AR$14)&gt;10,IF(AND(ISNUMBER('Test Sample Data'!AR13),'Test Sample Data'!AR13&lt;40,'Test Sample Data'!AR13&gt;0),'Test Sample Data'!AR13,40),"")</f>
        <v/>
      </c>
      <c r="BC13" s="56" t="str">
        <f>IF(SUM('Test Sample Data'!AS$3:AS$14)&gt;10,IF(AND(ISNUMBER('Test Sample Data'!AS13),'Test Sample Data'!AS13&lt;40,'Test Sample Data'!AS13&gt;0),'Test Sample Data'!AS13,40),"")</f>
        <v/>
      </c>
      <c r="BD13" s="56" t="str">
        <f>IF(SUM('Test Sample Data'!AT$3:AT$14)&gt;10,IF(AND(ISNUMBER('Test Sample Data'!AT13),'Test Sample Data'!AT13&lt;40,'Test Sample Data'!AT13&gt;0),'Test Sample Data'!AT13,40),"")</f>
        <v/>
      </c>
      <c r="BE13" s="56" t="str">
        <f>IF(SUM('Test Sample Data'!AU$3:AU$14)&gt;10,IF(AND(ISNUMBER('Test Sample Data'!AU13),'Test Sample Data'!AU13&lt;40,'Test Sample Data'!AU13&gt;0),'Test Sample Data'!AU13,40),"")</f>
        <v/>
      </c>
      <c r="BF13" s="56" t="str">
        <f>IF(SUM('Test Sample Data'!AV$3:AV$14)&gt;10,IF(AND(ISNUMBER('Test Sample Data'!AV13),'Test Sample Data'!AV13&lt;40,'Test Sample Data'!AV13&gt;0),'Test Sample Data'!AV13,40),"")</f>
        <v/>
      </c>
      <c r="BG13" s="56" t="str">
        <f>IF(SUM('Test Sample Data'!AW$3:AW$14)&gt;10,IF(AND(ISNUMBER('Test Sample Data'!AW13),'Test Sample Data'!AW13&lt;40,'Test Sample Data'!AW13&gt;0),'Test Sample Data'!AW13,40),"")</f>
        <v/>
      </c>
      <c r="BH13" s="56" t="str">
        <f>IF(SUM('Test Sample Data'!AX$3:AX$14)&gt;10,IF(AND(ISNUMBER('Test Sample Data'!AX13),'Test Sample Data'!AX13&lt;40,'Test Sample Data'!AX13&gt;0),'Test Sample Data'!AX13,40),"")</f>
        <v/>
      </c>
      <c r="BI13" s="56">
        <f>IF(ISERROR(AVERAGE(Calculations!M13:BH13)),"",AVERAGE(Calculations!M13:BH13))</f>
        <v>20.956666666666667</v>
      </c>
      <c r="BJ13" s="56">
        <f>IF(ISERROR(STDEV(Calculations!M13:BH13)),"",IF(COUNT(Calculations!M13:BH13)&lt;3,"N/A",STDEV(Calculations!M13:BH13)))</f>
        <v>0.76376261582597327</v>
      </c>
      <c r="BK13" s="54" t="s">
        <v>1487</v>
      </c>
      <c r="BL13" s="55" t="str">
        <f>'Array Table'!B12</f>
        <v>PPC</v>
      </c>
      <c r="BM13" s="58">
        <f t="shared" si="0"/>
        <v>5.9999999999998721E-2</v>
      </c>
      <c r="BN13" s="58">
        <f t="shared" si="1"/>
        <v>-0.94000000000000128</v>
      </c>
      <c r="BO13" s="58">
        <f t="shared" si="2"/>
        <v>0.55999999999999872</v>
      </c>
      <c r="BP13" s="58" t="str">
        <f t="shared" si="3"/>
        <v/>
      </c>
      <c r="BQ13" s="58" t="str">
        <f t="shared" si="4"/>
        <v/>
      </c>
      <c r="BR13" s="58" t="str">
        <f t="shared" si="5"/>
        <v/>
      </c>
      <c r="BS13" s="58" t="str">
        <f t="shared" si="6"/>
        <v/>
      </c>
      <c r="BT13" s="58" t="str">
        <f t="shared" si="7"/>
        <v/>
      </c>
      <c r="BU13" s="58" t="str">
        <f t="shared" si="8"/>
        <v/>
      </c>
      <c r="BV13" s="58" t="str">
        <f t="shared" si="9"/>
        <v/>
      </c>
      <c r="BW13" s="58" t="str">
        <f t="shared" si="10"/>
        <v/>
      </c>
      <c r="BX13" s="58" t="str">
        <f t="shared" si="11"/>
        <v/>
      </c>
      <c r="BY13" s="58" t="str">
        <f t="shared" si="12"/>
        <v/>
      </c>
      <c r="BZ13" s="58" t="str">
        <f t="shared" si="13"/>
        <v/>
      </c>
      <c r="CA13" s="58" t="str">
        <f t="shared" si="14"/>
        <v/>
      </c>
      <c r="CB13" s="58" t="str">
        <f t="shared" si="15"/>
        <v/>
      </c>
      <c r="CC13" s="58" t="str">
        <f t="shared" si="16"/>
        <v/>
      </c>
      <c r="CD13" s="58" t="str">
        <f t="shared" si="17"/>
        <v/>
      </c>
      <c r="CE13" s="58" t="str">
        <f t="shared" si="18"/>
        <v/>
      </c>
      <c r="CF13" s="58" t="str">
        <f t="shared" si="19"/>
        <v/>
      </c>
      <c r="CG13" s="58" t="str">
        <f t="shared" si="20"/>
        <v/>
      </c>
      <c r="CH13" s="58" t="str">
        <f t="shared" si="21"/>
        <v/>
      </c>
      <c r="CI13" s="58" t="str">
        <f t="shared" si="22"/>
        <v/>
      </c>
      <c r="CJ13" s="58" t="str">
        <f t="shared" si="23"/>
        <v/>
      </c>
      <c r="CK13" s="58" t="str">
        <f t="shared" si="24"/>
        <v/>
      </c>
      <c r="CL13" s="58" t="str">
        <f t="shared" si="25"/>
        <v/>
      </c>
      <c r="CM13" s="58" t="str">
        <f t="shared" si="26"/>
        <v/>
      </c>
      <c r="CN13" s="58" t="str">
        <f t="shared" si="27"/>
        <v/>
      </c>
      <c r="CO13" s="58" t="str">
        <f t="shared" si="28"/>
        <v/>
      </c>
      <c r="CP13" s="58" t="str">
        <f t="shared" si="29"/>
        <v/>
      </c>
      <c r="CQ13" s="58" t="str">
        <f t="shared" si="30"/>
        <v/>
      </c>
      <c r="CR13" s="58" t="str">
        <f t="shared" si="31"/>
        <v/>
      </c>
      <c r="CS13" s="58" t="str">
        <f t="shared" si="32"/>
        <v/>
      </c>
      <c r="CT13" s="58" t="str">
        <f t="shared" si="33"/>
        <v/>
      </c>
      <c r="CU13" s="58" t="str">
        <f t="shared" si="34"/>
        <v/>
      </c>
      <c r="CV13" s="58" t="str">
        <f t="shared" si="35"/>
        <v/>
      </c>
      <c r="CW13" s="58" t="str">
        <f t="shared" si="36"/>
        <v/>
      </c>
      <c r="CX13" s="58" t="str">
        <f t="shared" si="37"/>
        <v/>
      </c>
      <c r="CY13" s="58" t="str">
        <f t="shared" si="38"/>
        <v/>
      </c>
      <c r="CZ13" s="58" t="str">
        <f t="shared" si="39"/>
        <v/>
      </c>
      <c r="DA13" s="58" t="str">
        <f t="shared" si="40"/>
        <v/>
      </c>
      <c r="DB13" s="58" t="str">
        <f t="shared" si="41"/>
        <v/>
      </c>
      <c r="DC13" s="58" t="str">
        <f t="shared" si="42"/>
        <v/>
      </c>
      <c r="DD13" s="58" t="str">
        <f t="shared" si="43"/>
        <v/>
      </c>
      <c r="DE13" s="58" t="str">
        <f t="shared" si="44"/>
        <v/>
      </c>
      <c r="DF13" s="58" t="str">
        <f t="shared" si="45"/>
        <v/>
      </c>
      <c r="DG13" s="58" t="str">
        <f t="shared" si="46"/>
        <v/>
      </c>
      <c r="DH13" s="58" t="str">
        <f t="shared" si="47"/>
        <v/>
      </c>
      <c r="DI13" s="54" t="s">
        <v>1487</v>
      </c>
      <c r="DJ13" s="55" t="str">
        <f>'Array Table'!B12</f>
        <v>PPC</v>
      </c>
      <c r="DK13" s="59" t="str">
        <f t="shared" si="48"/>
        <v>-</v>
      </c>
      <c r="DL13" s="59" t="str">
        <f t="shared" si="49"/>
        <v>-</v>
      </c>
      <c r="DM13" s="59" t="str">
        <f t="shared" si="50"/>
        <v>-</v>
      </c>
      <c r="DN13" s="59" t="str">
        <f t="shared" si="51"/>
        <v/>
      </c>
      <c r="DO13" s="59" t="str">
        <f t="shared" si="52"/>
        <v/>
      </c>
      <c r="DP13" s="59" t="str">
        <f t="shared" si="53"/>
        <v/>
      </c>
      <c r="DQ13" s="59" t="str">
        <f t="shared" si="54"/>
        <v/>
      </c>
      <c r="DR13" s="59" t="str">
        <f t="shared" si="55"/>
        <v/>
      </c>
      <c r="DS13" s="59" t="str">
        <f t="shared" si="56"/>
        <v/>
      </c>
      <c r="DT13" s="59" t="str">
        <f t="shared" si="57"/>
        <v/>
      </c>
      <c r="DU13" s="59" t="str">
        <f t="shared" si="58"/>
        <v/>
      </c>
      <c r="DV13" s="59" t="str">
        <f t="shared" si="59"/>
        <v/>
      </c>
      <c r="DW13" s="59" t="str">
        <f t="shared" si="60"/>
        <v/>
      </c>
      <c r="DX13" s="59" t="str">
        <f t="shared" si="61"/>
        <v/>
      </c>
      <c r="DY13" s="59" t="str">
        <f t="shared" si="62"/>
        <v/>
      </c>
      <c r="DZ13" s="59" t="str">
        <f t="shared" si="63"/>
        <v/>
      </c>
      <c r="EA13" s="59" t="str">
        <f t="shared" si="64"/>
        <v/>
      </c>
      <c r="EB13" s="59" t="str">
        <f t="shared" si="65"/>
        <v/>
      </c>
      <c r="EC13" s="59" t="str">
        <f t="shared" si="66"/>
        <v/>
      </c>
      <c r="ED13" s="59" t="str">
        <f t="shared" si="67"/>
        <v/>
      </c>
      <c r="EE13" s="59" t="str">
        <f t="shared" si="68"/>
        <v/>
      </c>
      <c r="EF13" s="59" t="str">
        <f t="shared" si="69"/>
        <v/>
      </c>
      <c r="EG13" s="59" t="str">
        <f t="shared" si="70"/>
        <v/>
      </c>
      <c r="EH13" s="59" t="str">
        <f t="shared" si="71"/>
        <v/>
      </c>
      <c r="EI13" s="59" t="str">
        <f t="shared" si="72"/>
        <v/>
      </c>
      <c r="EJ13" s="59" t="str">
        <f t="shared" si="73"/>
        <v/>
      </c>
      <c r="EK13" s="59" t="str">
        <f t="shared" si="74"/>
        <v/>
      </c>
      <c r="EL13" s="59" t="str">
        <f t="shared" si="75"/>
        <v/>
      </c>
      <c r="EM13" s="59" t="str">
        <f t="shared" si="76"/>
        <v/>
      </c>
      <c r="EN13" s="59" t="str">
        <f t="shared" si="77"/>
        <v/>
      </c>
      <c r="EO13" s="59" t="str">
        <f t="shared" si="78"/>
        <v/>
      </c>
      <c r="EP13" s="59" t="str">
        <f t="shared" si="79"/>
        <v/>
      </c>
      <c r="EQ13" s="59" t="str">
        <f t="shared" si="80"/>
        <v/>
      </c>
      <c r="ER13" s="59" t="str">
        <f t="shared" si="81"/>
        <v/>
      </c>
      <c r="ES13" s="59" t="str">
        <f t="shared" si="82"/>
        <v/>
      </c>
      <c r="ET13" s="59" t="str">
        <f t="shared" si="83"/>
        <v/>
      </c>
      <c r="EU13" s="59" t="str">
        <f t="shared" si="84"/>
        <v/>
      </c>
      <c r="EV13" s="59" t="str">
        <f t="shared" si="85"/>
        <v/>
      </c>
      <c r="EW13" s="59" t="str">
        <f t="shared" si="86"/>
        <v/>
      </c>
      <c r="EX13" s="59" t="str">
        <f t="shared" si="87"/>
        <v/>
      </c>
      <c r="EY13" s="59" t="str">
        <f t="shared" si="88"/>
        <v/>
      </c>
      <c r="EZ13" s="59" t="str">
        <f t="shared" si="89"/>
        <v/>
      </c>
      <c r="FA13" s="59" t="str">
        <f t="shared" si="90"/>
        <v/>
      </c>
      <c r="FB13" s="59" t="str">
        <f t="shared" si="91"/>
        <v/>
      </c>
      <c r="FC13" s="59" t="str">
        <f t="shared" si="92"/>
        <v/>
      </c>
      <c r="FD13" s="59" t="str">
        <f t="shared" si="93"/>
        <v/>
      </c>
      <c r="FE13" s="59" t="str">
        <f t="shared" si="94"/>
        <v/>
      </c>
      <c r="FF13" s="59" t="str">
        <f t="shared" si="95"/>
        <v/>
      </c>
    </row>
    <row r="14" spans="1:162" ht="12.75" x14ac:dyDescent="0.25">
      <c r="A14" s="54" t="s">
        <v>1488</v>
      </c>
      <c r="B14" s="55" t="str">
        <f>'Array Table'!B13</f>
        <v>PPC</v>
      </c>
      <c r="C14" s="56">
        <f>IF(SUM('No Template Controls'!C$3:C$14)&gt;10,IF(AND(ISNUMBER('No Template Controls'!C14),'No Template Controls'!C14&lt;40,'No Template Controls'!C14&gt;0),'No Template Controls'!C14,40),"")</f>
        <v>20.34</v>
      </c>
      <c r="D14" s="56">
        <f>IF(SUM('No Template Controls'!D$3:D$14)&gt;10,IF(AND(ISNUMBER('No Template Controls'!D14),'No Template Controls'!D14&lt;40,'No Template Controls'!D14&gt;0),'No Template Controls'!D14,40),"")</f>
        <v>20.85</v>
      </c>
      <c r="E14" s="56">
        <f>IF(SUM('No Template Controls'!E$3:E$14)&gt;10,IF(AND(ISNUMBER('No Template Controls'!E14),'No Template Controls'!E14&lt;40,'No Template Controls'!E14&gt;0),'No Template Controls'!E14,40),"")</f>
        <v>21.36</v>
      </c>
      <c r="F14" s="56" t="str">
        <f>IF(SUM('No Template Controls'!F$3:F$14)&gt;10,IF(AND(ISNUMBER('No Template Controls'!F14),'No Template Controls'!F14&lt;40,'No Template Controls'!F14&gt;0),'No Template Controls'!F14,40),"")</f>
        <v/>
      </c>
      <c r="G14" s="56" t="str">
        <f>IF(SUM('No Template Controls'!G$3:G$14)&gt;10,IF(AND(ISNUMBER('No Template Controls'!G14),'No Template Controls'!G14&lt;40,'No Template Controls'!G14&gt;0),'No Template Controls'!G14,40),"")</f>
        <v/>
      </c>
      <c r="H14" s="56" t="str">
        <f>IF(SUM('No Template Controls'!H$3:H$14)&gt;10,IF(AND(ISNUMBER('No Template Controls'!H14),'No Template Controls'!H14&lt;40,'No Template Controls'!H14&gt;0),'No Template Controls'!H14,40),"")</f>
        <v/>
      </c>
      <c r="I14" s="56">
        <f>IF(ISERROR(AVERAGE(Calculations!C14:H14)),"",AVERAGE(Calculations!C14:H14))</f>
        <v>20.849999999999998</v>
      </c>
      <c r="J14" s="56">
        <f>IF(ISERROR(STDEV(Calculations!C14:H14)),"",IF(COUNT(Calculations!C14:H14)&lt;3,"N/A",STDEV(Calculations!C14:H14)))</f>
        <v>0.50999999999999979</v>
      </c>
      <c r="K14" s="54" t="s">
        <v>1488</v>
      </c>
      <c r="L14" s="56" t="str">
        <f>'Array Table'!B13</f>
        <v>PPC</v>
      </c>
      <c r="M14" s="56">
        <f>IF(SUM('Test Sample Data'!C$3:C$14)&gt;10,IF(AND(ISNUMBER('Test Sample Data'!C14),'Test Sample Data'!C14&lt;40,'Test Sample Data'!C14&gt;0),'Test Sample Data'!C14,40),"")</f>
        <v>20.93</v>
      </c>
      <c r="N14" s="56">
        <f>IF(SUM('Test Sample Data'!D$3:D$14)&gt;10,IF(AND(ISNUMBER('Test Sample Data'!D14),'Test Sample Data'!D14&lt;40,'Test Sample Data'!D14&gt;0),'Test Sample Data'!D14,40),"")</f>
        <v>21.93</v>
      </c>
      <c r="O14" s="56">
        <f>IF(SUM('Test Sample Data'!E$3:E$14)&gt;10,IF(AND(ISNUMBER('Test Sample Data'!E14),'Test Sample Data'!E14&lt;40,'Test Sample Data'!E14&gt;0),'Test Sample Data'!E14,40),"")</f>
        <v>20.43</v>
      </c>
      <c r="P14" s="56" t="str">
        <f>IF(SUM('Test Sample Data'!F$3:F$14)&gt;10,IF(AND(ISNUMBER('Test Sample Data'!F14),'Test Sample Data'!F14&lt;40,'Test Sample Data'!F14&gt;0),'Test Sample Data'!F14,40),"")</f>
        <v/>
      </c>
      <c r="Q14" s="56" t="str">
        <f>IF(SUM('Test Sample Data'!G$3:G$14)&gt;10,IF(AND(ISNUMBER('Test Sample Data'!G14),'Test Sample Data'!G14&lt;40,'Test Sample Data'!G14&gt;0),'Test Sample Data'!G14,40),"")</f>
        <v/>
      </c>
      <c r="R14" s="56" t="str">
        <f>IF(SUM('Test Sample Data'!H$3:H$14)&gt;10,IF(AND(ISNUMBER('Test Sample Data'!H14),'Test Sample Data'!H14&lt;40,'Test Sample Data'!H14&gt;0),'Test Sample Data'!H14,40),"")</f>
        <v/>
      </c>
      <c r="S14" s="56" t="str">
        <f>IF(SUM('Test Sample Data'!I$3:I$14)&gt;10,IF(AND(ISNUMBER('Test Sample Data'!I14),'Test Sample Data'!I14&lt;40,'Test Sample Data'!I14&gt;0),'Test Sample Data'!I14,40),"")</f>
        <v/>
      </c>
      <c r="T14" s="56" t="str">
        <f>IF(SUM('Test Sample Data'!J$3:J$14)&gt;10,IF(AND(ISNUMBER('Test Sample Data'!J14),'Test Sample Data'!J14&lt;40,'Test Sample Data'!J14&gt;0),'Test Sample Data'!J14,40),"")</f>
        <v/>
      </c>
      <c r="U14" s="56" t="str">
        <f>IF(SUM('Test Sample Data'!K$3:K$14)&gt;10,IF(AND(ISNUMBER('Test Sample Data'!K14),'Test Sample Data'!K14&lt;40,'Test Sample Data'!K14&gt;0),'Test Sample Data'!K14,40),"")</f>
        <v/>
      </c>
      <c r="V14" s="56" t="str">
        <f>IF(SUM('Test Sample Data'!L$3:L$14)&gt;10,IF(AND(ISNUMBER('Test Sample Data'!L14),'Test Sample Data'!L14&lt;40,'Test Sample Data'!L14&gt;0),'Test Sample Data'!L14,40),"")</f>
        <v/>
      </c>
      <c r="W14" s="56" t="str">
        <f>IF(SUM('Test Sample Data'!M$3:M$14)&gt;10,IF(AND(ISNUMBER('Test Sample Data'!M14),'Test Sample Data'!M14&lt;40,'Test Sample Data'!M14&gt;0),'Test Sample Data'!M14,40),"")</f>
        <v/>
      </c>
      <c r="X14" s="56" t="str">
        <f>IF(SUM('Test Sample Data'!N$3:N$14)&gt;10,IF(AND(ISNUMBER('Test Sample Data'!N14),'Test Sample Data'!N14&lt;40,'Test Sample Data'!N14&gt;0),'Test Sample Data'!N14,40),"")</f>
        <v/>
      </c>
      <c r="Y14" s="56" t="str">
        <f>IF(SUM('Test Sample Data'!O$3:O$14)&gt;10,IF(AND(ISNUMBER('Test Sample Data'!O14),'Test Sample Data'!O14&lt;40,'Test Sample Data'!O14&gt;0),'Test Sample Data'!O14,40),"")</f>
        <v/>
      </c>
      <c r="Z14" s="56" t="str">
        <f>IF(SUM('Test Sample Data'!P$3:P$14)&gt;10,IF(AND(ISNUMBER('Test Sample Data'!P14),'Test Sample Data'!P14&lt;40,'Test Sample Data'!P14&gt;0),'Test Sample Data'!P14,40),"")</f>
        <v/>
      </c>
      <c r="AA14" s="56" t="str">
        <f>IF(SUM('Test Sample Data'!Q$3:Q$14)&gt;10,IF(AND(ISNUMBER('Test Sample Data'!Q14),'Test Sample Data'!Q14&lt;40,'Test Sample Data'!Q14&gt;0),'Test Sample Data'!Q14,40),"")</f>
        <v/>
      </c>
      <c r="AB14" s="56" t="str">
        <f>IF(SUM('Test Sample Data'!R$3:R$14)&gt;10,IF(AND(ISNUMBER('Test Sample Data'!R14),'Test Sample Data'!R14&lt;40,'Test Sample Data'!R14&gt;0),'Test Sample Data'!R14,40),"")</f>
        <v/>
      </c>
      <c r="AC14" s="56" t="str">
        <f>IF(SUM('Test Sample Data'!S$3:S$14)&gt;10,IF(AND(ISNUMBER('Test Sample Data'!S14),'Test Sample Data'!S14&lt;40,'Test Sample Data'!S14&gt;0),'Test Sample Data'!S14,40),"")</f>
        <v/>
      </c>
      <c r="AD14" s="56" t="str">
        <f>IF(SUM('Test Sample Data'!T$3:T$14)&gt;10,IF(AND(ISNUMBER('Test Sample Data'!T14),'Test Sample Data'!T14&lt;40,'Test Sample Data'!T14&gt;0),'Test Sample Data'!T14,40),"")</f>
        <v/>
      </c>
      <c r="AE14" s="56" t="str">
        <f>IF(SUM('Test Sample Data'!U$3:U$14)&gt;10,IF(AND(ISNUMBER('Test Sample Data'!U14),'Test Sample Data'!U14&lt;40,'Test Sample Data'!U14&gt;0),'Test Sample Data'!U14,40),"")</f>
        <v/>
      </c>
      <c r="AF14" s="56" t="str">
        <f>IF(SUM('Test Sample Data'!V$3:V$14)&gt;10,IF(AND(ISNUMBER('Test Sample Data'!V14),'Test Sample Data'!V14&lt;40,'Test Sample Data'!V14&gt;0),'Test Sample Data'!V14,40),"")</f>
        <v/>
      </c>
      <c r="AG14" s="56" t="str">
        <f>IF(SUM('Test Sample Data'!W$3:W$14)&gt;10,IF(AND(ISNUMBER('Test Sample Data'!W14),'Test Sample Data'!W14&lt;40,'Test Sample Data'!W14&gt;0),'Test Sample Data'!W14,40),"")</f>
        <v/>
      </c>
      <c r="AH14" s="56" t="str">
        <f>IF(SUM('Test Sample Data'!X$3:X$14)&gt;10,IF(AND(ISNUMBER('Test Sample Data'!X14),'Test Sample Data'!X14&lt;40,'Test Sample Data'!X14&gt;0),'Test Sample Data'!X14,40),"")</f>
        <v/>
      </c>
      <c r="AI14" s="56" t="str">
        <f>IF(SUM('Test Sample Data'!Y$3:Y$14)&gt;10,IF(AND(ISNUMBER('Test Sample Data'!Y14),'Test Sample Data'!Y14&lt;40,'Test Sample Data'!Y14&gt;0),'Test Sample Data'!Y14,40),"")</f>
        <v/>
      </c>
      <c r="AJ14" s="56" t="str">
        <f>IF(SUM('Test Sample Data'!Z$3:Z$14)&gt;10,IF(AND(ISNUMBER('Test Sample Data'!Z14),'Test Sample Data'!Z14&lt;40,'Test Sample Data'!Z14&gt;0),'Test Sample Data'!Z14,40),"")</f>
        <v/>
      </c>
      <c r="AK14" s="56" t="str">
        <f>IF(SUM('Test Sample Data'!AA$3:AA$14)&gt;10,IF(AND(ISNUMBER('Test Sample Data'!AA14),'Test Sample Data'!AA14&lt;40,'Test Sample Data'!AA14&gt;0),'Test Sample Data'!AA14,40),"")</f>
        <v/>
      </c>
      <c r="AL14" s="56" t="str">
        <f>IF(SUM('Test Sample Data'!AB$3:AB$14)&gt;10,IF(AND(ISNUMBER('Test Sample Data'!AB14),'Test Sample Data'!AB14&lt;40,'Test Sample Data'!AB14&gt;0),'Test Sample Data'!AB14,40),"")</f>
        <v/>
      </c>
      <c r="AM14" s="56" t="str">
        <f>IF(SUM('Test Sample Data'!AC$3:AC$14)&gt;10,IF(AND(ISNUMBER('Test Sample Data'!AC14),'Test Sample Data'!AC14&lt;40,'Test Sample Data'!AC14&gt;0),'Test Sample Data'!AC14,40),"")</f>
        <v/>
      </c>
      <c r="AN14" s="56" t="str">
        <f>IF(SUM('Test Sample Data'!AD$3:AD$14)&gt;10,IF(AND(ISNUMBER('Test Sample Data'!AD14),'Test Sample Data'!AD14&lt;40,'Test Sample Data'!AD14&gt;0),'Test Sample Data'!AD14,40),"")</f>
        <v/>
      </c>
      <c r="AO14" s="56" t="str">
        <f>IF(SUM('Test Sample Data'!AE$3:AE$14)&gt;10,IF(AND(ISNUMBER('Test Sample Data'!AE14),'Test Sample Data'!AE14&lt;40,'Test Sample Data'!AE14&gt;0),'Test Sample Data'!AE14,40),"")</f>
        <v/>
      </c>
      <c r="AP14" s="56" t="str">
        <f>IF(SUM('Test Sample Data'!AF$3:AF$14)&gt;10,IF(AND(ISNUMBER('Test Sample Data'!AF14),'Test Sample Data'!AF14&lt;40,'Test Sample Data'!AF14&gt;0),'Test Sample Data'!AF14,40),"")</f>
        <v/>
      </c>
      <c r="AQ14" s="56" t="str">
        <f>IF(SUM('Test Sample Data'!AG$3:AG$14)&gt;10,IF(AND(ISNUMBER('Test Sample Data'!AG14),'Test Sample Data'!AG14&lt;40,'Test Sample Data'!AG14&gt;0),'Test Sample Data'!AG14,40),"")</f>
        <v/>
      </c>
      <c r="AR14" s="56" t="str">
        <f>IF(SUM('Test Sample Data'!AH$3:AH$14)&gt;10,IF(AND(ISNUMBER('Test Sample Data'!AH14),'Test Sample Data'!AH14&lt;40,'Test Sample Data'!AH14&gt;0),'Test Sample Data'!AH14,40),"")</f>
        <v/>
      </c>
      <c r="AS14" s="56" t="str">
        <f>IF(SUM('Test Sample Data'!AI$3:AI$14)&gt;10,IF(AND(ISNUMBER('Test Sample Data'!AI14),'Test Sample Data'!AI14&lt;40,'Test Sample Data'!AI14&gt;0),'Test Sample Data'!AI14,40),"")</f>
        <v/>
      </c>
      <c r="AT14" s="56" t="str">
        <f>IF(SUM('Test Sample Data'!AJ$3:AJ$14)&gt;10,IF(AND(ISNUMBER('Test Sample Data'!AJ14),'Test Sample Data'!AJ14&lt;40,'Test Sample Data'!AJ14&gt;0),'Test Sample Data'!AJ14,40),"")</f>
        <v/>
      </c>
      <c r="AU14" s="56" t="str">
        <f>IF(SUM('Test Sample Data'!AK$3:AK$14)&gt;10,IF(AND(ISNUMBER('Test Sample Data'!AK14),'Test Sample Data'!AK14&lt;40,'Test Sample Data'!AK14&gt;0),'Test Sample Data'!AK14,40),"")</f>
        <v/>
      </c>
      <c r="AV14" s="56" t="str">
        <f>IF(SUM('Test Sample Data'!AL$3:AL$14)&gt;10,IF(AND(ISNUMBER('Test Sample Data'!AL14),'Test Sample Data'!AL14&lt;40,'Test Sample Data'!AL14&gt;0),'Test Sample Data'!AL14,40),"")</f>
        <v/>
      </c>
      <c r="AW14" s="56" t="str">
        <f>IF(SUM('Test Sample Data'!AM$3:AM$14)&gt;10,IF(AND(ISNUMBER('Test Sample Data'!AM14),'Test Sample Data'!AM14&lt;40,'Test Sample Data'!AM14&gt;0),'Test Sample Data'!AM14,40),"")</f>
        <v/>
      </c>
      <c r="AX14" s="56" t="str">
        <f>IF(SUM('Test Sample Data'!AN$3:AN$14)&gt;10,IF(AND(ISNUMBER('Test Sample Data'!AN14),'Test Sample Data'!AN14&lt;40,'Test Sample Data'!AN14&gt;0),'Test Sample Data'!AN14,40),"")</f>
        <v/>
      </c>
      <c r="AY14" s="56" t="str">
        <f>IF(SUM('Test Sample Data'!AO$3:AO$14)&gt;10,IF(AND(ISNUMBER('Test Sample Data'!AO14),'Test Sample Data'!AO14&lt;40,'Test Sample Data'!AO14&gt;0),'Test Sample Data'!AO14,40),"")</f>
        <v/>
      </c>
      <c r="AZ14" s="56" t="str">
        <f>IF(SUM('Test Sample Data'!AP$3:AP$14)&gt;10,IF(AND(ISNUMBER('Test Sample Data'!AP14),'Test Sample Data'!AP14&lt;40,'Test Sample Data'!AP14&gt;0),'Test Sample Data'!AP14,40),"")</f>
        <v/>
      </c>
      <c r="BA14" s="56" t="str">
        <f>IF(SUM('Test Sample Data'!AQ$3:AQ$14)&gt;10,IF(AND(ISNUMBER('Test Sample Data'!AQ14),'Test Sample Data'!AQ14&lt;40,'Test Sample Data'!AQ14&gt;0),'Test Sample Data'!AQ14,40),"")</f>
        <v/>
      </c>
      <c r="BB14" s="56" t="str">
        <f>IF(SUM('Test Sample Data'!AR$3:AR$14)&gt;10,IF(AND(ISNUMBER('Test Sample Data'!AR14),'Test Sample Data'!AR14&lt;40,'Test Sample Data'!AR14&gt;0),'Test Sample Data'!AR14,40),"")</f>
        <v/>
      </c>
      <c r="BC14" s="56" t="str">
        <f>IF(SUM('Test Sample Data'!AS$3:AS$14)&gt;10,IF(AND(ISNUMBER('Test Sample Data'!AS14),'Test Sample Data'!AS14&lt;40,'Test Sample Data'!AS14&gt;0),'Test Sample Data'!AS14,40),"")</f>
        <v/>
      </c>
      <c r="BD14" s="56" t="str">
        <f>IF(SUM('Test Sample Data'!AT$3:AT$14)&gt;10,IF(AND(ISNUMBER('Test Sample Data'!AT14),'Test Sample Data'!AT14&lt;40,'Test Sample Data'!AT14&gt;0),'Test Sample Data'!AT14,40),"")</f>
        <v/>
      </c>
      <c r="BE14" s="56" t="str">
        <f>IF(SUM('Test Sample Data'!AU$3:AU$14)&gt;10,IF(AND(ISNUMBER('Test Sample Data'!AU14),'Test Sample Data'!AU14&lt;40,'Test Sample Data'!AU14&gt;0),'Test Sample Data'!AU14,40),"")</f>
        <v/>
      </c>
      <c r="BF14" s="56" t="str">
        <f>IF(SUM('Test Sample Data'!AV$3:AV$14)&gt;10,IF(AND(ISNUMBER('Test Sample Data'!AV14),'Test Sample Data'!AV14&lt;40,'Test Sample Data'!AV14&gt;0),'Test Sample Data'!AV14,40),"")</f>
        <v/>
      </c>
      <c r="BG14" s="56" t="str">
        <f>IF(SUM('Test Sample Data'!AW$3:AW$14)&gt;10,IF(AND(ISNUMBER('Test Sample Data'!AW14),'Test Sample Data'!AW14&lt;40,'Test Sample Data'!AW14&gt;0),'Test Sample Data'!AW14,40),"")</f>
        <v/>
      </c>
      <c r="BH14" s="56" t="str">
        <f>IF(SUM('Test Sample Data'!AX$3:AX$14)&gt;10,IF(AND(ISNUMBER('Test Sample Data'!AX14),'Test Sample Data'!AX14&lt;40,'Test Sample Data'!AX14&gt;0),'Test Sample Data'!AX14,40),"")</f>
        <v/>
      </c>
      <c r="BI14" s="56">
        <f>IF(ISERROR(AVERAGE(Calculations!M14:BH14)),"",AVERAGE(Calculations!M14:BH14))</f>
        <v>21.096666666666668</v>
      </c>
      <c r="BJ14" s="56">
        <f>IF(ISERROR(STDEV(Calculations!M14:BH14)),"",IF(COUNT(Calculations!M14:BH14)&lt;3,"N/A",STDEV(Calculations!M14:BH14)))</f>
        <v>0.76376261582597327</v>
      </c>
      <c r="BK14" s="54" t="s">
        <v>1488</v>
      </c>
      <c r="BL14" s="55" t="str">
        <f>'Array Table'!B13</f>
        <v>PPC</v>
      </c>
      <c r="BM14" s="58">
        <f t="shared" si="0"/>
        <v>-8.0000000000001847E-2</v>
      </c>
      <c r="BN14" s="58">
        <f t="shared" si="1"/>
        <v>-1.0800000000000018</v>
      </c>
      <c r="BO14" s="58">
        <f t="shared" si="2"/>
        <v>0.41999999999999815</v>
      </c>
      <c r="BP14" s="58" t="str">
        <f t="shared" si="3"/>
        <v/>
      </c>
      <c r="BQ14" s="58" t="str">
        <f t="shared" si="4"/>
        <v/>
      </c>
      <c r="BR14" s="58" t="str">
        <f t="shared" si="5"/>
        <v/>
      </c>
      <c r="BS14" s="58" t="str">
        <f t="shared" si="6"/>
        <v/>
      </c>
      <c r="BT14" s="58" t="str">
        <f t="shared" si="7"/>
        <v/>
      </c>
      <c r="BU14" s="58" t="str">
        <f t="shared" si="8"/>
        <v/>
      </c>
      <c r="BV14" s="58" t="str">
        <f t="shared" si="9"/>
        <v/>
      </c>
      <c r="BW14" s="58" t="str">
        <f t="shared" si="10"/>
        <v/>
      </c>
      <c r="BX14" s="58" t="str">
        <f t="shared" si="11"/>
        <v/>
      </c>
      <c r="BY14" s="58" t="str">
        <f t="shared" si="12"/>
        <v/>
      </c>
      <c r="BZ14" s="58" t="str">
        <f t="shared" si="13"/>
        <v/>
      </c>
      <c r="CA14" s="58" t="str">
        <f t="shared" si="14"/>
        <v/>
      </c>
      <c r="CB14" s="58" t="str">
        <f t="shared" si="15"/>
        <v/>
      </c>
      <c r="CC14" s="58" t="str">
        <f t="shared" si="16"/>
        <v/>
      </c>
      <c r="CD14" s="58" t="str">
        <f t="shared" si="17"/>
        <v/>
      </c>
      <c r="CE14" s="58" t="str">
        <f t="shared" si="18"/>
        <v/>
      </c>
      <c r="CF14" s="58" t="str">
        <f t="shared" si="19"/>
        <v/>
      </c>
      <c r="CG14" s="58" t="str">
        <f t="shared" si="20"/>
        <v/>
      </c>
      <c r="CH14" s="58" t="str">
        <f t="shared" si="21"/>
        <v/>
      </c>
      <c r="CI14" s="58" t="str">
        <f t="shared" si="22"/>
        <v/>
      </c>
      <c r="CJ14" s="58" t="str">
        <f t="shared" si="23"/>
        <v/>
      </c>
      <c r="CK14" s="58" t="str">
        <f t="shared" si="24"/>
        <v/>
      </c>
      <c r="CL14" s="58" t="str">
        <f t="shared" si="25"/>
        <v/>
      </c>
      <c r="CM14" s="58" t="str">
        <f t="shared" si="26"/>
        <v/>
      </c>
      <c r="CN14" s="58" t="str">
        <f t="shared" si="27"/>
        <v/>
      </c>
      <c r="CO14" s="58" t="str">
        <f t="shared" si="28"/>
        <v/>
      </c>
      <c r="CP14" s="58" t="str">
        <f t="shared" si="29"/>
        <v/>
      </c>
      <c r="CQ14" s="58" t="str">
        <f t="shared" si="30"/>
        <v/>
      </c>
      <c r="CR14" s="58" t="str">
        <f t="shared" si="31"/>
        <v/>
      </c>
      <c r="CS14" s="58" t="str">
        <f t="shared" si="32"/>
        <v/>
      </c>
      <c r="CT14" s="58" t="str">
        <f t="shared" si="33"/>
        <v/>
      </c>
      <c r="CU14" s="58" t="str">
        <f t="shared" si="34"/>
        <v/>
      </c>
      <c r="CV14" s="58" t="str">
        <f t="shared" si="35"/>
        <v/>
      </c>
      <c r="CW14" s="58" t="str">
        <f t="shared" si="36"/>
        <v/>
      </c>
      <c r="CX14" s="58" t="str">
        <f t="shared" si="37"/>
        <v/>
      </c>
      <c r="CY14" s="58" t="str">
        <f t="shared" si="38"/>
        <v/>
      </c>
      <c r="CZ14" s="58" t="str">
        <f t="shared" si="39"/>
        <v/>
      </c>
      <c r="DA14" s="58" t="str">
        <f t="shared" si="40"/>
        <v/>
      </c>
      <c r="DB14" s="58" t="str">
        <f t="shared" si="41"/>
        <v/>
      </c>
      <c r="DC14" s="58" t="str">
        <f t="shared" si="42"/>
        <v/>
      </c>
      <c r="DD14" s="58" t="str">
        <f t="shared" si="43"/>
        <v/>
      </c>
      <c r="DE14" s="58" t="str">
        <f t="shared" si="44"/>
        <v/>
      </c>
      <c r="DF14" s="58" t="str">
        <f t="shared" si="45"/>
        <v/>
      </c>
      <c r="DG14" s="58" t="str">
        <f t="shared" si="46"/>
        <v/>
      </c>
      <c r="DH14" s="58" t="str">
        <f t="shared" si="47"/>
        <v/>
      </c>
      <c r="DI14" s="54" t="s">
        <v>1488</v>
      </c>
      <c r="DJ14" s="55" t="str">
        <f>'Array Table'!B13</f>
        <v>PPC</v>
      </c>
      <c r="DK14" s="59" t="str">
        <f t="shared" si="48"/>
        <v>-</v>
      </c>
      <c r="DL14" s="59" t="str">
        <f t="shared" si="49"/>
        <v>-</v>
      </c>
      <c r="DM14" s="59" t="str">
        <f t="shared" si="50"/>
        <v>-</v>
      </c>
      <c r="DN14" s="59" t="str">
        <f t="shared" si="51"/>
        <v/>
      </c>
      <c r="DO14" s="59" t="str">
        <f t="shared" si="52"/>
        <v/>
      </c>
      <c r="DP14" s="59" t="str">
        <f t="shared" si="53"/>
        <v/>
      </c>
      <c r="DQ14" s="59" t="str">
        <f t="shared" si="54"/>
        <v/>
      </c>
      <c r="DR14" s="59" t="str">
        <f t="shared" si="55"/>
        <v/>
      </c>
      <c r="DS14" s="59" t="str">
        <f t="shared" si="56"/>
        <v/>
      </c>
      <c r="DT14" s="59" t="str">
        <f t="shared" si="57"/>
        <v/>
      </c>
      <c r="DU14" s="59" t="str">
        <f t="shared" si="58"/>
        <v/>
      </c>
      <c r="DV14" s="59" t="str">
        <f t="shared" si="59"/>
        <v/>
      </c>
      <c r="DW14" s="59" t="str">
        <f t="shared" si="60"/>
        <v/>
      </c>
      <c r="DX14" s="59" t="str">
        <f t="shared" si="61"/>
        <v/>
      </c>
      <c r="DY14" s="59" t="str">
        <f t="shared" si="62"/>
        <v/>
      </c>
      <c r="DZ14" s="59" t="str">
        <f t="shared" si="63"/>
        <v/>
      </c>
      <c r="EA14" s="59" t="str">
        <f t="shared" si="64"/>
        <v/>
      </c>
      <c r="EB14" s="59" t="str">
        <f t="shared" si="65"/>
        <v/>
      </c>
      <c r="EC14" s="59" t="str">
        <f t="shared" si="66"/>
        <v/>
      </c>
      <c r="ED14" s="59" t="str">
        <f t="shared" si="67"/>
        <v/>
      </c>
      <c r="EE14" s="59" t="str">
        <f t="shared" si="68"/>
        <v/>
      </c>
      <c r="EF14" s="59" t="str">
        <f t="shared" si="69"/>
        <v/>
      </c>
      <c r="EG14" s="59" t="str">
        <f t="shared" si="70"/>
        <v/>
      </c>
      <c r="EH14" s="59" t="str">
        <f t="shared" si="71"/>
        <v/>
      </c>
      <c r="EI14" s="59" t="str">
        <f t="shared" si="72"/>
        <v/>
      </c>
      <c r="EJ14" s="59" t="str">
        <f t="shared" si="73"/>
        <v/>
      </c>
      <c r="EK14" s="59" t="str">
        <f t="shared" si="74"/>
        <v/>
      </c>
      <c r="EL14" s="59" t="str">
        <f t="shared" si="75"/>
        <v/>
      </c>
      <c r="EM14" s="59" t="str">
        <f t="shared" si="76"/>
        <v/>
      </c>
      <c r="EN14" s="59" t="str">
        <f t="shared" si="77"/>
        <v/>
      </c>
      <c r="EO14" s="59" t="str">
        <f t="shared" si="78"/>
        <v/>
      </c>
      <c r="EP14" s="59" t="str">
        <f t="shared" si="79"/>
        <v/>
      </c>
      <c r="EQ14" s="59" t="str">
        <f t="shared" si="80"/>
        <v/>
      </c>
      <c r="ER14" s="59" t="str">
        <f t="shared" si="81"/>
        <v/>
      </c>
      <c r="ES14" s="59" t="str">
        <f t="shared" si="82"/>
        <v/>
      </c>
      <c r="ET14" s="59" t="str">
        <f t="shared" si="83"/>
        <v/>
      </c>
      <c r="EU14" s="59" t="str">
        <f t="shared" si="84"/>
        <v/>
      </c>
      <c r="EV14" s="59" t="str">
        <f t="shared" si="85"/>
        <v/>
      </c>
      <c r="EW14" s="59" t="str">
        <f t="shared" si="86"/>
        <v/>
      </c>
      <c r="EX14" s="59" t="str">
        <f t="shared" si="87"/>
        <v/>
      </c>
      <c r="EY14" s="59" t="str">
        <f t="shared" si="88"/>
        <v/>
      </c>
      <c r="EZ14" s="59" t="str">
        <f t="shared" si="89"/>
        <v/>
      </c>
      <c r="FA14" s="59" t="str">
        <f t="shared" si="90"/>
        <v/>
      </c>
      <c r="FB14" s="59" t="str">
        <f t="shared" si="91"/>
        <v/>
      </c>
      <c r="FC14" s="59" t="str">
        <f t="shared" si="92"/>
        <v/>
      </c>
      <c r="FD14" s="59" t="str">
        <f t="shared" si="93"/>
        <v/>
      </c>
      <c r="FE14" s="59" t="str">
        <f t="shared" si="94"/>
        <v/>
      </c>
      <c r="FF14" s="59" t="str">
        <f t="shared" si="95"/>
        <v/>
      </c>
    </row>
    <row r="15" spans="1:162" ht="12.75" x14ac:dyDescent="0.25">
      <c r="A15" s="60"/>
      <c r="B15" s="61"/>
      <c r="C15" s="62"/>
      <c r="D15" s="62"/>
      <c r="E15" s="62"/>
      <c r="F15" s="62"/>
      <c r="G15" s="62"/>
      <c r="H15" s="62"/>
      <c r="I15" s="62"/>
      <c r="J15" s="62"/>
    </row>
  </sheetData>
  <mergeCells count="19">
    <mergeCell ref="DW1:EH1"/>
    <mergeCell ref="EI1:ET1"/>
    <mergeCell ref="EU1:FF1"/>
    <mergeCell ref="BI1:BJ1"/>
    <mergeCell ref="K1:L1"/>
    <mergeCell ref="M1:X1"/>
    <mergeCell ref="Y1:AJ1"/>
    <mergeCell ref="AK1:AV1"/>
    <mergeCell ref="AW1:BH1"/>
    <mergeCell ref="BY1:CJ1"/>
    <mergeCell ref="CK1:CV1"/>
    <mergeCell ref="CW1:DH1"/>
    <mergeCell ref="DI1:DJ1"/>
    <mergeCell ref="DK1:DV1"/>
    <mergeCell ref="A1:B1"/>
    <mergeCell ref="C1:H1"/>
    <mergeCell ref="I1:J1"/>
    <mergeCell ref="BK1:BL1"/>
    <mergeCell ref="BM1:BX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7"/>
  <sheetViews>
    <sheetView zoomScale="80" zoomScaleNormal="80" workbookViewId="0"/>
  </sheetViews>
  <sheetFormatPr defaultRowHeight="14.4" x14ac:dyDescent="0.3"/>
  <cols>
    <col min="1" max="2" width="41.6640625" bestFit="1" customWidth="1"/>
    <col min="3" max="4" width="50.6640625" customWidth="1"/>
    <col min="5" max="5" width="27.33203125" bestFit="1" customWidth="1"/>
    <col min="6" max="6" width="11.33203125" bestFit="1" customWidth="1"/>
    <col min="7" max="7" width="15.33203125" bestFit="1" customWidth="1"/>
    <col min="8" max="8" width="5.6640625" customWidth="1"/>
    <col min="9" max="9" width="13.88671875" bestFit="1" customWidth="1"/>
  </cols>
  <sheetData>
    <row r="1" spans="1:7" s="11" customFormat="1" ht="15" x14ac:dyDescent="0.25">
      <c r="A1" s="18" t="s">
        <v>1420</v>
      </c>
      <c r="B1" s="18" t="s">
        <v>1419</v>
      </c>
      <c r="C1" s="18" t="s">
        <v>1421</v>
      </c>
      <c r="D1" s="18" t="s">
        <v>1418</v>
      </c>
      <c r="E1" s="18" t="s">
        <v>876</v>
      </c>
      <c r="F1" s="18" t="s">
        <v>125</v>
      </c>
      <c r="G1" s="18" t="s">
        <v>1417</v>
      </c>
    </row>
    <row r="2" spans="1:7" ht="15" x14ac:dyDescent="0.25">
      <c r="A2" s="9" t="s">
        <v>731</v>
      </c>
      <c r="B2" s="9" t="s">
        <v>731</v>
      </c>
      <c r="C2" s="9" t="s">
        <v>841</v>
      </c>
      <c r="D2" s="9" t="s">
        <v>127</v>
      </c>
      <c r="E2" s="10" t="s">
        <v>1504</v>
      </c>
      <c r="F2" s="9">
        <v>100</v>
      </c>
      <c r="G2" s="9" t="s">
        <v>1319</v>
      </c>
    </row>
    <row r="3" spans="1:7" s="9" customFormat="1" ht="15" x14ac:dyDescent="0.25">
      <c r="A3" s="9" t="s">
        <v>733</v>
      </c>
      <c r="B3" s="9" t="s">
        <v>733</v>
      </c>
      <c r="C3" s="9" t="s">
        <v>732</v>
      </c>
      <c r="D3" s="9" t="s">
        <v>127</v>
      </c>
      <c r="E3" s="9" t="s">
        <v>1504</v>
      </c>
      <c r="F3" s="9">
        <v>50</v>
      </c>
      <c r="G3" s="9" t="s">
        <v>1320</v>
      </c>
    </row>
    <row r="4" spans="1:7" ht="15" x14ac:dyDescent="0.25">
      <c r="A4" s="9" t="s">
        <v>734</v>
      </c>
      <c r="B4" s="9" t="s">
        <v>734</v>
      </c>
      <c r="C4" s="9" t="s">
        <v>732</v>
      </c>
      <c r="D4" s="9" t="s">
        <v>127</v>
      </c>
      <c r="E4" s="9" t="s">
        <v>1504</v>
      </c>
      <c r="F4" s="9">
        <v>30</v>
      </c>
      <c r="G4" s="9" t="s">
        <v>1321</v>
      </c>
    </row>
    <row r="5" spans="1:7" ht="15" x14ac:dyDescent="0.25">
      <c r="A5" s="9" t="s">
        <v>735</v>
      </c>
      <c r="B5" s="9" t="s">
        <v>735</v>
      </c>
      <c r="C5" s="9" t="s">
        <v>732</v>
      </c>
      <c r="D5" s="9" t="s">
        <v>127</v>
      </c>
      <c r="E5" s="9" t="s">
        <v>1504</v>
      </c>
      <c r="F5" s="9">
        <v>20</v>
      </c>
      <c r="G5" s="9" t="s">
        <v>1322</v>
      </c>
    </row>
    <row r="6" spans="1:7" ht="15" x14ac:dyDescent="0.25">
      <c r="A6" s="9" t="s">
        <v>736</v>
      </c>
      <c r="B6" s="9" t="s">
        <v>736</v>
      </c>
      <c r="C6" s="9" t="s">
        <v>732</v>
      </c>
      <c r="D6" s="9" t="s">
        <v>127</v>
      </c>
      <c r="E6" s="9" t="s">
        <v>1504</v>
      </c>
      <c r="F6" s="9">
        <v>200</v>
      </c>
      <c r="G6" s="9" t="s">
        <v>1323</v>
      </c>
    </row>
    <row r="7" spans="1:7" ht="15" x14ac:dyDescent="0.25">
      <c r="A7" s="9" t="s">
        <v>737</v>
      </c>
      <c r="B7" s="9" t="s">
        <v>737</v>
      </c>
      <c r="C7" s="9" t="s">
        <v>732</v>
      </c>
      <c r="D7" s="9" t="s">
        <v>127</v>
      </c>
      <c r="E7" s="9" t="s">
        <v>1504</v>
      </c>
      <c r="F7" s="9">
        <v>20</v>
      </c>
      <c r="G7" s="9" t="s">
        <v>1324</v>
      </c>
    </row>
    <row r="8" spans="1:7" ht="15" x14ac:dyDescent="0.25">
      <c r="A8" s="9" t="s">
        <v>738</v>
      </c>
      <c r="B8" s="9" t="s">
        <v>738</v>
      </c>
      <c r="C8" s="9" t="s">
        <v>732</v>
      </c>
      <c r="D8" s="9" t="s">
        <v>127</v>
      </c>
      <c r="E8" s="9" t="s">
        <v>1504</v>
      </c>
      <c r="F8" s="9">
        <v>30</v>
      </c>
      <c r="G8" s="9" t="s">
        <v>1325</v>
      </c>
    </row>
    <row r="9" spans="1:7" ht="15" x14ac:dyDescent="0.25">
      <c r="A9" s="9" t="s">
        <v>739</v>
      </c>
      <c r="B9" s="9" t="s">
        <v>739</v>
      </c>
      <c r="C9" s="9" t="s">
        <v>732</v>
      </c>
      <c r="D9" s="9" t="s">
        <v>127</v>
      </c>
      <c r="E9" s="9" t="s">
        <v>1504</v>
      </c>
      <c r="F9" s="9">
        <v>40</v>
      </c>
      <c r="G9" s="9" t="s">
        <v>1326</v>
      </c>
    </row>
    <row r="10" spans="1:7" ht="15" x14ac:dyDescent="0.25">
      <c r="A10" s="9" t="s">
        <v>740</v>
      </c>
      <c r="B10" s="9" t="s">
        <v>740</v>
      </c>
      <c r="C10" s="9" t="s">
        <v>741</v>
      </c>
      <c r="D10" s="9" t="s">
        <v>127</v>
      </c>
      <c r="E10" s="9" t="s">
        <v>1504</v>
      </c>
      <c r="F10" s="9">
        <v>40</v>
      </c>
      <c r="G10" s="9" t="s">
        <v>1327</v>
      </c>
    </row>
    <row r="11" spans="1:7" ht="15" x14ac:dyDescent="0.25">
      <c r="A11" s="9" t="s">
        <v>742</v>
      </c>
      <c r="B11" s="9" t="s">
        <v>742</v>
      </c>
      <c r="C11" s="9" t="s">
        <v>743</v>
      </c>
      <c r="D11" s="9" t="s">
        <v>127</v>
      </c>
      <c r="E11" s="9" t="s">
        <v>1504</v>
      </c>
      <c r="F11" s="9">
        <v>20</v>
      </c>
      <c r="G11" s="9" t="s">
        <v>1328</v>
      </c>
    </row>
    <row r="12" spans="1:7" ht="15" x14ac:dyDescent="0.25">
      <c r="A12" s="9" t="s">
        <v>744</v>
      </c>
      <c r="B12" s="9" t="s">
        <v>744</v>
      </c>
      <c r="C12" s="9" t="s">
        <v>743</v>
      </c>
      <c r="D12" s="9" t="s">
        <v>127</v>
      </c>
      <c r="E12" s="9" t="s">
        <v>1504</v>
      </c>
      <c r="F12" s="9">
        <v>100</v>
      </c>
      <c r="G12" s="9" t="s">
        <v>1329</v>
      </c>
    </row>
    <row r="13" spans="1:7" ht="15" x14ac:dyDescent="0.25">
      <c r="A13" s="9" t="s">
        <v>745</v>
      </c>
      <c r="B13" s="9" t="s">
        <v>745</v>
      </c>
      <c r="C13" s="9" t="s">
        <v>743</v>
      </c>
      <c r="D13" s="9" t="s">
        <v>746</v>
      </c>
      <c r="E13" s="9" t="s">
        <v>1504</v>
      </c>
      <c r="F13" s="9">
        <v>50</v>
      </c>
      <c r="G13" s="9" t="s">
        <v>1330</v>
      </c>
    </row>
    <row r="14" spans="1:7" ht="15" x14ac:dyDescent="0.25">
      <c r="A14" s="9" t="s">
        <v>747</v>
      </c>
      <c r="B14" s="9" t="s">
        <v>747</v>
      </c>
      <c r="C14" s="9" t="s">
        <v>743</v>
      </c>
      <c r="D14" s="9" t="s">
        <v>748</v>
      </c>
      <c r="E14" s="9" t="s">
        <v>1504</v>
      </c>
      <c r="F14" s="9">
        <v>40</v>
      </c>
      <c r="G14" s="9" t="s">
        <v>1331</v>
      </c>
    </row>
    <row r="15" spans="1:7" ht="15" x14ac:dyDescent="0.25">
      <c r="A15" s="9" t="s">
        <v>749</v>
      </c>
      <c r="B15" s="9" t="s">
        <v>749</v>
      </c>
      <c r="C15" s="9" t="s">
        <v>743</v>
      </c>
      <c r="D15" s="9" t="s">
        <v>750</v>
      </c>
      <c r="E15" s="9" t="s">
        <v>1504</v>
      </c>
      <c r="F15" s="9">
        <v>30</v>
      </c>
      <c r="G15" s="9" t="s">
        <v>1332</v>
      </c>
    </row>
    <row r="16" spans="1:7" ht="15" x14ac:dyDescent="0.25">
      <c r="A16" s="9" t="s">
        <v>751</v>
      </c>
      <c r="B16" s="9" t="s">
        <v>751</v>
      </c>
      <c r="C16" s="9" t="s">
        <v>743</v>
      </c>
      <c r="D16" s="9" t="s">
        <v>752</v>
      </c>
      <c r="E16" s="9" t="s">
        <v>1504</v>
      </c>
      <c r="F16" s="9">
        <v>20</v>
      </c>
      <c r="G16" s="9" t="s">
        <v>1333</v>
      </c>
    </row>
    <row r="17" spans="1:7" ht="15" x14ac:dyDescent="0.25">
      <c r="A17" s="9" t="s">
        <v>753</v>
      </c>
      <c r="B17" s="9" t="s">
        <v>753</v>
      </c>
      <c r="C17" s="9" t="s">
        <v>743</v>
      </c>
      <c r="D17" s="9" t="s">
        <v>754</v>
      </c>
      <c r="E17" s="9" t="s">
        <v>1504</v>
      </c>
      <c r="F17" s="9">
        <v>30</v>
      </c>
      <c r="G17" s="9" t="s">
        <v>1334</v>
      </c>
    </row>
    <row r="18" spans="1:7" ht="15" x14ac:dyDescent="0.25">
      <c r="A18" s="9" t="s">
        <v>755</v>
      </c>
      <c r="B18" s="9" t="s">
        <v>755</v>
      </c>
      <c r="C18" s="9" t="s">
        <v>743</v>
      </c>
      <c r="D18" s="9" t="s">
        <v>756</v>
      </c>
      <c r="E18" s="9" t="s">
        <v>1504</v>
      </c>
      <c r="F18" s="9">
        <v>40</v>
      </c>
      <c r="G18" s="9" t="s">
        <v>1335</v>
      </c>
    </row>
    <row r="19" spans="1:7" ht="15" x14ac:dyDescent="0.25">
      <c r="A19" s="9" t="s">
        <v>757</v>
      </c>
      <c r="B19" s="9" t="s">
        <v>757</v>
      </c>
      <c r="C19" s="9" t="s">
        <v>743</v>
      </c>
      <c r="D19" s="9" t="s">
        <v>758</v>
      </c>
      <c r="E19" s="9" t="s">
        <v>1504</v>
      </c>
      <c r="F19" s="9">
        <v>30</v>
      </c>
      <c r="G19" s="9" t="s">
        <v>1336</v>
      </c>
    </row>
    <row r="20" spans="1:7" ht="15" x14ac:dyDescent="0.25">
      <c r="A20" s="9" t="s">
        <v>759</v>
      </c>
      <c r="B20" s="9" t="s">
        <v>759</v>
      </c>
      <c r="C20" s="9" t="s">
        <v>743</v>
      </c>
      <c r="D20" s="9" t="s">
        <v>760</v>
      </c>
      <c r="E20" s="9" t="s">
        <v>1504</v>
      </c>
      <c r="F20" s="9">
        <v>50</v>
      </c>
      <c r="G20" s="9" t="s">
        <v>1337</v>
      </c>
    </row>
    <row r="21" spans="1:7" ht="15" x14ac:dyDescent="0.25">
      <c r="A21" s="9" t="s">
        <v>761</v>
      </c>
      <c r="B21" s="9" t="s">
        <v>761</v>
      </c>
      <c r="C21" s="9" t="s">
        <v>743</v>
      </c>
      <c r="D21" s="9" t="s">
        <v>127</v>
      </c>
      <c r="E21" s="9" t="s">
        <v>1504</v>
      </c>
      <c r="F21" s="9">
        <v>50</v>
      </c>
      <c r="G21" s="9" t="s">
        <v>1338</v>
      </c>
    </row>
    <row r="22" spans="1:7" ht="15" x14ac:dyDescent="0.25">
      <c r="A22" s="9" t="s">
        <v>762</v>
      </c>
      <c r="B22" s="9" t="s">
        <v>762</v>
      </c>
      <c r="C22" s="9" t="s">
        <v>743</v>
      </c>
      <c r="D22" s="9" t="s">
        <v>127</v>
      </c>
      <c r="E22" s="9" t="s">
        <v>1504</v>
      </c>
      <c r="F22" s="9">
        <v>20</v>
      </c>
      <c r="G22" s="9" t="s">
        <v>1339</v>
      </c>
    </row>
    <row r="23" spans="1:7" ht="15" x14ac:dyDescent="0.25">
      <c r="A23" s="9" t="s">
        <v>763</v>
      </c>
      <c r="B23" s="9" t="s">
        <v>763</v>
      </c>
      <c r="C23" s="9" t="s">
        <v>743</v>
      </c>
      <c r="D23" s="9" t="s">
        <v>127</v>
      </c>
      <c r="E23" s="9" t="s">
        <v>1504</v>
      </c>
      <c r="F23" s="9">
        <v>200</v>
      </c>
      <c r="G23" s="9" t="s">
        <v>1340</v>
      </c>
    </row>
    <row r="24" spans="1:7" ht="15" x14ac:dyDescent="0.25">
      <c r="A24" s="9" t="s">
        <v>764</v>
      </c>
      <c r="B24" s="9" t="s">
        <v>764</v>
      </c>
      <c r="C24" s="9" t="s">
        <v>743</v>
      </c>
      <c r="D24" s="9" t="s">
        <v>127</v>
      </c>
      <c r="E24" s="9" t="s">
        <v>1504</v>
      </c>
      <c r="F24" s="9">
        <v>100</v>
      </c>
      <c r="G24" s="9" t="s">
        <v>1341</v>
      </c>
    </row>
    <row r="25" spans="1:7" x14ac:dyDescent="0.3">
      <c r="A25" s="9" t="s">
        <v>765</v>
      </c>
      <c r="B25" s="9" t="s">
        <v>765</v>
      </c>
      <c r="C25" s="9" t="s">
        <v>743</v>
      </c>
      <c r="D25" s="9" t="s">
        <v>127</v>
      </c>
      <c r="E25" s="9" t="s">
        <v>1504</v>
      </c>
      <c r="F25" s="9">
        <v>50</v>
      </c>
      <c r="G25" s="9" t="s">
        <v>1342</v>
      </c>
    </row>
    <row r="26" spans="1:7" x14ac:dyDescent="0.3">
      <c r="A26" s="9" t="s">
        <v>766</v>
      </c>
      <c r="B26" s="9" t="s">
        <v>766</v>
      </c>
      <c r="C26" s="9" t="s">
        <v>743</v>
      </c>
      <c r="D26" s="9" t="s">
        <v>127</v>
      </c>
      <c r="E26" s="9" t="s">
        <v>1504</v>
      </c>
      <c r="F26" s="9">
        <v>30</v>
      </c>
      <c r="G26" s="9" t="s">
        <v>1343</v>
      </c>
    </row>
    <row r="27" spans="1:7" x14ac:dyDescent="0.3">
      <c r="A27" s="9" t="s">
        <v>767</v>
      </c>
      <c r="B27" s="9" t="s">
        <v>767</v>
      </c>
      <c r="C27" s="9" t="s">
        <v>743</v>
      </c>
      <c r="D27" s="9" t="s">
        <v>127</v>
      </c>
      <c r="E27" s="9" t="s">
        <v>1504</v>
      </c>
      <c r="F27" s="9">
        <v>40</v>
      </c>
      <c r="G27" s="9" t="s">
        <v>1344</v>
      </c>
    </row>
    <row r="28" spans="1:7" x14ac:dyDescent="0.3">
      <c r="A28" s="9" t="s">
        <v>768</v>
      </c>
      <c r="B28" s="9" t="s">
        <v>768</v>
      </c>
      <c r="C28" s="9" t="s">
        <v>743</v>
      </c>
      <c r="D28" s="9" t="s">
        <v>127</v>
      </c>
      <c r="E28" s="9" t="s">
        <v>1504</v>
      </c>
      <c r="F28" s="9">
        <v>50</v>
      </c>
      <c r="G28" s="9" t="s">
        <v>1345</v>
      </c>
    </row>
    <row r="29" spans="1:7" x14ac:dyDescent="0.3">
      <c r="A29" s="9" t="s">
        <v>769</v>
      </c>
      <c r="B29" s="9" t="s">
        <v>769</v>
      </c>
      <c r="C29" s="9" t="s">
        <v>743</v>
      </c>
      <c r="D29" s="9" t="s">
        <v>127</v>
      </c>
      <c r="E29" s="9" t="s">
        <v>1504</v>
      </c>
      <c r="F29" s="9">
        <v>30</v>
      </c>
      <c r="G29" s="9" t="s">
        <v>1346</v>
      </c>
    </row>
    <row r="30" spans="1:7" x14ac:dyDescent="0.3">
      <c r="A30" s="9" t="s">
        <v>770</v>
      </c>
      <c r="B30" s="9" t="s">
        <v>770</v>
      </c>
      <c r="C30" s="9" t="s">
        <v>743</v>
      </c>
      <c r="D30" s="9" t="s">
        <v>771</v>
      </c>
      <c r="E30" s="9" t="s">
        <v>1504</v>
      </c>
      <c r="F30" s="9">
        <v>30</v>
      </c>
      <c r="G30" s="9" t="s">
        <v>1347</v>
      </c>
    </row>
    <row r="31" spans="1:7" x14ac:dyDescent="0.3">
      <c r="A31" s="9" t="s">
        <v>772</v>
      </c>
      <c r="B31" s="9" t="s">
        <v>772</v>
      </c>
      <c r="C31" s="9" t="s">
        <v>743</v>
      </c>
      <c r="D31" s="9" t="s">
        <v>127</v>
      </c>
      <c r="E31" s="9" t="s">
        <v>1504</v>
      </c>
      <c r="F31" s="9">
        <v>50</v>
      </c>
      <c r="G31" s="9" t="s">
        <v>1348</v>
      </c>
    </row>
    <row r="32" spans="1:7" x14ac:dyDescent="0.3">
      <c r="A32" s="9" t="s">
        <v>773</v>
      </c>
      <c r="B32" s="9" t="s">
        <v>773</v>
      </c>
      <c r="C32" s="9" t="s">
        <v>743</v>
      </c>
      <c r="D32" s="9" t="s">
        <v>774</v>
      </c>
      <c r="E32" s="9" t="s">
        <v>1504</v>
      </c>
      <c r="F32" s="9">
        <v>20</v>
      </c>
      <c r="G32" s="9" t="s">
        <v>1349</v>
      </c>
    </row>
    <row r="33" spans="1:7" x14ac:dyDescent="0.3">
      <c r="A33" s="9" t="s">
        <v>775</v>
      </c>
      <c r="B33" s="9" t="s">
        <v>775</v>
      </c>
      <c r="C33" s="9" t="s">
        <v>776</v>
      </c>
      <c r="D33" s="9" t="s">
        <v>127</v>
      </c>
      <c r="E33" s="9" t="s">
        <v>1504</v>
      </c>
      <c r="F33" s="9">
        <v>30</v>
      </c>
      <c r="G33" s="9" t="s">
        <v>1350</v>
      </c>
    </row>
    <row r="34" spans="1:7" x14ac:dyDescent="0.3">
      <c r="A34" s="9" t="s">
        <v>777</v>
      </c>
      <c r="B34" s="9" t="s">
        <v>777</v>
      </c>
      <c r="C34" s="9" t="s">
        <v>776</v>
      </c>
      <c r="D34" s="9" t="s">
        <v>778</v>
      </c>
      <c r="E34" s="9" t="s">
        <v>1504</v>
      </c>
      <c r="F34" s="9">
        <v>50</v>
      </c>
      <c r="G34" s="9" t="s">
        <v>1351</v>
      </c>
    </row>
    <row r="35" spans="1:7" x14ac:dyDescent="0.3">
      <c r="A35" s="9" t="s">
        <v>779</v>
      </c>
      <c r="B35" s="9" t="s">
        <v>779</v>
      </c>
      <c r="C35" s="9" t="s">
        <v>776</v>
      </c>
      <c r="D35" s="9" t="s">
        <v>780</v>
      </c>
      <c r="E35" s="9" t="s">
        <v>1504</v>
      </c>
      <c r="F35" s="9">
        <v>200</v>
      </c>
      <c r="G35" s="9" t="s">
        <v>1352</v>
      </c>
    </row>
    <row r="36" spans="1:7" x14ac:dyDescent="0.3">
      <c r="A36" s="9" t="s">
        <v>781</v>
      </c>
      <c r="B36" s="9" t="s">
        <v>781</v>
      </c>
      <c r="C36" s="9" t="s">
        <v>776</v>
      </c>
      <c r="D36" s="9" t="s">
        <v>782</v>
      </c>
      <c r="E36" s="9" t="s">
        <v>1504</v>
      </c>
      <c r="F36" s="9">
        <v>30</v>
      </c>
      <c r="G36" s="9" t="s">
        <v>1353</v>
      </c>
    </row>
    <row r="37" spans="1:7" x14ac:dyDescent="0.3">
      <c r="A37" s="9" t="s">
        <v>783</v>
      </c>
      <c r="B37" s="9" t="s">
        <v>783</v>
      </c>
      <c r="C37" s="9" t="s">
        <v>776</v>
      </c>
      <c r="D37" s="9" t="s">
        <v>784</v>
      </c>
      <c r="E37" s="9" t="s">
        <v>1504</v>
      </c>
      <c r="F37" s="9">
        <v>200</v>
      </c>
      <c r="G37" s="9" t="s">
        <v>1354</v>
      </c>
    </row>
    <row r="38" spans="1:7" x14ac:dyDescent="0.3">
      <c r="A38" s="9" t="s">
        <v>785</v>
      </c>
      <c r="B38" s="9" t="s">
        <v>785</v>
      </c>
      <c r="C38" s="9" t="s">
        <v>776</v>
      </c>
      <c r="D38" s="9" t="s">
        <v>786</v>
      </c>
      <c r="E38" s="9" t="s">
        <v>1504</v>
      </c>
      <c r="F38" s="9">
        <v>50</v>
      </c>
      <c r="G38" s="9" t="s">
        <v>1355</v>
      </c>
    </row>
    <row r="39" spans="1:7" x14ac:dyDescent="0.3">
      <c r="A39" s="9" t="s">
        <v>787</v>
      </c>
      <c r="B39" s="9" t="s">
        <v>787</v>
      </c>
      <c r="C39" s="9" t="s">
        <v>776</v>
      </c>
      <c r="D39" s="9" t="s">
        <v>788</v>
      </c>
      <c r="E39" s="9" t="s">
        <v>1504</v>
      </c>
      <c r="F39" s="9">
        <v>50</v>
      </c>
      <c r="G39" s="9" t="s">
        <v>1356</v>
      </c>
    </row>
    <row r="40" spans="1:7" x14ac:dyDescent="0.3">
      <c r="A40" s="9" t="s">
        <v>789</v>
      </c>
      <c r="B40" s="9" t="s">
        <v>789</v>
      </c>
      <c r="C40" s="9" t="s">
        <v>776</v>
      </c>
      <c r="D40" s="9" t="s">
        <v>790</v>
      </c>
      <c r="E40" s="9" t="s">
        <v>1504</v>
      </c>
      <c r="F40" s="9">
        <v>20</v>
      </c>
      <c r="G40" s="9" t="s">
        <v>1357</v>
      </c>
    </row>
    <row r="41" spans="1:7" x14ac:dyDescent="0.3">
      <c r="A41" s="9" t="s">
        <v>791</v>
      </c>
      <c r="B41" s="9" t="s">
        <v>791</v>
      </c>
      <c r="C41" s="9" t="s">
        <v>776</v>
      </c>
      <c r="D41" s="9" t="s">
        <v>127</v>
      </c>
      <c r="E41" s="9" t="s">
        <v>1504</v>
      </c>
      <c r="F41" s="9">
        <v>40</v>
      </c>
      <c r="G41" s="9" t="s">
        <v>1358</v>
      </c>
    </row>
    <row r="42" spans="1:7" x14ac:dyDescent="0.3">
      <c r="A42" s="9" t="s">
        <v>792</v>
      </c>
      <c r="B42" s="9" t="s">
        <v>792</v>
      </c>
      <c r="C42" s="9" t="s">
        <v>793</v>
      </c>
      <c r="D42" s="9" t="s">
        <v>794</v>
      </c>
      <c r="E42" s="9" t="s">
        <v>1504</v>
      </c>
      <c r="F42" s="9">
        <v>100</v>
      </c>
      <c r="G42" s="9" t="s">
        <v>1359</v>
      </c>
    </row>
    <row r="43" spans="1:7" x14ac:dyDescent="0.3">
      <c r="A43" s="9" t="s">
        <v>795</v>
      </c>
      <c r="B43" s="9" t="s">
        <v>795</v>
      </c>
      <c r="C43" s="9" t="s">
        <v>793</v>
      </c>
      <c r="D43" s="9" t="s">
        <v>127</v>
      </c>
      <c r="E43" s="9" t="s">
        <v>1504</v>
      </c>
      <c r="F43" s="9">
        <v>30</v>
      </c>
      <c r="G43" s="9" t="s">
        <v>1360</v>
      </c>
    </row>
    <row r="44" spans="1:7" x14ac:dyDescent="0.3">
      <c r="A44" s="9" t="s">
        <v>796</v>
      </c>
      <c r="B44" s="9" t="s">
        <v>796</v>
      </c>
      <c r="C44" s="9" t="s">
        <v>793</v>
      </c>
      <c r="D44" s="9" t="s">
        <v>797</v>
      </c>
      <c r="E44" s="9" t="s">
        <v>1504</v>
      </c>
      <c r="F44" s="9">
        <v>30</v>
      </c>
      <c r="G44" s="9" t="s">
        <v>1361</v>
      </c>
    </row>
    <row r="45" spans="1:7" x14ac:dyDescent="0.3">
      <c r="A45" s="9" t="s">
        <v>798</v>
      </c>
      <c r="B45" s="9" t="s">
        <v>798</v>
      </c>
      <c r="C45" s="9" t="s">
        <v>793</v>
      </c>
      <c r="D45" s="9" t="s">
        <v>799</v>
      </c>
      <c r="E45" s="9" t="s">
        <v>1504</v>
      </c>
      <c r="F45" s="9">
        <v>100</v>
      </c>
      <c r="G45" s="9" t="s">
        <v>1362</v>
      </c>
    </row>
    <row r="46" spans="1:7" x14ac:dyDescent="0.3">
      <c r="A46" s="9" t="s">
        <v>800</v>
      </c>
      <c r="B46" s="9" t="s">
        <v>800</v>
      </c>
      <c r="C46" s="9" t="s">
        <v>793</v>
      </c>
      <c r="D46" s="9" t="s">
        <v>127</v>
      </c>
      <c r="E46" s="9" t="s">
        <v>1504</v>
      </c>
      <c r="F46" s="9">
        <v>50</v>
      </c>
      <c r="G46" s="9" t="s">
        <v>1363</v>
      </c>
    </row>
    <row r="47" spans="1:7" x14ac:dyDescent="0.3">
      <c r="A47" s="9" t="s">
        <v>801</v>
      </c>
      <c r="B47" s="9" t="s">
        <v>801</v>
      </c>
      <c r="C47" s="9" t="s">
        <v>793</v>
      </c>
      <c r="D47" s="9" t="s">
        <v>802</v>
      </c>
      <c r="E47" s="9" t="s">
        <v>1504</v>
      </c>
      <c r="F47" s="9">
        <v>30</v>
      </c>
      <c r="G47" s="9" t="s">
        <v>1364</v>
      </c>
    </row>
    <row r="48" spans="1:7" x14ac:dyDescent="0.3">
      <c r="A48" s="9" t="s">
        <v>803</v>
      </c>
      <c r="B48" s="9" t="s">
        <v>803</v>
      </c>
      <c r="C48" s="9" t="s">
        <v>793</v>
      </c>
      <c r="D48" s="9" t="s">
        <v>804</v>
      </c>
      <c r="E48" s="9" t="s">
        <v>1504</v>
      </c>
      <c r="F48" s="9">
        <v>20</v>
      </c>
      <c r="G48" s="9" t="s">
        <v>1365</v>
      </c>
    </row>
    <row r="49" spans="1:7" x14ac:dyDescent="0.3">
      <c r="A49" s="9" t="s">
        <v>805</v>
      </c>
      <c r="B49" s="9" t="s">
        <v>805</v>
      </c>
      <c r="C49" s="9" t="s">
        <v>793</v>
      </c>
      <c r="D49" s="9" t="s">
        <v>806</v>
      </c>
      <c r="E49" s="9" t="s">
        <v>1504</v>
      </c>
      <c r="F49" s="9">
        <v>100</v>
      </c>
      <c r="G49" s="9" t="s">
        <v>1366</v>
      </c>
    </row>
    <row r="50" spans="1:7" x14ac:dyDescent="0.3">
      <c r="A50" s="9" t="s">
        <v>807</v>
      </c>
      <c r="B50" s="9" t="s">
        <v>807</v>
      </c>
      <c r="C50" s="9" t="s">
        <v>793</v>
      </c>
      <c r="D50" s="9" t="s">
        <v>808</v>
      </c>
      <c r="E50" s="9" t="s">
        <v>1504</v>
      </c>
      <c r="F50" s="9">
        <v>100</v>
      </c>
      <c r="G50" s="9" t="s">
        <v>1367</v>
      </c>
    </row>
    <row r="51" spans="1:7" x14ac:dyDescent="0.3">
      <c r="A51" s="9" t="s">
        <v>809</v>
      </c>
      <c r="B51" s="9" t="s">
        <v>809</v>
      </c>
      <c r="C51" s="9" t="s">
        <v>793</v>
      </c>
      <c r="D51" s="9" t="s">
        <v>810</v>
      </c>
      <c r="E51" s="9" t="s">
        <v>1504</v>
      </c>
      <c r="F51" s="9">
        <v>30</v>
      </c>
      <c r="G51" s="9" t="s">
        <v>1368</v>
      </c>
    </row>
    <row r="52" spans="1:7" x14ac:dyDescent="0.3">
      <c r="A52" s="9" t="s">
        <v>811</v>
      </c>
      <c r="B52" s="9" t="s">
        <v>811</v>
      </c>
      <c r="C52" s="9" t="s">
        <v>793</v>
      </c>
      <c r="D52" s="9" t="s">
        <v>812</v>
      </c>
      <c r="E52" s="9" t="s">
        <v>1504</v>
      </c>
      <c r="F52" s="9">
        <v>30</v>
      </c>
      <c r="G52" s="9" t="s">
        <v>1369</v>
      </c>
    </row>
    <row r="53" spans="1:7" x14ac:dyDescent="0.3">
      <c r="A53" s="9" t="s">
        <v>813</v>
      </c>
      <c r="B53" s="9" t="s">
        <v>813</v>
      </c>
      <c r="C53" s="9" t="s">
        <v>814</v>
      </c>
      <c r="D53" s="9" t="s">
        <v>815</v>
      </c>
      <c r="E53" s="9" t="s">
        <v>1504</v>
      </c>
      <c r="F53" s="9">
        <v>20</v>
      </c>
      <c r="G53" s="9" t="s">
        <v>1370</v>
      </c>
    </row>
    <row r="54" spans="1:7" x14ac:dyDescent="0.3">
      <c r="A54" s="9" t="s">
        <v>816</v>
      </c>
      <c r="B54" s="9" t="s">
        <v>816</v>
      </c>
      <c r="C54" s="9" t="s">
        <v>814</v>
      </c>
      <c r="D54" s="9" t="s">
        <v>127</v>
      </c>
      <c r="E54" s="9" t="s">
        <v>1504</v>
      </c>
      <c r="F54" s="9">
        <v>30</v>
      </c>
      <c r="G54" s="9" t="s">
        <v>1371</v>
      </c>
    </row>
    <row r="55" spans="1:7" x14ac:dyDescent="0.3">
      <c r="A55" s="9" t="s">
        <v>817</v>
      </c>
      <c r="B55" s="9" t="s">
        <v>817</v>
      </c>
      <c r="C55" s="9" t="s">
        <v>814</v>
      </c>
      <c r="D55" s="9" t="s">
        <v>818</v>
      </c>
      <c r="E55" s="9" t="s">
        <v>1504</v>
      </c>
      <c r="F55" s="9">
        <v>40</v>
      </c>
      <c r="G55" s="9" t="s">
        <v>1372</v>
      </c>
    </row>
    <row r="56" spans="1:7" x14ac:dyDescent="0.3">
      <c r="A56" s="9" t="s">
        <v>819</v>
      </c>
      <c r="B56" s="9" t="s">
        <v>819</v>
      </c>
      <c r="C56" s="9" t="s">
        <v>814</v>
      </c>
      <c r="D56" s="9" t="s">
        <v>820</v>
      </c>
      <c r="E56" s="9" t="s">
        <v>1504</v>
      </c>
      <c r="F56" s="9">
        <v>50</v>
      </c>
      <c r="G56" s="9" t="s">
        <v>1373</v>
      </c>
    </row>
    <row r="57" spans="1:7" x14ac:dyDescent="0.3">
      <c r="A57" s="9" t="s">
        <v>821</v>
      </c>
      <c r="B57" s="9" t="s">
        <v>821</v>
      </c>
      <c r="C57" s="9" t="s">
        <v>814</v>
      </c>
      <c r="D57" s="9" t="s">
        <v>822</v>
      </c>
      <c r="E57" s="9" t="s">
        <v>1504</v>
      </c>
      <c r="F57" s="9">
        <v>20</v>
      </c>
      <c r="G57" s="9" t="s">
        <v>1374</v>
      </c>
    </row>
    <row r="58" spans="1:7" x14ac:dyDescent="0.3">
      <c r="A58" s="9" t="s">
        <v>823</v>
      </c>
      <c r="B58" s="9" t="s">
        <v>823</v>
      </c>
      <c r="C58" s="9" t="s">
        <v>814</v>
      </c>
      <c r="D58" s="9" t="s">
        <v>127</v>
      </c>
      <c r="E58" s="9" t="s">
        <v>1504</v>
      </c>
      <c r="F58" s="9">
        <v>100</v>
      </c>
      <c r="G58" s="9" t="s">
        <v>1375</v>
      </c>
    </row>
    <row r="59" spans="1:7" x14ac:dyDescent="0.3">
      <c r="A59" s="9" t="s">
        <v>824</v>
      </c>
      <c r="B59" s="9" t="s">
        <v>824</v>
      </c>
      <c r="C59" s="9" t="s">
        <v>814</v>
      </c>
      <c r="D59" s="9" t="s">
        <v>825</v>
      </c>
      <c r="E59" s="9" t="s">
        <v>1504</v>
      </c>
      <c r="F59" s="9">
        <v>50</v>
      </c>
      <c r="G59" s="9" t="s">
        <v>1376</v>
      </c>
    </row>
    <row r="60" spans="1:7" x14ac:dyDescent="0.3">
      <c r="A60" s="9" t="s">
        <v>826</v>
      </c>
      <c r="B60" s="9" t="s">
        <v>826</v>
      </c>
      <c r="C60" s="9" t="s">
        <v>814</v>
      </c>
      <c r="D60" s="9" t="s">
        <v>827</v>
      </c>
      <c r="E60" s="9" t="s">
        <v>1504</v>
      </c>
      <c r="F60" s="9">
        <v>20</v>
      </c>
      <c r="G60" s="9" t="s">
        <v>1377</v>
      </c>
    </row>
    <row r="61" spans="1:7" x14ac:dyDescent="0.3">
      <c r="A61" s="9" t="s">
        <v>828</v>
      </c>
      <c r="B61" s="9" t="s">
        <v>828</v>
      </c>
      <c r="C61" s="9" t="s">
        <v>814</v>
      </c>
      <c r="D61" s="9" t="s">
        <v>829</v>
      </c>
      <c r="E61" s="9" t="s">
        <v>1504</v>
      </c>
      <c r="F61" s="9">
        <v>100</v>
      </c>
      <c r="G61" s="9" t="s">
        <v>1378</v>
      </c>
    </row>
    <row r="62" spans="1:7" x14ac:dyDescent="0.3">
      <c r="A62" s="9" t="s">
        <v>830</v>
      </c>
      <c r="B62" s="9" t="s">
        <v>830</v>
      </c>
      <c r="C62" s="9" t="s">
        <v>814</v>
      </c>
      <c r="D62" s="9" t="s">
        <v>127</v>
      </c>
      <c r="E62" s="9" t="s">
        <v>1504</v>
      </c>
      <c r="F62" s="9">
        <v>20</v>
      </c>
      <c r="G62" s="9" t="s">
        <v>1379</v>
      </c>
    </row>
    <row r="63" spans="1:7" x14ac:dyDescent="0.3">
      <c r="A63" s="9" t="s">
        <v>831</v>
      </c>
      <c r="B63" s="9" t="s">
        <v>831</v>
      </c>
      <c r="C63" s="9" t="s">
        <v>814</v>
      </c>
      <c r="D63" s="9" t="s">
        <v>832</v>
      </c>
      <c r="E63" s="9" t="s">
        <v>1504</v>
      </c>
      <c r="F63" s="9">
        <v>30</v>
      </c>
      <c r="G63" s="9" t="s">
        <v>1380</v>
      </c>
    </row>
    <row r="64" spans="1:7" x14ac:dyDescent="0.3">
      <c r="A64" s="9" t="s">
        <v>833</v>
      </c>
      <c r="B64" s="9" t="s">
        <v>833</v>
      </c>
      <c r="C64" s="9" t="s">
        <v>814</v>
      </c>
      <c r="D64" s="9" t="s">
        <v>834</v>
      </c>
      <c r="E64" s="9" t="s">
        <v>1504</v>
      </c>
      <c r="F64" s="9">
        <v>20</v>
      </c>
      <c r="G64" s="9" t="s">
        <v>1381</v>
      </c>
    </row>
    <row r="65" spans="1:7" x14ac:dyDescent="0.3">
      <c r="A65" s="9" t="s">
        <v>835</v>
      </c>
      <c r="B65" s="9" t="s">
        <v>835</v>
      </c>
      <c r="C65" s="9" t="s">
        <v>814</v>
      </c>
      <c r="D65" s="9" t="s">
        <v>836</v>
      </c>
      <c r="E65" s="9" t="s">
        <v>1504</v>
      </c>
      <c r="F65" s="9">
        <v>30</v>
      </c>
      <c r="G65" s="9" t="s">
        <v>1382</v>
      </c>
    </row>
    <row r="66" spans="1:7" x14ac:dyDescent="0.3">
      <c r="A66" s="9" t="s">
        <v>837</v>
      </c>
      <c r="B66" s="9" t="s">
        <v>837</v>
      </c>
      <c r="C66" s="9" t="s">
        <v>814</v>
      </c>
      <c r="D66" s="9" t="s">
        <v>127</v>
      </c>
      <c r="E66" s="9" t="s">
        <v>1504</v>
      </c>
      <c r="F66" s="9">
        <v>50</v>
      </c>
      <c r="G66" s="9" t="s">
        <v>1383</v>
      </c>
    </row>
    <row r="67" spans="1:7" x14ac:dyDescent="0.3">
      <c r="A67" s="9" t="s">
        <v>838</v>
      </c>
      <c r="B67" s="9" t="s">
        <v>838</v>
      </c>
      <c r="C67" s="9" t="s">
        <v>839</v>
      </c>
      <c r="D67" s="9" t="s">
        <v>127</v>
      </c>
      <c r="E67" s="9" t="s">
        <v>1504</v>
      </c>
      <c r="F67" s="9">
        <v>20</v>
      </c>
      <c r="G67" s="9" t="s">
        <v>1384</v>
      </c>
    </row>
    <row r="68" spans="1:7" x14ac:dyDescent="0.3">
      <c r="A68" s="9" t="s">
        <v>840</v>
      </c>
      <c r="B68" s="9" t="s">
        <v>840</v>
      </c>
      <c r="C68" s="9" t="s">
        <v>841</v>
      </c>
      <c r="D68" s="9" t="s">
        <v>842</v>
      </c>
      <c r="E68" s="9" t="s">
        <v>1504</v>
      </c>
      <c r="F68" s="9">
        <v>50</v>
      </c>
      <c r="G68" s="9" t="s">
        <v>1385</v>
      </c>
    </row>
    <row r="69" spans="1:7" x14ac:dyDescent="0.3">
      <c r="A69" s="9" t="s">
        <v>843</v>
      </c>
      <c r="B69" s="9" t="s">
        <v>843</v>
      </c>
      <c r="C69" s="9" t="s">
        <v>841</v>
      </c>
      <c r="D69" s="9" t="s">
        <v>844</v>
      </c>
      <c r="E69" s="9" t="s">
        <v>1504</v>
      </c>
      <c r="F69" s="9">
        <v>40</v>
      </c>
      <c r="G69" s="9" t="s">
        <v>1386</v>
      </c>
    </row>
    <row r="70" spans="1:7" x14ac:dyDescent="0.3">
      <c r="A70" s="9" t="s">
        <v>845</v>
      </c>
      <c r="B70" s="9" t="s">
        <v>845</v>
      </c>
      <c r="C70" s="9" t="s">
        <v>841</v>
      </c>
      <c r="D70" s="9" t="s">
        <v>846</v>
      </c>
      <c r="E70" s="9" t="s">
        <v>1504</v>
      </c>
      <c r="F70" s="9">
        <v>20</v>
      </c>
      <c r="G70" s="9" t="s">
        <v>1387</v>
      </c>
    </row>
    <row r="71" spans="1:7" x14ac:dyDescent="0.3">
      <c r="A71" s="9" t="s">
        <v>847</v>
      </c>
      <c r="B71" s="9" t="s">
        <v>847</v>
      </c>
      <c r="C71" s="9" t="s">
        <v>841</v>
      </c>
      <c r="D71" s="9" t="s">
        <v>848</v>
      </c>
      <c r="E71" s="9" t="s">
        <v>1504</v>
      </c>
      <c r="F71" s="9">
        <v>20</v>
      </c>
      <c r="G71" s="9" t="s">
        <v>1388</v>
      </c>
    </row>
    <row r="72" spans="1:7" x14ac:dyDescent="0.3">
      <c r="A72" s="9" t="s">
        <v>849</v>
      </c>
      <c r="B72" s="9" t="s">
        <v>849</v>
      </c>
      <c r="C72" s="9" t="s">
        <v>841</v>
      </c>
      <c r="D72" s="9" t="s">
        <v>850</v>
      </c>
      <c r="E72" s="9" t="s">
        <v>1504</v>
      </c>
      <c r="F72" s="9">
        <v>30</v>
      </c>
      <c r="G72" s="9" t="s">
        <v>1389</v>
      </c>
    </row>
    <row r="73" spans="1:7" x14ac:dyDescent="0.3">
      <c r="A73" s="9" t="s">
        <v>851</v>
      </c>
      <c r="B73" s="9" t="s">
        <v>851</v>
      </c>
      <c r="C73" s="9" t="s">
        <v>841</v>
      </c>
      <c r="D73" s="9" t="s">
        <v>852</v>
      </c>
      <c r="E73" s="9" t="s">
        <v>1504</v>
      </c>
      <c r="F73" s="9">
        <v>40</v>
      </c>
      <c r="G73" s="9" t="s">
        <v>1390</v>
      </c>
    </row>
    <row r="74" spans="1:7" x14ac:dyDescent="0.3">
      <c r="A74" s="9" t="s">
        <v>853</v>
      </c>
      <c r="B74" s="9" t="s">
        <v>853</v>
      </c>
      <c r="C74" s="9" t="s">
        <v>841</v>
      </c>
      <c r="D74" s="9" t="s">
        <v>854</v>
      </c>
      <c r="E74" s="9" t="s">
        <v>1504</v>
      </c>
      <c r="F74" s="9">
        <v>20</v>
      </c>
      <c r="G74" s="9" t="s">
        <v>1391</v>
      </c>
    </row>
    <row r="75" spans="1:7" x14ac:dyDescent="0.3">
      <c r="A75" s="9" t="s">
        <v>855</v>
      </c>
      <c r="B75" s="9" t="s">
        <v>855</v>
      </c>
      <c r="C75" s="9" t="s">
        <v>841</v>
      </c>
      <c r="D75" s="9" t="s">
        <v>127</v>
      </c>
      <c r="E75" s="9" t="s">
        <v>1504</v>
      </c>
      <c r="F75" s="9">
        <v>30</v>
      </c>
      <c r="G75" s="9" t="s">
        <v>1392</v>
      </c>
    </row>
    <row r="76" spans="1:7" x14ac:dyDescent="0.3">
      <c r="A76" s="9" t="s">
        <v>856</v>
      </c>
      <c r="B76" s="9" t="s">
        <v>856</v>
      </c>
      <c r="C76" s="9" t="s">
        <v>841</v>
      </c>
      <c r="D76" s="9" t="s">
        <v>127</v>
      </c>
      <c r="E76" s="9" t="s">
        <v>1504</v>
      </c>
      <c r="F76" s="9">
        <v>40</v>
      </c>
      <c r="G76" s="9" t="s">
        <v>1393</v>
      </c>
    </row>
    <row r="77" spans="1:7" x14ac:dyDescent="0.3">
      <c r="A77" s="9" t="s">
        <v>857</v>
      </c>
      <c r="B77" s="9" t="s">
        <v>857</v>
      </c>
      <c r="C77" s="9" t="s">
        <v>841</v>
      </c>
      <c r="D77" s="9" t="s">
        <v>858</v>
      </c>
      <c r="E77" s="9" t="s">
        <v>1504</v>
      </c>
      <c r="F77" s="9">
        <v>40</v>
      </c>
      <c r="G77" s="9" t="s">
        <v>1394</v>
      </c>
    </row>
    <row r="78" spans="1:7" x14ac:dyDescent="0.3">
      <c r="A78" s="9" t="s">
        <v>859</v>
      </c>
      <c r="B78" s="9" t="s">
        <v>859</v>
      </c>
      <c r="C78" s="9" t="s">
        <v>860</v>
      </c>
      <c r="D78" s="9" t="s">
        <v>127</v>
      </c>
      <c r="E78" s="9" t="s">
        <v>1504</v>
      </c>
      <c r="F78" s="9">
        <v>100</v>
      </c>
      <c r="G78" s="9" t="s">
        <v>1395</v>
      </c>
    </row>
    <row r="79" spans="1:7" x14ac:dyDescent="0.3">
      <c r="A79" s="9" t="s">
        <v>861</v>
      </c>
      <c r="B79" s="9" t="s">
        <v>861</v>
      </c>
      <c r="C79" s="9" t="s">
        <v>860</v>
      </c>
      <c r="D79" s="9" t="s">
        <v>127</v>
      </c>
      <c r="E79" s="9" t="s">
        <v>1504</v>
      </c>
      <c r="F79" s="9">
        <v>20</v>
      </c>
      <c r="G79" s="9" t="s">
        <v>1396</v>
      </c>
    </row>
    <row r="80" spans="1:7" x14ac:dyDescent="0.3">
      <c r="A80" s="9" t="s">
        <v>862</v>
      </c>
      <c r="B80" s="9" t="s">
        <v>862</v>
      </c>
      <c r="C80" s="9" t="s">
        <v>860</v>
      </c>
      <c r="D80" s="9" t="s">
        <v>127</v>
      </c>
      <c r="E80" s="9" t="s">
        <v>1504</v>
      </c>
      <c r="F80" s="9">
        <v>100</v>
      </c>
      <c r="G80" s="9" t="s">
        <v>1397</v>
      </c>
    </row>
    <row r="81" spans="1:7" x14ac:dyDescent="0.3">
      <c r="A81" s="9" t="s">
        <v>863</v>
      </c>
      <c r="B81" s="9" t="s">
        <v>863</v>
      </c>
      <c r="C81" s="9" t="s">
        <v>860</v>
      </c>
      <c r="D81" s="9" t="s">
        <v>127</v>
      </c>
      <c r="E81" s="9" t="s">
        <v>1504</v>
      </c>
      <c r="F81" s="9">
        <v>100</v>
      </c>
      <c r="G81" s="9" t="s">
        <v>1398</v>
      </c>
    </row>
    <row r="82" spans="1:7" x14ac:dyDescent="0.3">
      <c r="A82" s="9" t="s">
        <v>864</v>
      </c>
      <c r="B82" s="9" t="s">
        <v>864</v>
      </c>
      <c r="C82" s="9" t="s">
        <v>860</v>
      </c>
      <c r="D82" s="9" t="s">
        <v>127</v>
      </c>
      <c r="E82" s="9" t="s">
        <v>1504</v>
      </c>
      <c r="F82" s="9">
        <v>100</v>
      </c>
      <c r="G82" s="9" t="s">
        <v>1399</v>
      </c>
    </row>
    <row r="83" spans="1:7" x14ac:dyDescent="0.3">
      <c r="A83" s="9" t="s">
        <v>865</v>
      </c>
      <c r="B83" s="9" t="s">
        <v>865</v>
      </c>
      <c r="C83" s="9" t="s">
        <v>866</v>
      </c>
      <c r="D83" s="9" t="s">
        <v>127</v>
      </c>
      <c r="E83" s="9" t="s">
        <v>1504</v>
      </c>
      <c r="F83" s="9">
        <v>50</v>
      </c>
      <c r="G83" s="9" t="s">
        <v>1400</v>
      </c>
    </row>
    <row r="84" spans="1:7" x14ac:dyDescent="0.3">
      <c r="A84" s="9" t="s">
        <v>867</v>
      </c>
      <c r="B84" s="9" t="s">
        <v>867</v>
      </c>
      <c r="C84" s="9" t="s">
        <v>866</v>
      </c>
      <c r="D84" s="9" t="s">
        <v>127</v>
      </c>
      <c r="E84" s="9" t="s">
        <v>1504</v>
      </c>
      <c r="F84" s="9">
        <v>20</v>
      </c>
      <c r="G84" s="9" t="s">
        <v>1401</v>
      </c>
    </row>
    <row r="85" spans="1:7" x14ac:dyDescent="0.3">
      <c r="A85" s="9" t="s">
        <v>868</v>
      </c>
      <c r="B85" s="9" t="s">
        <v>868</v>
      </c>
      <c r="C85" s="9" t="s">
        <v>869</v>
      </c>
      <c r="D85" s="9" t="s">
        <v>127</v>
      </c>
      <c r="E85" s="9" t="s">
        <v>1504</v>
      </c>
      <c r="F85" s="9">
        <v>40</v>
      </c>
      <c r="G85" s="9" t="s">
        <v>1402</v>
      </c>
    </row>
    <row r="86" spans="1:7" x14ac:dyDescent="0.3">
      <c r="A86" s="9" t="s">
        <v>870</v>
      </c>
      <c r="B86" s="9" t="s">
        <v>870</v>
      </c>
      <c r="C86" s="9" t="s">
        <v>869</v>
      </c>
      <c r="D86" s="9" t="s">
        <v>127</v>
      </c>
      <c r="E86" s="9" t="s">
        <v>1504</v>
      </c>
      <c r="F86" s="9">
        <v>30</v>
      </c>
      <c r="G86" s="9" t="s">
        <v>1403</v>
      </c>
    </row>
    <row r="87" spans="1:7" x14ac:dyDescent="0.3">
      <c r="A87" s="9" t="s">
        <v>871</v>
      </c>
      <c r="B87" s="9" t="s">
        <v>871</v>
      </c>
      <c r="C87" s="9" t="s">
        <v>872</v>
      </c>
      <c r="D87" s="9" t="s">
        <v>127</v>
      </c>
      <c r="E87" s="9" t="s">
        <v>1504</v>
      </c>
      <c r="F87" s="9">
        <v>100</v>
      </c>
      <c r="G87" s="9" t="s">
        <v>1404</v>
      </c>
    </row>
    <row r="88" spans="1:7" x14ac:dyDescent="0.3">
      <c r="A88" s="9" t="s">
        <v>873</v>
      </c>
      <c r="B88" s="9" t="s">
        <v>873</v>
      </c>
      <c r="C88" s="9" t="s">
        <v>872</v>
      </c>
      <c r="D88" s="9" t="s">
        <v>127</v>
      </c>
      <c r="E88" s="9" t="s">
        <v>1504</v>
      </c>
      <c r="F88" s="9">
        <v>30</v>
      </c>
      <c r="G88" s="9" t="s">
        <v>1405</v>
      </c>
    </row>
    <row r="89" spans="1:7" x14ac:dyDescent="0.3">
      <c r="A89" s="9" t="s">
        <v>107</v>
      </c>
      <c r="B89" s="9" t="s">
        <v>107</v>
      </c>
      <c r="C89" s="9"/>
      <c r="D89" s="9"/>
      <c r="E89" s="9"/>
      <c r="F89" s="9" t="s">
        <v>1590</v>
      </c>
      <c r="G89" s="9" t="s">
        <v>1408</v>
      </c>
    </row>
    <row r="90" spans="1:7" x14ac:dyDescent="0.3">
      <c r="A90" s="9" t="s">
        <v>1600</v>
      </c>
      <c r="B90" s="9" t="s">
        <v>107</v>
      </c>
      <c r="C90" s="9"/>
      <c r="D90" s="9"/>
      <c r="E90" s="9"/>
      <c r="F90" s="9" t="s">
        <v>1590</v>
      </c>
      <c r="G90" s="9" t="s">
        <v>1599</v>
      </c>
    </row>
    <row r="91" spans="1:7" x14ac:dyDescent="0.3">
      <c r="A91" s="9" t="s">
        <v>1614</v>
      </c>
      <c r="B91" s="9" t="s">
        <v>107</v>
      </c>
      <c r="C91" s="9"/>
      <c r="D91" s="9"/>
      <c r="E91" s="9"/>
      <c r="F91" s="9" t="s">
        <v>1590</v>
      </c>
      <c r="G91" s="9" t="s">
        <v>1613</v>
      </c>
    </row>
    <row r="92" spans="1:7" x14ac:dyDescent="0.3">
      <c r="A92" s="9" t="s">
        <v>1628</v>
      </c>
      <c r="B92" s="9" t="s">
        <v>107</v>
      </c>
      <c r="C92" s="9"/>
      <c r="D92" s="9"/>
      <c r="E92" s="9"/>
      <c r="F92" s="9" t="s">
        <v>1590</v>
      </c>
      <c r="G92" s="9" t="s">
        <v>1627</v>
      </c>
    </row>
    <row r="93" spans="1:7" x14ac:dyDescent="0.3">
      <c r="A93" s="9" t="s">
        <v>108</v>
      </c>
      <c r="B93" s="9"/>
      <c r="C93" s="9"/>
      <c r="D93" s="9"/>
      <c r="E93" s="9"/>
      <c r="F93" s="9" t="s">
        <v>1590</v>
      </c>
      <c r="G93" s="9" t="s">
        <v>1409</v>
      </c>
    </row>
    <row r="94" spans="1:7" x14ac:dyDescent="0.3">
      <c r="A94" s="9" t="s">
        <v>1602</v>
      </c>
      <c r="B94" s="9"/>
      <c r="C94" s="9"/>
      <c r="D94" s="9"/>
      <c r="E94" s="9"/>
      <c r="F94" s="9" t="s">
        <v>1590</v>
      </c>
      <c r="G94" s="9" t="s">
        <v>1601</v>
      </c>
    </row>
    <row r="95" spans="1:7" x14ac:dyDescent="0.3">
      <c r="A95" s="9" t="s">
        <v>1616</v>
      </c>
      <c r="B95" s="9"/>
      <c r="C95" s="9"/>
      <c r="D95" s="9"/>
      <c r="E95" s="9"/>
      <c r="F95" s="9" t="s">
        <v>1590</v>
      </c>
      <c r="G95" s="9" t="s">
        <v>1615</v>
      </c>
    </row>
    <row r="96" spans="1:7" x14ac:dyDescent="0.3">
      <c r="A96" s="9" t="s">
        <v>1630</v>
      </c>
      <c r="B96" s="9"/>
      <c r="C96" s="9"/>
      <c r="D96" s="9"/>
      <c r="E96" s="9"/>
      <c r="F96" s="9" t="s">
        <v>1590</v>
      </c>
      <c r="G96" s="9" t="s">
        <v>1629</v>
      </c>
    </row>
    <row r="97" spans="1:7" x14ac:dyDescent="0.3">
      <c r="A97" s="9" t="s">
        <v>123</v>
      </c>
      <c r="B97" s="9"/>
      <c r="C97" s="9"/>
      <c r="D97" s="9"/>
      <c r="E97" s="9"/>
      <c r="F97" s="9" t="s">
        <v>1590</v>
      </c>
      <c r="G97" s="9" t="s">
        <v>1410</v>
      </c>
    </row>
    <row r="98" spans="1:7" x14ac:dyDescent="0.3">
      <c r="A98" s="9" t="s">
        <v>1604</v>
      </c>
      <c r="B98" s="9"/>
      <c r="C98" s="9"/>
      <c r="D98" s="9"/>
      <c r="E98" s="9"/>
      <c r="F98" s="9" t="s">
        <v>1590</v>
      </c>
      <c r="G98" s="9" t="s">
        <v>1603</v>
      </c>
    </row>
    <row r="99" spans="1:7" x14ac:dyDescent="0.3">
      <c r="A99" s="9" t="s">
        <v>1618</v>
      </c>
      <c r="B99" s="9"/>
      <c r="C99" s="9"/>
      <c r="D99" s="9"/>
      <c r="E99" s="9"/>
      <c r="F99" s="9" t="s">
        <v>1590</v>
      </c>
      <c r="G99" s="9" t="s">
        <v>1617</v>
      </c>
    </row>
    <row r="100" spans="1:7" x14ac:dyDescent="0.3">
      <c r="A100" s="9" t="s">
        <v>1632</v>
      </c>
      <c r="B100" s="9"/>
      <c r="C100" s="9"/>
      <c r="D100" s="9"/>
      <c r="E100" s="9"/>
      <c r="F100" s="9" t="s">
        <v>1590</v>
      </c>
      <c r="G100" s="9" t="s">
        <v>1631</v>
      </c>
    </row>
    <row r="101" spans="1:7" x14ac:dyDescent="0.3">
      <c r="A101" s="9" t="s">
        <v>121</v>
      </c>
      <c r="B101" s="9"/>
      <c r="C101" s="9"/>
      <c r="D101" s="9"/>
      <c r="E101" s="9"/>
      <c r="F101" s="9" t="s">
        <v>1590</v>
      </c>
      <c r="G101" s="9" t="s">
        <v>1406</v>
      </c>
    </row>
    <row r="102" spans="1:7" x14ac:dyDescent="0.3">
      <c r="A102" s="9" t="s">
        <v>1596</v>
      </c>
      <c r="B102" s="9"/>
      <c r="C102" s="9"/>
      <c r="D102" s="9"/>
      <c r="E102" s="9"/>
      <c r="F102" s="9" t="s">
        <v>1590</v>
      </c>
      <c r="G102" s="9" t="s">
        <v>1595</v>
      </c>
    </row>
    <row r="103" spans="1:7" x14ac:dyDescent="0.3">
      <c r="A103" s="9" t="s">
        <v>1610</v>
      </c>
      <c r="B103" s="9"/>
      <c r="C103" s="9"/>
      <c r="D103" s="9"/>
      <c r="E103" s="9"/>
      <c r="F103" s="9" t="s">
        <v>1590</v>
      </c>
      <c r="G103" s="9" t="s">
        <v>1609</v>
      </c>
    </row>
    <row r="104" spans="1:7" x14ac:dyDescent="0.3">
      <c r="A104" s="9" t="s">
        <v>1624</v>
      </c>
      <c r="B104" s="9"/>
      <c r="C104" s="9"/>
      <c r="D104" s="9"/>
      <c r="E104" s="9"/>
      <c r="F104" s="9" t="s">
        <v>1590</v>
      </c>
      <c r="G104" s="9" t="s">
        <v>1623</v>
      </c>
    </row>
    <row r="105" spans="1:7" x14ac:dyDescent="0.3">
      <c r="A105" s="9" t="s">
        <v>122</v>
      </c>
      <c r="B105" s="9"/>
      <c r="C105" s="9"/>
      <c r="D105" s="9"/>
      <c r="E105" s="9"/>
      <c r="F105" s="9" t="s">
        <v>1590</v>
      </c>
      <c r="G105" s="9" t="s">
        <v>1407</v>
      </c>
    </row>
    <row r="106" spans="1:7" x14ac:dyDescent="0.3">
      <c r="A106" s="9" t="s">
        <v>1598</v>
      </c>
      <c r="B106" s="9"/>
      <c r="C106" s="9"/>
      <c r="D106" s="9"/>
      <c r="E106" s="9"/>
      <c r="F106" s="9" t="s">
        <v>1590</v>
      </c>
      <c r="G106" s="9" t="s">
        <v>1597</v>
      </c>
    </row>
    <row r="107" spans="1:7" x14ac:dyDescent="0.3">
      <c r="A107" s="9" t="s">
        <v>1612</v>
      </c>
      <c r="B107" s="9"/>
      <c r="C107" s="9"/>
      <c r="D107" s="9"/>
      <c r="E107" s="9"/>
      <c r="F107" s="9" t="s">
        <v>1590</v>
      </c>
      <c r="G107" s="9" t="s">
        <v>1611</v>
      </c>
    </row>
    <row r="108" spans="1:7" x14ac:dyDescent="0.3">
      <c r="A108" s="9" t="s">
        <v>1626</v>
      </c>
      <c r="B108" s="9"/>
      <c r="C108" s="9"/>
      <c r="D108" s="9"/>
      <c r="E108" s="9"/>
      <c r="F108" s="9" t="s">
        <v>1590</v>
      </c>
      <c r="G108" s="9" t="s">
        <v>1625</v>
      </c>
    </row>
    <row r="109" spans="1:7" x14ac:dyDescent="0.3">
      <c r="A109" s="9" t="s">
        <v>12</v>
      </c>
      <c r="B109" s="9" t="s">
        <v>1594</v>
      </c>
      <c r="C109" s="9"/>
      <c r="D109" s="9"/>
      <c r="E109" s="9"/>
      <c r="F109" s="9" t="s">
        <v>1590</v>
      </c>
      <c r="G109" s="9" t="s">
        <v>1411</v>
      </c>
    </row>
    <row r="110" spans="1:7" x14ac:dyDescent="0.3">
      <c r="A110" s="9" t="s">
        <v>1608</v>
      </c>
      <c r="B110" s="9" t="s">
        <v>1594</v>
      </c>
      <c r="C110" s="9"/>
      <c r="D110" s="9"/>
      <c r="E110" s="9"/>
      <c r="F110" s="9" t="s">
        <v>1590</v>
      </c>
      <c r="G110" s="9" t="s">
        <v>1607</v>
      </c>
    </row>
    <row r="111" spans="1:7" x14ac:dyDescent="0.3">
      <c r="A111" s="9" t="s">
        <v>1622</v>
      </c>
      <c r="B111" s="9" t="s">
        <v>1594</v>
      </c>
      <c r="C111" s="9"/>
      <c r="D111" s="9"/>
      <c r="E111" s="9"/>
      <c r="F111" s="9" t="s">
        <v>1590</v>
      </c>
      <c r="G111" s="9" t="s">
        <v>1621</v>
      </c>
    </row>
    <row r="112" spans="1:7" x14ac:dyDescent="0.3">
      <c r="A112" s="9" t="s">
        <v>1636</v>
      </c>
      <c r="B112" s="9" t="s">
        <v>1594</v>
      </c>
      <c r="C112" s="9"/>
      <c r="D112" s="9"/>
      <c r="E112" s="9"/>
      <c r="F112" s="9" t="s">
        <v>1590</v>
      </c>
      <c r="G112" s="9" t="s">
        <v>1635</v>
      </c>
    </row>
    <row r="113" spans="1:7" x14ac:dyDescent="0.3">
      <c r="A113" s="9" t="s">
        <v>1592</v>
      </c>
      <c r="B113" s="9" t="s">
        <v>1593</v>
      </c>
      <c r="C113" s="9"/>
      <c r="D113" s="9"/>
      <c r="E113" s="9"/>
      <c r="F113" s="9" t="s">
        <v>1590</v>
      </c>
      <c r="G113" s="9" t="s">
        <v>1591</v>
      </c>
    </row>
    <row r="114" spans="1:7" x14ac:dyDescent="0.3">
      <c r="A114" s="9" t="s">
        <v>1606</v>
      </c>
      <c r="B114" s="9" t="s">
        <v>1593</v>
      </c>
      <c r="C114" s="9"/>
      <c r="D114" s="9"/>
      <c r="E114" s="9"/>
      <c r="F114" s="9" t="s">
        <v>1590</v>
      </c>
      <c r="G114" s="9" t="s">
        <v>1605</v>
      </c>
    </row>
    <row r="115" spans="1:7" x14ac:dyDescent="0.3">
      <c r="A115" s="9" t="s">
        <v>1620</v>
      </c>
      <c r="B115" s="9" t="s">
        <v>1593</v>
      </c>
      <c r="C115" s="9"/>
      <c r="D115" s="9"/>
      <c r="E115" s="9"/>
      <c r="F115" s="9" t="s">
        <v>1590</v>
      </c>
      <c r="G115" s="9" t="s">
        <v>1619</v>
      </c>
    </row>
    <row r="116" spans="1:7" x14ac:dyDescent="0.3">
      <c r="A116" s="9" t="s">
        <v>1634</v>
      </c>
      <c r="B116" s="9" t="s">
        <v>1593</v>
      </c>
      <c r="C116" s="9"/>
      <c r="D116" s="9"/>
      <c r="E116" s="9"/>
      <c r="F116" s="9" t="s">
        <v>1590</v>
      </c>
      <c r="G116" s="9" t="s">
        <v>1633</v>
      </c>
    </row>
    <row r="117" spans="1:7" x14ac:dyDescent="0.3">
      <c r="A117" s="9" t="s">
        <v>126</v>
      </c>
      <c r="B117" s="9" t="s">
        <v>126</v>
      </c>
      <c r="C117" s="9" t="s">
        <v>127</v>
      </c>
      <c r="D117" s="9" t="s">
        <v>875</v>
      </c>
      <c r="E117" s="10" t="s">
        <v>877</v>
      </c>
      <c r="F117" s="9">
        <v>20</v>
      </c>
      <c r="G117" s="9" t="s">
        <v>878</v>
      </c>
    </row>
    <row r="118" spans="1:7" x14ac:dyDescent="0.3">
      <c r="A118" s="9" t="s">
        <v>128</v>
      </c>
      <c r="B118" s="9" t="s">
        <v>128</v>
      </c>
      <c r="C118" s="9" t="s">
        <v>127</v>
      </c>
      <c r="D118" s="9" t="s">
        <v>129</v>
      </c>
      <c r="E118" s="10" t="s">
        <v>877</v>
      </c>
      <c r="F118" s="9">
        <v>100</v>
      </c>
      <c r="G118" s="9" t="s">
        <v>879</v>
      </c>
    </row>
    <row r="119" spans="1:7" x14ac:dyDescent="0.3">
      <c r="A119" s="9" t="s">
        <v>28</v>
      </c>
      <c r="B119" s="9" t="s">
        <v>28</v>
      </c>
      <c r="C119" s="9" t="s">
        <v>127</v>
      </c>
      <c r="D119" s="9" t="s">
        <v>875</v>
      </c>
      <c r="E119" s="10" t="s">
        <v>877</v>
      </c>
      <c r="F119" s="9">
        <v>100</v>
      </c>
      <c r="G119" s="9" t="s">
        <v>880</v>
      </c>
    </row>
    <row r="120" spans="1:7" x14ac:dyDescent="0.3">
      <c r="A120" s="9" t="s">
        <v>130</v>
      </c>
      <c r="B120" s="9" t="s">
        <v>130</v>
      </c>
      <c r="C120" s="9" t="s">
        <v>127</v>
      </c>
      <c r="D120" s="9"/>
      <c r="E120" s="10" t="s">
        <v>877</v>
      </c>
      <c r="F120" s="9">
        <v>100</v>
      </c>
      <c r="G120" s="9" t="s">
        <v>881</v>
      </c>
    </row>
    <row r="121" spans="1:7" x14ac:dyDescent="0.3">
      <c r="A121" s="9" t="s">
        <v>131</v>
      </c>
      <c r="B121" s="9" t="s">
        <v>132</v>
      </c>
      <c r="C121" s="9" t="s">
        <v>133</v>
      </c>
      <c r="D121" s="9" t="s">
        <v>134</v>
      </c>
      <c r="E121" s="10" t="s">
        <v>877</v>
      </c>
      <c r="F121" s="9">
        <v>50</v>
      </c>
      <c r="G121" s="9" t="s">
        <v>882</v>
      </c>
    </row>
    <row r="122" spans="1:7" x14ac:dyDescent="0.3">
      <c r="A122" s="9" t="s">
        <v>135</v>
      </c>
      <c r="B122" s="9" t="s">
        <v>135</v>
      </c>
      <c r="C122" s="9" t="s">
        <v>127</v>
      </c>
      <c r="D122" s="9" t="s">
        <v>136</v>
      </c>
      <c r="E122" s="10" t="s">
        <v>877</v>
      </c>
      <c r="F122" s="9">
        <v>200</v>
      </c>
      <c r="G122" s="9" t="s">
        <v>883</v>
      </c>
    </row>
    <row r="123" spans="1:7" x14ac:dyDescent="0.3">
      <c r="A123" s="9" t="s">
        <v>137</v>
      </c>
      <c r="B123" s="9" t="s">
        <v>137</v>
      </c>
      <c r="C123" s="9" t="s">
        <v>127</v>
      </c>
      <c r="D123" s="9" t="s">
        <v>138</v>
      </c>
      <c r="E123" s="10" t="s">
        <v>877</v>
      </c>
      <c r="F123" s="9">
        <v>100</v>
      </c>
      <c r="G123" s="9" t="s">
        <v>884</v>
      </c>
    </row>
    <row r="124" spans="1:7" x14ac:dyDescent="0.3">
      <c r="A124" s="9" t="s">
        <v>139</v>
      </c>
      <c r="B124" s="9" t="s">
        <v>139</v>
      </c>
      <c r="C124" s="9" t="s">
        <v>127</v>
      </c>
      <c r="D124" s="9"/>
      <c r="E124" s="10" t="s">
        <v>877</v>
      </c>
      <c r="F124" s="9">
        <v>30</v>
      </c>
      <c r="G124" s="9" t="s">
        <v>885</v>
      </c>
    </row>
    <row r="125" spans="1:7" x14ac:dyDescent="0.3">
      <c r="A125" s="9" t="s">
        <v>140</v>
      </c>
      <c r="B125" s="9" t="s">
        <v>140</v>
      </c>
      <c r="C125" s="9" t="s">
        <v>127</v>
      </c>
      <c r="D125" s="9"/>
      <c r="E125" s="10" t="s">
        <v>877</v>
      </c>
      <c r="F125" s="9">
        <v>50</v>
      </c>
      <c r="G125" s="9" t="s">
        <v>886</v>
      </c>
    </row>
    <row r="126" spans="1:7" x14ac:dyDescent="0.3">
      <c r="A126" s="9" t="s">
        <v>141</v>
      </c>
      <c r="B126" s="9" t="s">
        <v>141</v>
      </c>
      <c r="C126" s="9" t="s">
        <v>127</v>
      </c>
      <c r="D126" s="9"/>
      <c r="E126" s="10" t="s">
        <v>877</v>
      </c>
      <c r="F126" s="9">
        <v>40</v>
      </c>
      <c r="G126" s="9" t="s">
        <v>887</v>
      </c>
    </row>
    <row r="127" spans="1:7" x14ac:dyDescent="0.3">
      <c r="A127" s="9" t="s">
        <v>109</v>
      </c>
      <c r="B127" s="9" t="s">
        <v>109</v>
      </c>
      <c r="C127" s="9" t="s">
        <v>127</v>
      </c>
      <c r="D127" s="9"/>
      <c r="E127" s="10" t="s">
        <v>877</v>
      </c>
      <c r="F127" s="9">
        <v>20</v>
      </c>
      <c r="G127" s="9" t="s">
        <v>888</v>
      </c>
    </row>
    <row r="128" spans="1:7" x14ac:dyDescent="0.3">
      <c r="A128" s="9" t="s">
        <v>142</v>
      </c>
      <c r="B128" s="9" t="s">
        <v>142</v>
      </c>
      <c r="C128" s="9" t="s">
        <v>127</v>
      </c>
      <c r="D128" s="9"/>
      <c r="E128" s="10" t="s">
        <v>877</v>
      </c>
      <c r="F128" s="9">
        <v>30</v>
      </c>
      <c r="G128" s="9" t="s">
        <v>889</v>
      </c>
    </row>
    <row r="129" spans="1:7" x14ac:dyDescent="0.3">
      <c r="A129" s="9" t="s">
        <v>110</v>
      </c>
      <c r="B129" s="9" t="s">
        <v>110</v>
      </c>
      <c r="C129" s="9" t="s">
        <v>127</v>
      </c>
      <c r="D129" s="9"/>
      <c r="E129" s="10" t="s">
        <v>877</v>
      </c>
      <c r="F129" s="9">
        <v>20</v>
      </c>
      <c r="G129" s="9" t="s">
        <v>890</v>
      </c>
    </row>
    <row r="130" spans="1:7" x14ac:dyDescent="0.3">
      <c r="A130" s="9" t="s">
        <v>111</v>
      </c>
      <c r="B130" s="9" t="s">
        <v>111</v>
      </c>
      <c r="C130" s="9" t="s">
        <v>127</v>
      </c>
      <c r="D130" s="9" t="s">
        <v>142</v>
      </c>
      <c r="E130" s="10" t="s">
        <v>877</v>
      </c>
      <c r="F130" s="9">
        <v>100</v>
      </c>
      <c r="G130" s="9" t="s">
        <v>891</v>
      </c>
    </row>
    <row r="131" spans="1:7" x14ac:dyDescent="0.3">
      <c r="A131" s="9" t="s">
        <v>143</v>
      </c>
      <c r="B131" s="9" t="s">
        <v>143</v>
      </c>
      <c r="C131" s="9" t="s">
        <v>127</v>
      </c>
      <c r="D131" s="9"/>
      <c r="E131" s="10" t="s">
        <v>877</v>
      </c>
      <c r="F131" s="9">
        <v>50</v>
      </c>
      <c r="G131" s="9" t="s">
        <v>892</v>
      </c>
    </row>
    <row r="132" spans="1:7" x14ac:dyDescent="0.3">
      <c r="A132" s="9" t="s">
        <v>144</v>
      </c>
      <c r="B132" s="9" t="s">
        <v>144</v>
      </c>
      <c r="C132" s="9" t="s">
        <v>127</v>
      </c>
      <c r="D132" s="9"/>
      <c r="E132" s="10" t="s">
        <v>877</v>
      </c>
      <c r="F132" s="9">
        <v>30</v>
      </c>
      <c r="G132" s="9" t="s">
        <v>893</v>
      </c>
    </row>
    <row r="133" spans="1:7" x14ac:dyDescent="0.3">
      <c r="A133" s="9" t="s">
        <v>112</v>
      </c>
      <c r="B133" s="9" t="s">
        <v>112</v>
      </c>
      <c r="C133" s="9" t="s">
        <v>127</v>
      </c>
      <c r="D133" s="9"/>
      <c r="E133" s="10" t="s">
        <v>877</v>
      </c>
      <c r="F133" s="9">
        <v>30</v>
      </c>
      <c r="G133" s="9" t="s">
        <v>894</v>
      </c>
    </row>
    <row r="134" spans="1:7" x14ac:dyDescent="0.3">
      <c r="A134" s="9" t="s">
        <v>145</v>
      </c>
      <c r="B134" s="9" t="s">
        <v>145</v>
      </c>
      <c r="C134" s="9" t="s">
        <v>127</v>
      </c>
      <c r="D134" s="9"/>
      <c r="E134" s="10" t="s">
        <v>877</v>
      </c>
      <c r="F134" s="9">
        <v>40</v>
      </c>
      <c r="G134" s="9" t="s">
        <v>895</v>
      </c>
    </row>
    <row r="135" spans="1:7" x14ac:dyDescent="0.3">
      <c r="A135" s="9" t="s">
        <v>29</v>
      </c>
      <c r="B135" s="9" t="s">
        <v>29</v>
      </c>
      <c r="C135" s="9" t="s">
        <v>127</v>
      </c>
      <c r="D135" s="9"/>
      <c r="E135" s="10" t="s">
        <v>877</v>
      </c>
      <c r="F135" s="9">
        <v>50</v>
      </c>
      <c r="G135" s="9" t="s">
        <v>896</v>
      </c>
    </row>
    <row r="136" spans="1:7" x14ac:dyDescent="0.3">
      <c r="A136" s="9" t="s">
        <v>30</v>
      </c>
      <c r="B136" s="9" t="s">
        <v>30</v>
      </c>
      <c r="C136" s="9" t="s">
        <v>127</v>
      </c>
      <c r="D136" s="9"/>
      <c r="E136" s="10" t="s">
        <v>877</v>
      </c>
      <c r="F136" s="9">
        <v>100</v>
      </c>
      <c r="G136" s="9" t="s">
        <v>897</v>
      </c>
    </row>
    <row r="137" spans="1:7" x14ac:dyDescent="0.3">
      <c r="A137" s="9" t="s">
        <v>31</v>
      </c>
      <c r="B137" s="9" t="s">
        <v>31</v>
      </c>
      <c r="C137" s="9" t="s">
        <v>127</v>
      </c>
      <c r="D137" s="9"/>
      <c r="E137" s="10" t="s">
        <v>877</v>
      </c>
      <c r="F137" s="9">
        <v>20</v>
      </c>
      <c r="G137" s="9" t="s">
        <v>898</v>
      </c>
    </row>
    <row r="138" spans="1:7" x14ac:dyDescent="0.3">
      <c r="A138" s="9" t="s">
        <v>146</v>
      </c>
      <c r="B138" s="9" t="s">
        <v>147</v>
      </c>
      <c r="C138" s="9" t="s">
        <v>148</v>
      </c>
      <c r="D138" s="9" t="s">
        <v>149</v>
      </c>
      <c r="E138" s="10" t="s">
        <v>877</v>
      </c>
      <c r="F138" s="9">
        <v>100</v>
      </c>
      <c r="G138" s="9" t="s">
        <v>899</v>
      </c>
    </row>
    <row r="139" spans="1:7" x14ac:dyDescent="0.3">
      <c r="A139" s="9" t="s">
        <v>150</v>
      </c>
      <c r="B139" s="9" t="s">
        <v>151</v>
      </c>
      <c r="C139" s="9" t="s">
        <v>152</v>
      </c>
      <c r="D139" s="9"/>
      <c r="E139" s="10" t="s">
        <v>877</v>
      </c>
      <c r="F139" s="9">
        <v>40</v>
      </c>
      <c r="G139" s="9" t="s">
        <v>900</v>
      </c>
    </row>
    <row r="140" spans="1:7" x14ac:dyDescent="0.3">
      <c r="A140" s="9" t="s">
        <v>153</v>
      </c>
      <c r="B140" s="9" t="s">
        <v>153</v>
      </c>
      <c r="C140" s="9" t="s">
        <v>127</v>
      </c>
      <c r="D140" s="9" t="s">
        <v>154</v>
      </c>
      <c r="E140" s="10" t="s">
        <v>877</v>
      </c>
      <c r="F140" s="9">
        <v>100</v>
      </c>
      <c r="G140" s="9" t="s">
        <v>901</v>
      </c>
    </row>
    <row r="141" spans="1:7" x14ac:dyDescent="0.3">
      <c r="A141" s="9" t="s">
        <v>155</v>
      </c>
      <c r="B141" s="9" t="s">
        <v>155</v>
      </c>
      <c r="C141" s="9" t="s">
        <v>127</v>
      </c>
      <c r="D141" s="9"/>
      <c r="E141" s="10" t="s">
        <v>877</v>
      </c>
      <c r="F141" s="9">
        <v>200</v>
      </c>
      <c r="G141" s="9" t="s">
        <v>902</v>
      </c>
    </row>
    <row r="142" spans="1:7" x14ac:dyDescent="0.3">
      <c r="A142" s="9" t="s">
        <v>156</v>
      </c>
      <c r="B142" s="9" t="s">
        <v>156</v>
      </c>
      <c r="C142" s="9" t="s">
        <v>127</v>
      </c>
      <c r="D142" s="9"/>
      <c r="E142" s="10" t="s">
        <v>877</v>
      </c>
      <c r="F142" s="9">
        <v>100</v>
      </c>
      <c r="G142" s="9" t="s">
        <v>903</v>
      </c>
    </row>
    <row r="143" spans="1:7" x14ac:dyDescent="0.3">
      <c r="A143" s="9" t="s">
        <v>157</v>
      </c>
      <c r="B143" s="9" t="s">
        <v>157</v>
      </c>
      <c r="C143" s="9" t="s">
        <v>127</v>
      </c>
      <c r="D143" s="9"/>
      <c r="E143" s="10" t="s">
        <v>877</v>
      </c>
      <c r="F143" s="9">
        <v>30</v>
      </c>
      <c r="G143" s="9" t="s">
        <v>904</v>
      </c>
    </row>
    <row r="144" spans="1:7" x14ac:dyDescent="0.3">
      <c r="A144" s="9" t="s">
        <v>158</v>
      </c>
      <c r="B144" s="9" t="s">
        <v>158</v>
      </c>
      <c r="C144" s="9" t="s">
        <v>127</v>
      </c>
      <c r="D144" s="9"/>
      <c r="E144" s="10" t="s">
        <v>877</v>
      </c>
      <c r="F144" s="9">
        <v>200</v>
      </c>
      <c r="G144" s="9" t="s">
        <v>905</v>
      </c>
    </row>
    <row r="145" spans="1:7" x14ac:dyDescent="0.3">
      <c r="A145" s="9" t="s">
        <v>32</v>
      </c>
      <c r="B145" s="9" t="s">
        <v>32</v>
      </c>
      <c r="C145" s="9" t="s">
        <v>127</v>
      </c>
      <c r="D145" s="9"/>
      <c r="E145" s="10" t="s">
        <v>877</v>
      </c>
      <c r="F145" s="9">
        <v>20</v>
      </c>
      <c r="G145" s="9" t="s">
        <v>906</v>
      </c>
    </row>
    <row r="146" spans="1:7" x14ac:dyDescent="0.3">
      <c r="A146" s="9" t="s">
        <v>159</v>
      </c>
      <c r="B146" s="9" t="s">
        <v>159</v>
      </c>
      <c r="C146" s="9" t="s">
        <v>127</v>
      </c>
      <c r="D146" s="9"/>
      <c r="E146" s="10" t="s">
        <v>877</v>
      </c>
      <c r="F146" s="9">
        <v>40</v>
      </c>
      <c r="G146" s="9" t="s">
        <v>907</v>
      </c>
    </row>
    <row r="147" spans="1:7" x14ac:dyDescent="0.3">
      <c r="A147" s="9" t="s">
        <v>33</v>
      </c>
      <c r="B147" s="9" t="s">
        <v>33</v>
      </c>
      <c r="C147" s="9" t="s">
        <v>127</v>
      </c>
      <c r="D147" s="9"/>
      <c r="E147" s="10" t="s">
        <v>877</v>
      </c>
      <c r="F147" s="9">
        <v>30</v>
      </c>
      <c r="G147" s="9" t="s">
        <v>908</v>
      </c>
    </row>
    <row r="148" spans="1:7" x14ac:dyDescent="0.3">
      <c r="A148" s="9" t="s">
        <v>160</v>
      </c>
      <c r="B148" s="9" t="s">
        <v>160</v>
      </c>
      <c r="C148" s="9" t="s">
        <v>127</v>
      </c>
      <c r="D148" s="9"/>
      <c r="E148" s="10" t="s">
        <v>877</v>
      </c>
      <c r="F148" s="9">
        <v>30</v>
      </c>
      <c r="G148" s="9" t="s">
        <v>909</v>
      </c>
    </row>
    <row r="149" spans="1:7" x14ac:dyDescent="0.3">
      <c r="A149" s="9" t="s">
        <v>161</v>
      </c>
      <c r="B149" s="9" t="s">
        <v>161</v>
      </c>
      <c r="C149" s="9" t="s">
        <v>127</v>
      </c>
      <c r="D149" s="9"/>
      <c r="E149" s="10" t="s">
        <v>877</v>
      </c>
      <c r="F149" s="9">
        <v>20</v>
      </c>
      <c r="G149" s="9" t="s">
        <v>910</v>
      </c>
    </row>
    <row r="150" spans="1:7" x14ac:dyDescent="0.3">
      <c r="A150" s="9" t="s">
        <v>162</v>
      </c>
      <c r="B150" s="9" t="s">
        <v>162</v>
      </c>
      <c r="C150" s="9" t="s">
        <v>127</v>
      </c>
      <c r="D150" s="9"/>
      <c r="E150" s="10" t="s">
        <v>877</v>
      </c>
      <c r="F150" s="9">
        <v>100</v>
      </c>
      <c r="G150" s="9" t="s">
        <v>911</v>
      </c>
    </row>
    <row r="151" spans="1:7" x14ac:dyDescent="0.3">
      <c r="A151" s="9" t="s">
        <v>163</v>
      </c>
      <c r="B151" s="9" t="s">
        <v>163</v>
      </c>
      <c r="C151" s="9" t="s">
        <v>127</v>
      </c>
      <c r="D151" s="9"/>
      <c r="E151" s="10" t="s">
        <v>877</v>
      </c>
      <c r="F151" s="9">
        <v>20</v>
      </c>
      <c r="G151" s="9" t="s">
        <v>912</v>
      </c>
    </row>
    <row r="152" spans="1:7" x14ac:dyDescent="0.3">
      <c r="A152" s="9" t="s">
        <v>164</v>
      </c>
      <c r="B152" s="9" t="s">
        <v>164</v>
      </c>
      <c r="C152" s="9" t="s">
        <v>127</v>
      </c>
      <c r="D152" s="9" t="s">
        <v>165</v>
      </c>
      <c r="E152" s="10" t="s">
        <v>877</v>
      </c>
      <c r="F152" s="9">
        <v>30</v>
      </c>
      <c r="G152" s="9" t="s">
        <v>913</v>
      </c>
    </row>
    <row r="153" spans="1:7" x14ac:dyDescent="0.3">
      <c r="A153" s="9" t="s">
        <v>166</v>
      </c>
      <c r="B153" s="9" t="s">
        <v>166</v>
      </c>
      <c r="C153" s="9" t="s">
        <v>127</v>
      </c>
      <c r="D153" s="9"/>
      <c r="E153" s="10" t="s">
        <v>877</v>
      </c>
      <c r="F153" s="9">
        <v>50</v>
      </c>
      <c r="G153" s="9" t="s">
        <v>914</v>
      </c>
    </row>
    <row r="154" spans="1:7" x14ac:dyDescent="0.3">
      <c r="A154" s="9" t="s">
        <v>167</v>
      </c>
      <c r="B154" s="9" t="s">
        <v>167</v>
      </c>
      <c r="C154" s="9" t="s">
        <v>127</v>
      </c>
      <c r="D154" s="9"/>
      <c r="E154" s="10" t="s">
        <v>877</v>
      </c>
      <c r="F154" s="9">
        <v>20</v>
      </c>
      <c r="G154" s="9" t="s">
        <v>915</v>
      </c>
    </row>
    <row r="155" spans="1:7" x14ac:dyDescent="0.3">
      <c r="A155" s="9" t="s">
        <v>168</v>
      </c>
      <c r="B155" s="9" t="s">
        <v>168</v>
      </c>
      <c r="C155" s="9" t="s">
        <v>127</v>
      </c>
      <c r="D155" s="9"/>
      <c r="E155" s="10" t="s">
        <v>877</v>
      </c>
      <c r="F155" s="9">
        <v>100</v>
      </c>
      <c r="G155" s="9" t="s">
        <v>916</v>
      </c>
    </row>
    <row r="156" spans="1:7" x14ac:dyDescent="0.3">
      <c r="A156" s="9" t="s">
        <v>169</v>
      </c>
      <c r="B156" s="9" t="s">
        <v>169</v>
      </c>
      <c r="C156" s="9" t="s">
        <v>127</v>
      </c>
      <c r="D156" s="9"/>
      <c r="E156" s="10" t="s">
        <v>877</v>
      </c>
      <c r="F156" s="9">
        <v>100</v>
      </c>
      <c r="G156" s="9" t="s">
        <v>917</v>
      </c>
    </row>
    <row r="157" spans="1:7" x14ac:dyDescent="0.3">
      <c r="A157" s="9" t="s">
        <v>34</v>
      </c>
      <c r="B157" s="9" t="s">
        <v>34</v>
      </c>
      <c r="C157" s="9" t="s">
        <v>127</v>
      </c>
      <c r="D157" s="9"/>
      <c r="E157" s="10" t="s">
        <v>877</v>
      </c>
      <c r="F157" s="9">
        <v>100</v>
      </c>
      <c r="G157" s="9" t="s">
        <v>918</v>
      </c>
    </row>
    <row r="158" spans="1:7" x14ac:dyDescent="0.3">
      <c r="A158" s="9" t="s">
        <v>170</v>
      </c>
      <c r="B158" s="9" t="s">
        <v>170</v>
      </c>
      <c r="C158" s="9" t="s">
        <v>127</v>
      </c>
      <c r="D158" s="9" t="s">
        <v>171</v>
      </c>
      <c r="E158" s="10" t="s">
        <v>877</v>
      </c>
      <c r="F158" s="9">
        <v>40</v>
      </c>
      <c r="G158" s="9" t="s">
        <v>919</v>
      </c>
    </row>
    <row r="159" spans="1:7" x14ac:dyDescent="0.3">
      <c r="A159" s="9" t="s">
        <v>172</v>
      </c>
      <c r="B159" s="9" t="s">
        <v>173</v>
      </c>
      <c r="C159" s="9" t="s">
        <v>174</v>
      </c>
      <c r="D159" s="9" t="s">
        <v>175</v>
      </c>
      <c r="E159" s="10" t="s">
        <v>877</v>
      </c>
      <c r="F159" s="9">
        <v>40</v>
      </c>
      <c r="G159" s="9" t="s">
        <v>920</v>
      </c>
    </row>
    <row r="160" spans="1:7" x14ac:dyDescent="0.3">
      <c r="A160" s="9" t="s">
        <v>176</v>
      </c>
      <c r="B160" s="9" t="s">
        <v>177</v>
      </c>
      <c r="C160" s="9" t="s">
        <v>178</v>
      </c>
      <c r="D160" s="9"/>
      <c r="E160" s="10" t="s">
        <v>877</v>
      </c>
      <c r="F160" s="9">
        <v>30</v>
      </c>
      <c r="G160" s="9" t="s">
        <v>921</v>
      </c>
    </row>
    <row r="161" spans="1:7" x14ac:dyDescent="0.3">
      <c r="A161" s="9" t="s">
        <v>179</v>
      </c>
      <c r="B161" s="9" t="s">
        <v>180</v>
      </c>
      <c r="C161" s="9" t="s">
        <v>181</v>
      </c>
      <c r="D161" s="9" t="s">
        <v>182</v>
      </c>
      <c r="E161" s="10" t="s">
        <v>877</v>
      </c>
      <c r="F161" s="9">
        <v>20</v>
      </c>
      <c r="G161" s="9" t="s">
        <v>922</v>
      </c>
    </row>
    <row r="162" spans="1:7" x14ac:dyDescent="0.3">
      <c r="A162" s="9" t="s">
        <v>183</v>
      </c>
      <c r="B162" s="9" t="s">
        <v>183</v>
      </c>
      <c r="C162" s="9" t="s">
        <v>127</v>
      </c>
      <c r="D162" s="9"/>
      <c r="E162" s="10" t="s">
        <v>877</v>
      </c>
      <c r="F162" s="9">
        <v>20</v>
      </c>
      <c r="G162" s="9" t="s">
        <v>923</v>
      </c>
    </row>
    <row r="163" spans="1:7" x14ac:dyDescent="0.3">
      <c r="A163" s="9" t="s">
        <v>184</v>
      </c>
      <c r="B163" s="9" t="s">
        <v>184</v>
      </c>
      <c r="C163" s="9" t="s">
        <v>127</v>
      </c>
      <c r="D163" s="9"/>
      <c r="E163" s="10" t="s">
        <v>877</v>
      </c>
      <c r="F163" s="9">
        <v>40</v>
      </c>
      <c r="G163" s="9" t="s">
        <v>924</v>
      </c>
    </row>
    <row r="164" spans="1:7" x14ac:dyDescent="0.3">
      <c r="A164" s="9" t="s">
        <v>185</v>
      </c>
      <c r="B164" s="9" t="s">
        <v>185</v>
      </c>
      <c r="C164" s="9" t="s">
        <v>127</v>
      </c>
      <c r="D164" s="9"/>
      <c r="E164" s="10" t="s">
        <v>877</v>
      </c>
      <c r="F164" s="9">
        <v>20</v>
      </c>
      <c r="G164" s="9" t="s">
        <v>925</v>
      </c>
    </row>
    <row r="165" spans="1:7" x14ac:dyDescent="0.3">
      <c r="A165" s="9" t="s">
        <v>186</v>
      </c>
      <c r="B165" s="9" t="s">
        <v>186</v>
      </c>
      <c r="C165" s="9" t="s">
        <v>127</v>
      </c>
      <c r="D165" s="9"/>
      <c r="E165" s="10" t="s">
        <v>877</v>
      </c>
      <c r="F165" s="9">
        <v>20</v>
      </c>
      <c r="G165" s="9" t="s">
        <v>926</v>
      </c>
    </row>
    <row r="166" spans="1:7" x14ac:dyDescent="0.3">
      <c r="A166" s="9" t="s">
        <v>187</v>
      </c>
      <c r="B166" s="9" t="s">
        <v>187</v>
      </c>
      <c r="C166" s="9" t="s">
        <v>127</v>
      </c>
      <c r="D166" s="9"/>
      <c r="E166" s="10" t="s">
        <v>877</v>
      </c>
      <c r="F166" s="9">
        <v>30</v>
      </c>
      <c r="G166" s="9" t="s">
        <v>927</v>
      </c>
    </row>
    <row r="167" spans="1:7" x14ac:dyDescent="0.3">
      <c r="A167" s="9" t="s">
        <v>35</v>
      </c>
      <c r="B167" s="9" t="s">
        <v>35</v>
      </c>
      <c r="C167" s="9" t="s">
        <v>127</v>
      </c>
      <c r="D167" s="9"/>
      <c r="E167" s="10" t="s">
        <v>877</v>
      </c>
      <c r="F167" s="9">
        <v>20</v>
      </c>
      <c r="G167" s="9" t="s">
        <v>928</v>
      </c>
    </row>
    <row r="168" spans="1:7" x14ac:dyDescent="0.3">
      <c r="A168" s="9" t="s">
        <v>188</v>
      </c>
      <c r="B168" s="9" t="s">
        <v>188</v>
      </c>
      <c r="C168" s="9" t="s">
        <v>127</v>
      </c>
      <c r="D168" s="9"/>
      <c r="E168" s="10" t="s">
        <v>877</v>
      </c>
      <c r="F168" s="9">
        <v>40</v>
      </c>
      <c r="G168" s="9" t="s">
        <v>929</v>
      </c>
    </row>
    <row r="169" spans="1:7" x14ac:dyDescent="0.3">
      <c r="A169" s="9" t="s">
        <v>189</v>
      </c>
      <c r="B169" s="9" t="s">
        <v>189</v>
      </c>
      <c r="C169" s="9" t="s">
        <v>127</v>
      </c>
      <c r="D169" s="9"/>
      <c r="E169" s="10" t="s">
        <v>877</v>
      </c>
      <c r="F169" s="9">
        <v>20</v>
      </c>
      <c r="G169" s="9" t="s">
        <v>930</v>
      </c>
    </row>
    <row r="170" spans="1:7" x14ac:dyDescent="0.3">
      <c r="A170" s="9" t="s">
        <v>190</v>
      </c>
      <c r="B170" s="9" t="s">
        <v>190</v>
      </c>
      <c r="C170" s="9" t="s">
        <v>127</v>
      </c>
      <c r="D170" s="9"/>
      <c r="E170" s="10" t="s">
        <v>877</v>
      </c>
      <c r="F170" s="9">
        <v>20</v>
      </c>
      <c r="G170" s="9" t="s">
        <v>931</v>
      </c>
    </row>
    <row r="171" spans="1:7" x14ac:dyDescent="0.3">
      <c r="A171" s="9" t="s">
        <v>191</v>
      </c>
      <c r="B171" s="9" t="s">
        <v>191</v>
      </c>
      <c r="C171" s="9" t="s">
        <v>127</v>
      </c>
      <c r="D171" s="9"/>
      <c r="E171" s="10" t="s">
        <v>877</v>
      </c>
      <c r="F171" s="9">
        <v>40</v>
      </c>
      <c r="G171" s="9" t="s">
        <v>932</v>
      </c>
    </row>
    <row r="172" spans="1:7" x14ac:dyDescent="0.3">
      <c r="A172" s="9" t="s">
        <v>192</v>
      </c>
      <c r="B172" s="9" t="s">
        <v>192</v>
      </c>
      <c r="C172" s="9" t="s">
        <v>127</v>
      </c>
      <c r="D172" s="9" t="s">
        <v>193</v>
      </c>
      <c r="E172" s="10" t="s">
        <v>877</v>
      </c>
      <c r="F172" s="9">
        <v>20</v>
      </c>
      <c r="G172" s="9" t="s">
        <v>933</v>
      </c>
    </row>
    <row r="173" spans="1:7" x14ac:dyDescent="0.3">
      <c r="A173" s="9" t="s">
        <v>194</v>
      </c>
      <c r="B173" s="9" t="s">
        <v>194</v>
      </c>
      <c r="C173" s="9" t="s">
        <v>127</v>
      </c>
      <c r="D173" s="9"/>
      <c r="E173" s="10" t="s">
        <v>877</v>
      </c>
      <c r="F173" s="9">
        <v>30</v>
      </c>
      <c r="G173" s="9" t="s">
        <v>934</v>
      </c>
    </row>
    <row r="174" spans="1:7" x14ac:dyDescent="0.3">
      <c r="A174" s="9" t="s">
        <v>195</v>
      </c>
      <c r="B174" s="9" t="s">
        <v>195</v>
      </c>
      <c r="C174" s="9" t="s">
        <v>127</v>
      </c>
      <c r="D174" s="9" t="s">
        <v>196</v>
      </c>
      <c r="E174" s="10" t="s">
        <v>877</v>
      </c>
      <c r="F174" s="9">
        <v>50</v>
      </c>
      <c r="G174" s="9" t="s">
        <v>935</v>
      </c>
    </row>
    <row r="175" spans="1:7" x14ac:dyDescent="0.3">
      <c r="A175" s="9" t="s">
        <v>197</v>
      </c>
      <c r="B175" s="9" t="s">
        <v>197</v>
      </c>
      <c r="C175" s="9" t="s">
        <v>127</v>
      </c>
      <c r="D175" s="9"/>
      <c r="E175" s="10" t="s">
        <v>877</v>
      </c>
      <c r="F175" s="9">
        <v>50</v>
      </c>
      <c r="G175" s="9" t="s">
        <v>936</v>
      </c>
    </row>
    <row r="176" spans="1:7" x14ac:dyDescent="0.3">
      <c r="A176" s="9" t="s">
        <v>193</v>
      </c>
      <c r="B176" s="9" t="s">
        <v>193</v>
      </c>
      <c r="C176" s="9" t="s">
        <v>127</v>
      </c>
      <c r="D176" s="9" t="s">
        <v>198</v>
      </c>
      <c r="E176" s="10" t="s">
        <v>877</v>
      </c>
      <c r="F176" s="9">
        <v>40</v>
      </c>
      <c r="G176" s="9" t="s">
        <v>937</v>
      </c>
    </row>
    <row r="177" spans="1:7" x14ac:dyDescent="0.3">
      <c r="A177" s="9" t="s">
        <v>36</v>
      </c>
      <c r="B177" s="9" t="s">
        <v>36</v>
      </c>
      <c r="C177" s="9" t="s">
        <v>127</v>
      </c>
      <c r="D177" s="9"/>
      <c r="E177" s="10" t="s">
        <v>877</v>
      </c>
      <c r="F177" s="9">
        <v>100</v>
      </c>
      <c r="G177" s="9" t="s">
        <v>938</v>
      </c>
    </row>
    <row r="178" spans="1:7" x14ac:dyDescent="0.3">
      <c r="A178" s="9" t="s">
        <v>196</v>
      </c>
      <c r="B178" s="9" t="s">
        <v>196</v>
      </c>
      <c r="C178" s="9" t="s">
        <v>127</v>
      </c>
      <c r="D178" s="9" t="s">
        <v>199</v>
      </c>
      <c r="E178" s="10" t="s">
        <v>877</v>
      </c>
      <c r="F178" s="9">
        <v>50</v>
      </c>
      <c r="G178" s="9" t="s">
        <v>939</v>
      </c>
    </row>
    <row r="179" spans="1:7" x14ac:dyDescent="0.3">
      <c r="A179" s="9" t="s">
        <v>200</v>
      </c>
      <c r="B179" s="9" t="s">
        <v>200</v>
      </c>
      <c r="C179" s="9" t="s">
        <v>127</v>
      </c>
      <c r="D179" s="9"/>
      <c r="E179" s="10" t="s">
        <v>877</v>
      </c>
      <c r="F179" s="9">
        <v>50</v>
      </c>
      <c r="G179" s="9" t="s">
        <v>940</v>
      </c>
    </row>
    <row r="180" spans="1:7" x14ac:dyDescent="0.3">
      <c r="A180" s="9" t="s">
        <v>37</v>
      </c>
      <c r="B180" s="9" t="s">
        <v>37</v>
      </c>
      <c r="C180" s="9" t="s">
        <v>127</v>
      </c>
      <c r="D180" s="9"/>
      <c r="E180" s="10" t="s">
        <v>877</v>
      </c>
      <c r="F180" s="9">
        <v>30</v>
      </c>
      <c r="G180" s="9" t="s">
        <v>941</v>
      </c>
    </row>
    <row r="181" spans="1:7" x14ac:dyDescent="0.3">
      <c r="A181" s="9" t="s">
        <v>38</v>
      </c>
      <c r="B181" s="9" t="s">
        <v>38</v>
      </c>
      <c r="C181" s="9" t="s">
        <v>127</v>
      </c>
      <c r="D181" s="9"/>
      <c r="E181" s="10" t="s">
        <v>877</v>
      </c>
      <c r="F181" s="9">
        <v>50</v>
      </c>
      <c r="G181" s="9" t="s">
        <v>942</v>
      </c>
    </row>
    <row r="182" spans="1:7" x14ac:dyDescent="0.3">
      <c r="A182" s="9" t="s">
        <v>39</v>
      </c>
      <c r="B182" s="9" t="s">
        <v>39</v>
      </c>
      <c r="C182" s="9" t="s">
        <v>127</v>
      </c>
      <c r="D182" s="9"/>
      <c r="E182" s="10" t="s">
        <v>877</v>
      </c>
      <c r="F182" s="9">
        <v>40</v>
      </c>
      <c r="G182" s="9" t="s">
        <v>943</v>
      </c>
    </row>
    <row r="183" spans="1:7" x14ac:dyDescent="0.3">
      <c r="A183" s="9" t="s">
        <v>40</v>
      </c>
      <c r="B183" s="9" t="s">
        <v>40</v>
      </c>
      <c r="C183" s="9" t="s">
        <v>127</v>
      </c>
      <c r="D183" s="9"/>
      <c r="E183" s="10" t="s">
        <v>877</v>
      </c>
      <c r="F183" s="9">
        <v>20</v>
      </c>
      <c r="G183" s="9" t="s">
        <v>944</v>
      </c>
    </row>
    <row r="184" spans="1:7" x14ac:dyDescent="0.3">
      <c r="A184" s="9" t="s">
        <v>201</v>
      </c>
      <c r="B184" s="9" t="s">
        <v>201</v>
      </c>
      <c r="C184" s="9" t="s">
        <v>127</v>
      </c>
      <c r="D184" s="9"/>
      <c r="E184" s="10" t="s">
        <v>877</v>
      </c>
      <c r="F184" s="9">
        <v>30</v>
      </c>
      <c r="G184" s="9" t="s">
        <v>945</v>
      </c>
    </row>
    <row r="185" spans="1:7" x14ac:dyDescent="0.3">
      <c r="A185" s="9" t="s">
        <v>113</v>
      </c>
      <c r="B185" s="9" t="s">
        <v>113</v>
      </c>
      <c r="C185" s="9" t="s">
        <v>127</v>
      </c>
      <c r="D185" s="9"/>
      <c r="E185" s="10" t="s">
        <v>877</v>
      </c>
      <c r="F185" s="9">
        <v>50</v>
      </c>
      <c r="G185" s="9" t="s">
        <v>946</v>
      </c>
    </row>
    <row r="186" spans="1:7" x14ac:dyDescent="0.3">
      <c r="A186" s="9" t="s">
        <v>202</v>
      </c>
      <c r="B186" s="9" t="s">
        <v>202</v>
      </c>
      <c r="C186" s="9" t="s">
        <v>127</v>
      </c>
      <c r="D186" s="9"/>
      <c r="E186" s="10" t="s">
        <v>877</v>
      </c>
      <c r="F186" s="9">
        <v>30</v>
      </c>
      <c r="G186" s="9" t="s">
        <v>947</v>
      </c>
    </row>
    <row r="187" spans="1:7" x14ac:dyDescent="0.3">
      <c r="A187" s="9" t="s">
        <v>203</v>
      </c>
      <c r="B187" s="9" t="s">
        <v>204</v>
      </c>
      <c r="C187" s="9" t="s">
        <v>205</v>
      </c>
      <c r="D187" s="9"/>
      <c r="E187" s="10" t="s">
        <v>877</v>
      </c>
      <c r="F187" s="9">
        <v>30</v>
      </c>
      <c r="G187" s="9" t="s">
        <v>948</v>
      </c>
    </row>
    <row r="188" spans="1:7" x14ac:dyDescent="0.3">
      <c r="A188" s="9" t="s">
        <v>206</v>
      </c>
      <c r="B188" s="9" t="s">
        <v>206</v>
      </c>
      <c r="C188" s="9" t="s">
        <v>127</v>
      </c>
      <c r="D188" s="9"/>
      <c r="E188" s="10" t="s">
        <v>877</v>
      </c>
      <c r="F188" s="9">
        <v>20</v>
      </c>
      <c r="G188" s="9" t="s">
        <v>949</v>
      </c>
    </row>
    <row r="189" spans="1:7" x14ac:dyDescent="0.3">
      <c r="A189" s="9" t="s">
        <v>207</v>
      </c>
      <c r="B189" s="9" t="s">
        <v>207</v>
      </c>
      <c r="C189" s="9" t="s">
        <v>127</v>
      </c>
      <c r="D189" s="9" t="s">
        <v>208</v>
      </c>
      <c r="E189" s="10" t="s">
        <v>877</v>
      </c>
      <c r="F189" s="9">
        <v>50</v>
      </c>
      <c r="G189" s="9" t="s">
        <v>950</v>
      </c>
    </row>
    <row r="190" spans="1:7" x14ac:dyDescent="0.3">
      <c r="A190" s="9" t="s">
        <v>209</v>
      </c>
      <c r="B190" s="9" t="s">
        <v>209</v>
      </c>
      <c r="C190" s="9" t="s">
        <v>127</v>
      </c>
      <c r="D190" s="9"/>
      <c r="E190" s="10" t="s">
        <v>877</v>
      </c>
      <c r="F190" s="9">
        <v>40</v>
      </c>
      <c r="G190" s="9" t="s">
        <v>951</v>
      </c>
    </row>
    <row r="191" spans="1:7" x14ac:dyDescent="0.3">
      <c r="A191" s="9" t="s">
        <v>210</v>
      </c>
      <c r="B191" s="9" t="s">
        <v>210</v>
      </c>
      <c r="C191" s="9" t="s">
        <v>127</v>
      </c>
      <c r="D191" s="9"/>
      <c r="E191" s="10" t="s">
        <v>877</v>
      </c>
      <c r="F191" s="9">
        <v>200</v>
      </c>
      <c r="G191" s="9" t="s">
        <v>952</v>
      </c>
    </row>
    <row r="192" spans="1:7" x14ac:dyDescent="0.3">
      <c r="A192" s="9" t="s">
        <v>211</v>
      </c>
      <c r="B192" s="9" t="s">
        <v>211</v>
      </c>
      <c r="C192" s="9" t="s">
        <v>127</v>
      </c>
      <c r="D192" s="9" t="s">
        <v>210</v>
      </c>
      <c r="E192" s="10" t="s">
        <v>877</v>
      </c>
      <c r="F192" s="9">
        <v>20</v>
      </c>
      <c r="G192" s="9" t="s">
        <v>953</v>
      </c>
    </row>
    <row r="193" spans="1:7" x14ac:dyDescent="0.3">
      <c r="A193" s="9" t="s">
        <v>212</v>
      </c>
      <c r="B193" s="9" t="s">
        <v>213</v>
      </c>
      <c r="C193" s="9" t="s">
        <v>214</v>
      </c>
      <c r="D193" s="9" t="s">
        <v>215</v>
      </c>
      <c r="E193" s="10" t="s">
        <v>877</v>
      </c>
      <c r="F193" s="9">
        <v>100</v>
      </c>
      <c r="G193" s="9" t="s">
        <v>954</v>
      </c>
    </row>
    <row r="194" spans="1:7" x14ac:dyDescent="0.3">
      <c r="A194" s="9" t="s">
        <v>215</v>
      </c>
      <c r="B194" s="9" t="s">
        <v>215</v>
      </c>
      <c r="C194" s="9" t="s">
        <v>127</v>
      </c>
      <c r="D194" s="9"/>
      <c r="E194" s="10" t="s">
        <v>877</v>
      </c>
      <c r="F194" s="9">
        <v>20</v>
      </c>
      <c r="G194" s="9" t="s">
        <v>955</v>
      </c>
    </row>
    <row r="195" spans="1:7" x14ac:dyDescent="0.3">
      <c r="A195" s="9" t="s">
        <v>216</v>
      </c>
      <c r="B195" s="9" t="s">
        <v>217</v>
      </c>
      <c r="C195" s="9" t="s">
        <v>218</v>
      </c>
      <c r="D195" s="9"/>
      <c r="E195" s="10" t="s">
        <v>877</v>
      </c>
      <c r="F195" s="9">
        <v>20</v>
      </c>
      <c r="G195" s="9" t="s">
        <v>956</v>
      </c>
    </row>
    <row r="196" spans="1:7" x14ac:dyDescent="0.3">
      <c r="A196" s="9" t="s">
        <v>219</v>
      </c>
      <c r="B196" s="9" t="s">
        <v>219</v>
      </c>
      <c r="C196" s="9" t="s">
        <v>127</v>
      </c>
      <c r="D196" s="9" t="s">
        <v>220</v>
      </c>
      <c r="E196" s="10" t="s">
        <v>877</v>
      </c>
      <c r="F196" s="9">
        <v>20</v>
      </c>
      <c r="G196" s="9" t="s">
        <v>957</v>
      </c>
    </row>
    <row r="197" spans="1:7" x14ac:dyDescent="0.3">
      <c r="A197" s="9" t="s">
        <v>221</v>
      </c>
      <c r="B197" s="9" t="s">
        <v>221</v>
      </c>
      <c r="C197" s="9" t="s">
        <v>127</v>
      </c>
      <c r="D197" s="9"/>
      <c r="E197" s="10" t="s">
        <v>877</v>
      </c>
      <c r="F197" s="9">
        <v>20</v>
      </c>
      <c r="G197" s="9" t="s">
        <v>958</v>
      </c>
    </row>
    <row r="198" spans="1:7" x14ac:dyDescent="0.3">
      <c r="A198" s="9" t="s">
        <v>222</v>
      </c>
      <c r="B198" s="9" t="s">
        <v>222</v>
      </c>
      <c r="C198" s="9" t="s">
        <v>127</v>
      </c>
      <c r="D198" s="9"/>
      <c r="E198" s="10" t="s">
        <v>877</v>
      </c>
      <c r="F198" s="9">
        <v>30</v>
      </c>
      <c r="G198" s="9" t="s">
        <v>959</v>
      </c>
    </row>
    <row r="199" spans="1:7" x14ac:dyDescent="0.3">
      <c r="A199" s="9" t="s">
        <v>223</v>
      </c>
      <c r="B199" s="9" t="s">
        <v>224</v>
      </c>
      <c r="C199" s="9" t="s">
        <v>225</v>
      </c>
      <c r="D199" s="9" t="s">
        <v>41</v>
      </c>
      <c r="E199" s="10" t="s">
        <v>877</v>
      </c>
      <c r="F199" s="9">
        <v>30</v>
      </c>
      <c r="G199" s="9" t="s">
        <v>960</v>
      </c>
    </row>
    <row r="200" spans="1:7" x14ac:dyDescent="0.3">
      <c r="A200" s="9" t="s">
        <v>226</v>
      </c>
      <c r="B200" s="9" t="s">
        <v>226</v>
      </c>
      <c r="C200" s="9" t="s">
        <v>127</v>
      </c>
      <c r="D200" s="9" t="s">
        <v>227</v>
      </c>
      <c r="E200" s="10" t="s">
        <v>877</v>
      </c>
      <c r="F200" s="9">
        <v>20</v>
      </c>
      <c r="G200" s="9" t="s">
        <v>961</v>
      </c>
    </row>
    <row r="201" spans="1:7" x14ac:dyDescent="0.3">
      <c r="A201" s="9" t="s">
        <v>41</v>
      </c>
      <c r="B201" s="9" t="s">
        <v>41</v>
      </c>
      <c r="C201" s="9" t="s">
        <v>127</v>
      </c>
      <c r="D201" s="9"/>
      <c r="E201" s="10" t="s">
        <v>877</v>
      </c>
      <c r="F201" s="9">
        <v>20</v>
      </c>
      <c r="G201" s="9" t="s">
        <v>962</v>
      </c>
    </row>
    <row r="202" spans="1:7" x14ac:dyDescent="0.3">
      <c r="A202" s="9" t="s">
        <v>42</v>
      </c>
      <c r="B202" s="9" t="s">
        <v>42</v>
      </c>
      <c r="C202" s="9" t="s">
        <v>127</v>
      </c>
      <c r="D202" s="9" t="s">
        <v>43</v>
      </c>
      <c r="E202" s="10" t="s">
        <v>877</v>
      </c>
      <c r="F202" s="9">
        <v>30</v>
      </c>
      <c r="G202" s="9" t="s">
        <v>963</v>
      </c>
    </row>
    <row r="203" spans="1:7" x14ac:dyDescent="0.3">
      <c r="A203" s="9" t="s">
        <v>228</v>
      </c>
      <c r="B203" s="9" t="s">
        <v>229</v>
      </c>
      <c r="C203" s="9" t="s">
        <v>230</v>
      </c>
      <c r="D203" s="9"/>
      <c r="E203" s="10" t="s">
        <v>877</v>
      </c>
      <c r="F203" s="9">
        <v>400</v>
      </c>
      <c r="G203" s="9" t="s">
        <v>964</v>
      </c>
    </row>
    <row r="204" spans="1:7" x14ac:dyDescent="0.3">
      <c r="A204" s="9" t="s">
        <v>43</v>
      </c>
      <c r="B204" s="9" t="s">
        <v>43</v>
      </c>
      <c r="C204" s="9" t="s">
        <v>127</v>
      </c>
      <c r="D204" s="9" t="s">
        <v>41</v>
      </c>
      <c r="E204" s="10" t="s">
        <v>877</v>
      </c>
      <c r="F204" s="9">
        <v>20</v>
      </c>
      <c r="G204" s="9" t="s">
        <v>965</v>
      </c>
    </row>
    <row r="205" spans="1:7" x14ac:dyDescent="0.3">
      <c r="A205" s="9" t="s">
        <v>44</v>
      </c>
      <c r="B205" s="9" t="s">
        <v>44</v>
      </c>
      <c r="C205" s="9" t="s">
        <v>127</v>
      </c>
      <c r="D205" s="9"/>
      <c r="E205" s="10" t="s">
        <v>877</v>
      </c>
      <c r="F205" s="9">
        <v>100</v>
      </c>
      <c r="G205" s="9" t="s">
        <v>966</v>
      </c>
    </row>
    <row r="206" spans="1:7" x14ac:dyDescent="0.3">
      <c r="A206" s="9" t="s">
        <v>231</v>
      </c>
      <c r="B206" s="9" t="s">
        <v>231</v>
      </c>
      <c r="C206" s="9" t="s">
        <v>127</v>
      </c>
      <c r="D206" s="9"/>
      <c r="E206" s="10" t="s">
        <v>877</v>
      </c>
      <c r="F206" s="9">
        <v>40</v>
      </c>
      <c r="G206" s="9" t="s">
        <v>967</v>
      </c>
    </row>
    <row r="207" spans="1:7" x14ac:dyDescent="0.3">
      <c r="A207" s="9" t="s">
        <v>232</v>
      </c>
      <c r="B207" s="9" t="s">
        <v>232</v>
      </c>
      <c r="C207" s="9" t="s">
        <v>127</v>
      </c>
      <c r="D207" s="9" t="s">
        <v>233</v>
      </c>
      <c r="E207" s="10" t="s">
        <v>877</v>
      </c>
      <c r="F207" s="9">
        <v>50</v>
      </c>
      <c r="G207" s="9" t="s">
        <v>968</v>
      </c>
    </row>
    <row r="208" spans="1:7" x14ac:dyDescent="0.3">
      <c r="A208" s="9" t="s">
        <v>45</v>
      </c>
      <c r="B208" s="9" t="s">
        <v>45</v>
      </c>
      <c r="C208" s="9" t="s">
        <v>127</v>
      </c>
      <c r="D208" s="9"/>
      <c r="E208" s="10" t="s">
        <v>877</v>
      </c>
      <c r="F208" s="9">
        <v>20</v>
      </c>
      <c r="G208" s="9" t="s">
        <v>969</v>
      </c>
    </row>
    <row r="209" spans="1:7" x14ac:dyDescent="0.3">
      <c r="A209" s="9" t="s">
        <v>46</v>
      </c>
      <c r="B209" s="9" t="s">
        <v>46</v>
      </c>
      <c r="C209" s="9" t="s">
        <v>127</v>
      </c>
      <c r="D209" s="9"/>
      <c r="E209" s="10" t="s">
        <v>877</v>
      </c>
      <c r="F209" s="9">
        <v>20</v>
      </c>
      <c r="G209" s="9" t="s">
        <v>970</v>
      </c>
    </row>
    <row r="210" spans="1:7" x14ac:dyDescent="0.3">
      <c r="A210" s="9" t="s">
        <v>114</v>
      </c>
      <c r="B210" s="9" t="s">
        <v>114</v>
      </c>
      <c r="C210" s="9" t="s">
        <v>127</v>
      </c>
      <c r="D210" s="9"/>
      <c r="E210" s="10" t="s">
        <v>877</v>
      </c>
      <c r="F210" s="9">
        <v>50</v>
      </c>
      <c r="G210" s="9" t="s">
        <v>971</v>
      </c>
    </row>
    <row r="211" spans="1:7" x14ac:dyDescent="0.3">
      <c r="A211" s="9" t="s">
        <v>47</v>
      </c>
      <c r="B211" s="9" t="s">
        <v>47</v>
      </c>
      <c r="C211" s="9" t="s">
        <v>127</v>
      </c>
      <c r="D211" s="9" t="s">
        <v>234</v>
      </c>
      <c r="E211" s="10" t="s">
        <v>877</v>
      </c>
      <c r="F211" s="9">
        <v>50</v>
      </c>
      <c r="G211" s="9" t="s">
        <v>972</v>
      </c>
    </row>
    <row r="212" spans="1:7" x14ac:dyDescent="0.3">
      <c r="A212" s="9" t="s">
        <v>235</v>
      </c>
      <c r="B212" s="9" t="s">
        <v>235</v>
      </c>
      <c r="C212" s="9" t="s">
        <v>127</v>
      </c>
      <c r="D212" s="9"/>
      <c r="E212" s="10" t="s">
        <v>877</v>
      </c>
      <c r="F212" s="9">
        <v>20</v>
      </c>
      <c r="G212" s="9" t="s">
        <v>973</v>
      </c>
    </row>
    <row r="213" spans="1:7" x14ac:dyDescent="0.3">
      <c r="A213" s="9" t="s">
        <v>115</v>
      </c>
      <c r="B213" s="9" t="s">
        <v>115</v>
      </c>
      <c r="C213" s="9" t="s">
        <v>127</v>
      </c>
      <c r="D213" s="9"/>
      <c r="E213" s="10" t="s">
        <v>877</v>
      </c>
      <c r="F213" s="9">
        <v>20</v>
      </c>
      <c r="G213" s="9" t="s">
        <v>974</v>
      </c>
    </row>
    <row r="214" spans="1:7" x14ac:dyDescent="0.3">
      <c r="A214" s="9" t="s">
        <v>236</v>
      </c>
      <c r="B214" s="9" t="s">
        <v>236</v>
      </c>
      <c r="C214" s="9" t="s">
        <v>127</v>
      </c>
      <c r="D214" s="9"/>
      <c r="E214" s="10" t="s">
        <v>877</v>
      </c>
      <c r="F214" s="9">
        <v>20</v>
      </c>
      <c r="G214" s="9" t="s">
        <v>975</v>
      </c>
    </row>
    <row r="215" spans="1:7" x14ac:dyDescent="0.3">
      <c r="A215" s="9" t="s">
        <v>48</v>
      </c>
      <c r="B215" s="9" t="s">
        <v>48</v>
      </c>
      <c r="C215" s="9" t="s">
        <v>127</v>
      </c>
      <c r="D215" s="9"/>
      <c r="E215" s="10" t="s">
        <v>877</v>
      </c>
      <c r="F215" s="9">
        <v>20</v>
      </c>
      <c r="G215" s="9" t="s">
        <v>976</v>
      </c>
    </row>
    <row r="216" spans="1:7" x14ac:dyDescent="0.3">
      <c r="A216" s="9" t="s">
        <v>49</v>
      </c>
      <c r="B216" s="9" t="s">
        <v>49</v>
      </c>
      <c r="C216" s="9" t="s">
        <v>127</v>
      </c>
      <c r="D216" s="9"/>
      <c r="E216" s="10" t="s">
        <v>877</v>
      </c>
      <c r="F216" s="9">
        <v>20</v>
      </c>
      <c r="G216" s="9" t="s">
        <v>977</v>
      </c>
    </row>
    <row r="217" spans="1:7" x14ac:dyDescent="0.3">
      <c r="A217" s="9" t="s">
        <v>237</v>
      </c>
      <c r="B217" s="9" t="s">
        <v>237</v>
      </c>
      <c r="C217" s="9" t="s">
        <v>127</v>
      </c>
      <c r="D217" s="9"/>
      <c r="E217" s="10" t="s">
        <v>877</v>
      </c>
      <c r="F217" s="9">
        <v>20</v>
      </c>
      <c r="G217" s="9" t="s">
        <v>978</v>
      </c>
    </row>
    <row r="218" spans="1:7" x14ac:dyDescent="0.3">
      <c r="A218" s="9" t="s">
        <v>238</v>
      </c>
      <c r="B218" s="9" t="s">
        <v>238</v>
      </c>
      <c r="C218" s="9" t="s">
        <v>127</v>
      </c>
      <c r="D218" s="9"/>
      <c r="E218" s="10" t="s">
        <v>877</v>
      </c>
      <c r="F218" s="9">
        <v>20</v>
      </c>
      <c r="G218" s="9" t="s">
        <v>979</v>
      </c>
    </row>
    <row r="219" spans="1:7" x14ac:dyDescent="0.3">
      <c r="A219" s="9" t="s">
        <v>239</v>
      </c>
      <c r="B219" s="9" t="s">
        <v>239</v>
      </c>
      <c r="C219" s="9" t="s">
        <v>127</v>
      </c>
      <c r="D219" s="9"/>
      <c r="E219" s="10" t="s">
        <v>877</v>
      </c>
      <c r="F219" s="9">
        <v>20</v>
      </c>
      <c r="G219" s="9" t="s">
        <v>980</v>
      </c>
    </row>
    <row r="220" spans="1:7" x14ac:dyDescent="0.3">
      <c r="A220" s="9" t="s">
        <v>240</v>
      </c>
      <c r="B220" s="9" t="s">
        <v>240</v>
      </c>
      <c r="C220" s="9" t="s">
        <v>127</v>
      </c>
      <c r="D220" s="9"/>
      <c r="E220" s="10" t="s">
        <v>877</v>
      </c>
      <c r="F220" s="9">
        <v>20</v>
      </c>
      <c r="G220" s="9" t="s">
        <v>981</v>
      </c>
    </row>
    <row r="221" spans="1:7" x14ac:dyDescent="0.3">
      <c r="A221" s="9" t="s">
        <v>50</v>
      </c>
      <c r="B221" s="9" t="s">
        <v>50</v>
      </c>
      <c r="C221" s="9" t="s">
        <v>127</v>
      </c>
      <c r="D221" s="9"/>
      <c r="E221" s="10" t="s">
        <v>877</v>
      </c>
      <c r="F221" s="9">
        <v>40</v>
      </c>
      <c r="G221" s="9" t="s">
        <v>982</v>
      </c>
    </row>
    <row r="222" spans="1:7" x14ac:dyDescent="0.3">
      <c r="A222" s="9" t="s">
        <v>241</v>
      </c>
      <c r="B222" s="9" t="s">
        <v>241</v>
      </c>
      <c r="C222" s="9" t="s">
        <v>127</v>
      </c>
      <c r="D222" s="9"/>
      <c r="E222" s="10" t="s">
        <v>877</v>
      </c>
      <c r="F222" s="9">
        <v>30</v>
      </c>
      <c r="G222" s="9" t="s">
        <v>983</v>
      </c>
    </row>
    <row r="223" spans="1:7" x14ac:dyDescent="0.3">
      <c r="A223" s="9" t="s">
        <v>242</v>
      </c>
      <c r="B223" s="9" t="s">
        <v>242</v>
      </c>
      <c r="C223" s="9" t="s">
        <v>127</v>
      </c>
      <c r="D223" s="9" t="s">
        <v>243</v>
      </c>
      <c r="E223" s="10" t="s">
        <v>877</v>
      </c>
      <c r="F223" s="9">
        <v>30</v>
      </c>
      <c r="G223" s="9" t="s">
        <v>984</v>
      </c>
    </row>
    <row r="224" spans="1:7" x14ac:dyDescent="0.3">
      <c r="A224" s="9" t="s">
        <v>244</v>
      </c>
      <c r="B224" s="9" t="s">
        <v>244</v>
      </c>
      <c r="C224" s="9" t="s">
        <v>127</v>
      </c>
      <c r="D224" s="9" t="s">
        <v>245</v>
      </c>
      <c r="E224" s="10" t="s">
        <v>877</v>
      </c>
      <c r="F224" s="9">
        <v>100</v>
      </c>
      <c r="G224" s="9" t="s">
        <v>985</v>
      </c>
    </row>
    <row r="225" spans="1:7" x14ac:dyDescent="0.3">
      <c r="A225" s="9" t="s">
        <v>246</v>
      </c>
      <c r="B225" s="9" t="s">
        <v>246</v>
      </c>
      <c r="C225" s="9" t="s">
        <v>127</v>
      </c>
      <c r="D225" s="9" t="s">
        <v>247</v>
      </c>
      <c r="E225" s="10" t="s">
        <v>877</v>
      </c>
      <c r="F225" s="9">
        <v>40</v>
      </c>
      <c r="G225" s="9" t="s">
        <v>986</v>
      </c>
    </row>
    <row r="226" spans="1:7" x14ac:dyDescent="0.3">
      <c r="A226" s="9" t="s">
        <v>248</v>
      </c>
      <c r="B226" s="9" t="s">
        <v>248</v>
      </c>
      <c r="C226" s="9" t="s">
        <v>127</v>
      </c>
      <c r="D226" s="9"/>
      <c r="E226" s="10" t="s">
        <v>877</v>
      </c>
      <c r="F226" s="9">
        <v>30</v>
      </c>
      <c r="G226" s="9" t="s">
        <v>987</v>
      </c>
    </row>
    <row r="227" spans="1:7" x14ac:dyDescent="0.3">
      <c r="A227" s="9" t="s">
        <v>249</v>
      </c>
      <c r="B227" s="9" t="s">
        <v>249</v>
      </c>
      <c r="C227" s="9" t="s">
        <v>127</v>
      </c>
      <c r="D227" s="9" t="s">
        <v>250</v>
      </c>
      <c r="E227" s="10" t="s">
        <v>877</v>
      </c>
      <c r="F227" s="9">
        <v>100</v>
      </c>
      <c r="G227" s="9" t="s">
        <v>988</v>
      </c>
    </row>
    <row r="228" spans="1:7" x14ac:dyDescent="0.3">
      <c r="A228" s="9" t="s">
        <v>251</v>
      </c>
      <c r="B228" s="9" t="s">
        <v>251</v>
      </c>
      <c r="C228" s="9" t="s">
        <v>127</v>
      </c>
      <c r="D228" s="9"/>
      <c r="E228" s="10" t="s">
        <v>877</v>
      </c>
      <c r="F228" s="9">
        <v>100</v>
      </c>
      <c r="G228" s="9" t="s">
        <v>989</v>
      </c>
    </row>
    <row r="229" spans="1:7" x14ac:dyDescent="0.3">
      <c r="A229" s="9" t="s">
        <v>252</v>
      </c>
      <c r="B229" s="9" t="s">
        <v>252</v>
      </c>
      <c r="C229" s="9" t="s">
        <v>127</v>
      </c>
      <c r="D229" s="9"/>
      <c r="E229" s="10" t="s">
        <v>877</v>
      </c>
      <c r="F229" s="9">
        <v>40</v>
      </c>
      <c r="G229" s="9" t="s">
        <v>990</v>
      </c>
    </row>
    <row r="230" spans="1:7" x14ac:dyDescent="0.3">
      <c r="A230" s="9" t="s">
        <v>51</v>
      </c>
      <c r="B230" s="9" t="s">
        <v>51</v>
      </c>
      <c r="C230" s="9" t="s">
        <v>127</v>
      </c>
      <c r="D230" s="9"/>
      <c r="E230" s="10" t="s">
        <v>877</v>
      </c>
      <c r="F230" s="9">
        <v>20</v>
      </c>
      <c r="G230" s="9" t="s">
        <v>991</v>
      </c>
    </row>
    <row r="231" spans="1:7" x14ac:dyDescent="0.3">
      <c r="A231" s="9" t="s">
        <v>253</v>
      </c>
      <c r="B231" s="9" t="s">
        <v>253</v>
      </c>
      <c r="C231" s="9" t="s">
        <v>127</v>
      </c>
      <c r="D231" s="9"/>
      <c r="E231" s="10" t="s">
        <v>877</v>
      </c>
      <c r="F231" s="9">
        <v>50</v>
      </c>
      <c r="G231" s="9" t="s">
        <v>992</v>
      </c>
    </row>
    <row r="232" spans="1:7" x14ac:dyDescent="0.3">
      <c r="A232" s="9" t="s">
        <v>254</v>
      </c>
      <c r="B232" s="9" t="s">
        <v>254</v>
      </c>
      <c r="C232" s="9" t="s">
        <v>127</v>
      </c>
      <c r="D232" s="9"/>
      <c r="E232" s="10" t="s">
        <v>877</v>
      </c>
      <c r="F232" s="9">
        <v>20</v>
      </c>
      <c r="G232" s="9" t="s">
        <v>993</v>
      </c>
    </row>
    <row r="233" spans="1:7" x14ac:dyDescent="0.3">
      <c r="A233" s="9" t="s">
        <v>255</v>
      </c>
      <c r="B233" s="9" t="s">
        <v>255</v>
      </c>
      <c r="C233" s="9" t="s">
        <v>127</v>
      </c>
      <c r="D233" s="9"/>
      <c r="E233" s="10" t="s">
        <v>877</v>
      </c>
      <c r="F233" s="9">
        <v>100</v>
      </c>
      <c r="G233" s="9" t="s">
        <v>994</v>
      </c>
    </row>
    <row r="234" spans="1:7" x14ac:dyDescent="0.3">
      <c r="A234" s="9" t="s">
        <v>256</v>
      </c>
      <c r="B234" s="9" t="s">
        <v>256</v>
      </c>
      <c r="C234" s="9" t="s">
        <v>127</v>
      </c>
      <c r="D234" s="9"/>
      <c r="E234" s="10" t="s">
        <v>877</v>
      </c>
      <c r="F234" s="9">
        <v>30</v>
      </c>
      <c r="G234" s="9" t="s">
        <v>995</v>
      </c>
    </row>
    <row r="235" spans="1:7" x14ac:dyDescent="0.3">
      <c r="A235" s="9" t="s">
        <v>257</v>
      </c>
      <c r="B235" s="9" t="s">
        <v>257</v>
      </c>
      <c r="C235" s="9" t="s">
        <v>127</v>
      </c>
      <c r="D235" s="9"/>
      <c r="E235" s="10" t="s">
        <v>877</v>
      </c>
      <c r="F235" s="9">
        <v>30</v>
      </c>
      <c r="G235" s="9" t="s">
        <v>996</v>
      </c>
    </row>
    <row r="236" spans="1:7" x14ac:dyDescent="0.3">
      <c r="A236" s="9" t="s">
        <v>258</v>
      </c>
      <c r="B236" s="9" t="s">
        <v>258</v>
      </c>
      <c r="C236" s="9" t="s">
        <v>127</v>
      </c>
      <c r="D236" s="9"/>
      <c r="E236" s="10" t="s">
        <v>877</v>
      </c>
      <c r="F236" s="9">
        <v>30</v>
      </c>
      <c r="G236" s="9" t="s">
        <v>997</v>
      </c>
    </row>
    <row r="237" spans="1:7" x14ac:dyDescent="0.3">
      <c r="A237" s="9" t="s">
        <v>52</v>
      </c>
      <c r="B237" s="9" t="s">
        <v>52</v>
      </c>
      <c r="C237" s="9" t="s">
        <v>127</v>
      </c>
      <c r="D237" s="9"/>
      <c r="E237" s="10" t="s">
        <v>877</v>
      </c>
      <c r="F237" s="9">
        <v>20</v>
      </c>
      <c r="G237" s="9" t="s">
        <v>998</v>
      </c>
    </row>
    <row r="238" spans="1:7" x14ac:dyDescent="0.3">
      <c r="A238" s="9" t="s">
        <v>259</v>
      </c>
      <c r="B238" s="9" t="s">
        <v>259</v>
      </c>
      <c r="C238" s="9" t="s">
        <v>127</v>
      </c>
      <c r="D238" s="9" t="s">
        <v>260</v>
      </c>
      <c r="E238" s="10" t="s">
        <v>877</v>
      </c>
      <c r="F238" s="9">
        <v>30</v>
      </c>
      <c r="G238" s="9" t="s">
        <v>999</v>
      </c>
    </row>
    <row r="239" spans="1:7" x14ac:dyDescent="0.3">
      <c r="A239" s="9" t="s">
        <v>261</v>
      </c>
      <c r="B239" s="9" t="s">
        <v>261</v>
      </c>
      <c r="C239" s="9" t="s">
        <v>127</v>
      </c>
      <c r="D239" s="9"/>
      <c r="E239" s="10" t="s">
        <v>877</v>
      </c>
      <c r="F239" s="9">
        <v>200</v>
      </c>
      <c r="G239" s="9" t="s">
        <v>1000</v>
      </c>
    </row>
    <row r="240" spans="1:7" x14ac:dyDescent="0.3">
      <c r="A240" s="9" t="s">
        <v>262</v>
      </c>
      <c r="B240" s="9" t="s">
        <v>262</v>
      </c>
      <c r="C240" s="9" t="s">
        <v>127</v>
      </c>
      <c r="D240" s="9"/>
      <c r="E240" s="10" t="s">
        <v>877</v>
      </c>
      <c r="F240" s="9">
        <v>40</v>
      </c>
      <c r="G240" s="9" t="s">
        <v>1001</v>
      </c>
    </row>
    <row r="241" spans="1:7" x14ac:dyDescent="0.3">
      <c r="A241" s="9" t="s">
        <v>263</v>
      </c>
      <c r="B241" s="9" t="s">
        <v>263</v>
      </c>
      <c r="C241" s="9" t="s">
        <v>127</v>
      </c>
      <c r="D241" s="9"/>
      <c r="E241" s="10" t="s">
        <v>877</v>
      </c>
      <c r="F241" s="9">
        <v>40</v>
      </c>
      <c r="G241" s="9" t="s">
        <v>1002</v>
      </c>
    </row>
    <row r="242" spans="1:7" x14ac:dyDescent="0.3">
      <c r="A242" s="9" t="s">
        <v>264</v>
      </c>
      <c r="B242" s="9" t="s">
        <v>264</v>
      </c>
      <c r="C242" s="9" t="s">
        <v>127</v>
      </c>
      <c r="D242" s="9"/>
      <c r="E242" s="10" t="s">
        <v>877</v>
      </c>
      <c r="F242" s="9">
        <v>20</v>
      </c>
      <c r="G242" s="9" t="s">
        <v>1003</v>
      </c>
    </row>
    <row r="243" spans="1:7" x14ac:dyDescent="0.3">
      <c r="A243" s="9" t="s">
        <v>265</v>
      </c>
      <c r="B243" s="9" t="s">
        <v>265</v>
      </c>
      <c r="C243" s="9" t="s">
        <v>127</v>
      </c>
      <c r="D243" s="9"/>
      <c r="E243" s="10" t="s">
        <v>877</v>
      </c>
      <c r="F243" s="9">
        <v>300</v>
      </c>
      <c r="G243" s="9" t="s">
        <v>1004</v>
      </c>
    </row>
    <row r="244" spans="1:7" x14ac:dyDescent="0.3">
      <c r="A244" s="9" t="s">
        <v>266</v>
      </c>
      <c r="B244" s="9" t="s">
        <v>266</v>
      </c>
      <c r="C244" s="9" t="s">
        <v>127</v>
      </c>
      <c r="D244" s="9"/>
      <c r="E244" s="10" t="s">
        <v>877</v>
      </c>
      <c r="F244" s="9">
        <v>20</v>
      </c>
      <c r="G244" s="9" t="s">
        <v>1005</v>
      </c>
    </row>
    <row r="245" spans="1:7" x14ac:dyDescent="0.3">
      <c r="A245" s="9" t="s">
        <v>267</v>
      </c>
      <c r="B245" s="9" t="s">
        <v>267</v>
      </c>
      <c r="C245" s="9" t="s">
        <v>127</v>
      </c>
      <c r="D245" s="9"/>
      <c r="E245" s="10" t="s">
        <v>877</v>
      </c>
      <c r="F245" s="9">
        <v>40</v>
      </c>
      <c r="G245" s="9" t="s">
        <v>1006</v>
      </c>
    </row>
    <row r="246" spans="1:7" x14ac:dyDescent="0.3">
      <c r="A246" s="9" t="s">
        <v>268</v>
      </c>
      <c r="B246" s="9" t="s">
        <v>268</v>
      </c>
      <c r="C246" s="9" t="s">
        <v>127</v>
      </c>
      <c r="D246" s="9"/>
      <c r="E246" s="10" t="s">
        <v>877</v>
      </c>
      <c r="F246" s="9">
        <v>30</v>
      </c>
      <c r="G246" s="9" t="s">
        <v>1007</v>
      </c>
    </row>
    <row r="247" spans="1:7" x14ac:dyDescent="0.3">
      <c r="A247" s="9" t="s">
        <v>53</v>
      </c>
      <c r="B247" s="9" t="s">
        <v>53</v>
      </c>
      <c r="C247" s="9" t="s">
        <v>127</v>
      </c>
      <c r="D247" s="9"/>
      <c r="E247" s="10" t="s">
        <v>877</v>
      </c>
      <c r="F247" s="9">
        <v>20</v>
      </c>
      <c r="G247" s="9" t="s">
        <v>1008</v>
      </c>
    </row>
    <row r="248" spans="1:7" x14ac:dyDescent="0.3">
      <c r="A248" s="9" t="s">
        <v>269</v>
      </c>
      <c r="B248" s="9" t="s">
        <v>269</v>
      </c>
      <c r="C248" s="9" t="s">
        <v>127</v>
      </c>
      <c r="D248" s="9"/>
      <c r="E248" s="10" t="s">
        <v>877</v>
      </c>
      <c r="F248" s="9">
        <v>100</v>
      </c>
      <c r="G248" s="9" t="s">
        <v>1009</v>
      </c>
    </row>
    <row r="249" spans="1:7" x14ac:dyDescent="0.3">
      <c r="A249" s="9" t="s">
        <v>270</v>
      </c>
      <c r="B249" s="9" t="s">
        <v>270</v>
      </c>
      <c r="C249" s="9" t="s">
        <v>127</v>
      </c>
      <c r="D249" s="9"/>
      <c r="E249" s="10" t="s">
        <v>877</v>
      </c>
      <c r="F249" s="9">
        <v>20</v>
      </c>
      <c r="G249" s="9" t="s">
        <v>1010</v>
      </c>
    </row>
    <row r="250" spans="1:7" x14ac:dyDescent="0.3">
      <c r="A250" s="9" t="s">
        <v>54</v>
      </c>
      <c r="B250" s="9" t="s">
        <v>54</v>
      </c>
      <c r="C250" s="9" t="s">
        <v>127</v>
      </c>
      <c r="D250" s="9"/>
      <c r="E250" s="10" t="s">
        <v>877</v>
      </c>
      <c r="F250" s="9">
        <v>30</v>
      </c>
      <c r="G250" s="9" t="s">
        <v>1011</v>
      </c>
    </row>
    <row r="251" spans="1:7" x14ac:dyDescent="0.3">
      <c r="A251" s="9" t="s">
        <v>271</v>
      </c>
      <c r="B251" s="9" t="s">
        <v>271</v>
      </c>
      <c r="C251" s="9" t="s">
        <v>127</v>
      </c>
      <c r="D251" s="9"/>
      <c r="E251" s="10" t="s">
        <v>877</v>
      </c>
      <c r="F251" s="9">
        <v>20</v>
      </c>
      <c r="G251" s="9" t="s">
        <v>1012</v>
      </c>
    </row>
    <row r="252" spans="1:7" x14ac:dyDescent="0.3">
      <c r="A252" s="9" t="s">
        <v>55</v>
      </c>
      <c r="B252" s="9" t="s">
        <v>55</v>
      </c>
      <c r="C252" s="9" t="s">
        <v>127</v>
      </c>
      <c r="D252" s="9"/>
      <c r="E252" s="10" t="s">
        <v>877</v>
      </c>
      <c r="F252" s="9">
        <v>100</v>
      </c>
      <c r="G252" s="9" t="s">
        <v>1013</v>
      </c>
    </row>
    <row r="253" spans="1:7" x14ac:dyDescent="0.3">
      <c r="A253" s="9" t="s">
        <v>272</v>
      </c>
      <c r="B253" s="9" t="s">
        <v>272</v>
      </c>
      <c r="C253" s="9" t="s">
        <v>127</v>
      </c>
      <c r="D253" s="9"/>
      <c r="E253" s="10" t="s">
        <v>877</v>
      </c>
      <c r="F253" s="9">
        <v>30</v>
      </c>
      <c r="G253" s="9" t="s">
        <v>1014</v>
      </c>
    </row>
    <row r="254" spans="1:7" x14ac:dyDescent="0.3">
      <c r="A254" s="9" t="s">
        <v>273</v>
      </c>
      <c r="B254" s="9" t="s">
        <v>274</v>
      </c>
      <c r="C254" s="9" t="s">
        <v>275</v>
      </c>
      <c r="D254" s="9" t="s">
        <v>276</v>
      </c>
      <c r="E254" s="10" t="s">
        <v>877</v>
      </c>
      <c r="F254" s="9">
        <v>100</v>
      </c>
      <c r="G254" s="9" t="s">
        <v>1015</v>
      </c>
    </row>
    <row r="255" spans="1:7" x14ac:dyDescent="0.3">
      <c r="A255" s="9" t="s">
        <v>277</v>
      </c>
      <c r="B255" s="9" t="s">
        <v>278</v>
      </c>
      <c r="C255" s="9" t="s">
        <v>279</v>
      </c>
      <c r="D255" s="9"/>
      <c r="E255" s="10" t="s">
        <v>877</v>
      </c>
      <c r="F255" s="9">
        <v>20</v>
      </c>
      <c r="G255" s="9" t="s">
        <v>1016</v>
      </c>
    </row>
    <row r="256" spans="1:7" x14ac:dyDescent="0.3">
      <c r="A256" s="9" t="s">
        <v>56</v>
      </c>
      <c r="B256" s="9" t="s">
        <v>56</v>
      </c>
      <c r="C256" s="9" t="s">
        <v>127</v>
      </c>
      <c r="D256" s="9"/>
      <c r="E256" s="10" t="s">
        <v>877</v>
      </c>
      <c r="F256" s="9">
        <v>30</v>
      </c>
      <c r="G256" s="9" t="s">
        <v>1017</v>
      </c>
    </row>
    <row r="257" spans="1:7" x14ac:dyDescent="0.3">
      <c r="A257" s="9" t="s">
        <v>280</v>
      </c>
      <c r="B257" s="9" t="s">
        <v>280</v>
      </c>
      <c r="C257" s="9" t="s">
        <v>127</v>
      </c>
      <c r="D257" s="9" t="s">
        <v>281</v>
      </c>
      <c r="E257" s="10" t="s">
        <v>877</v>
      </c>
      <c r="F257" s="9">
        <v>40</v>
      </c>
      <c r="G257" s="9" t="s">
        <v>1018</v>
      </c>
    </row>
    <row r="258" spans="1:7" x14ac:dyDescent="0.3">
      <c r="A258" s="9" t="s">
        <v>282</v>
      </c>
      <c r="B258" s="9" t="s">
        <v>282</v>
      </c>
      <c r="C258" s="9" t="s">
        <v>127</v>
      </c>
      <c r="D258" s="9" t="s">
        <v>283</v>
      </c>
      <c r="E258" s="10" t="s">
        <v>877</v>
      </c>
      <c r="F258" s="9">
        <v>30</v>
      </c>
      <c r="G258" s="9" t="s">
        <v>1019</v>
      </c>
    </row>
    <row r="259" spans="1:7" x14ac:dyDescent="0.3">
      <c r="A259" s="9" t="s">
        <v>284</v>
      </c>
      <c r="B259" s="9" t="s">
        <v>284</v>
      </c>
      <c r="C259" s="9" t="s">
        <v>127</v>
      </c>
      <c r="D259" s="9"/>
      <c r="E259" s="10" t="s">
        <v>877</v>
      </c>
      <c r="F259" s="9">
        <v>20</v>
      </c>
      <c r="G259" s="9" t="s">
        <v>1020</v>
      </c>
    </row>
    <row r="260" spans="1:7" x14ac:dyDescent="0.3">
      <c r="A260" s="9" t="s">
        <v>285</v>
      </c>
      <c r="B260" s="9" t="s">
        <v>286</v>
      </c>
      <c r="C260" s="9" t="s">
        <v>287</v>
      </c>
      <c r="D260" s="9" t="s">
        <v>288</v>
      </c>
      <c r="E260" s="10" t="s">
        <v>877</v>
      </c>
      <c r="F260" s="9">
        <v>30</v>
      </c>
      <c r="G260" s="9" t="s">
        <v>1021</v>
      </c>
    </row>
    <row r="261" spans="1:7" x14ac:dyDescent="0.3">
      <c r="A261" s="9" t="s">
        <v>289</v>
      </c>
      <c r="B261" s="9" t="s">
        <v>289</v>
      </c>
      <c r="C261" s="9" t="s">
        <v>127</v>
      </c>
      <c r="D261" s="9"/>
      <c r="E261" s="10" t="s">
        <v>877</v>
      </c>
      <c r="F261" s="9">
        <v>30</v>
      </c>
      <c r="G261" s="9" t="s">
        <v>1022</v>
      </c>
    </row>
    <row r="262" spans="1:7" x14ac:dyDescent="0.3">
      <c r="A262" s="9" t="s">
        <v>290</v>
      </c>
      <c r="B262" s="9" t="s">
        <v>290</v>
      </c>
      <c r="C262" s="9" t="s">
        <v>127</v>
      </c>
      <c r="D262" s="9"/>
      <c r="E262" s="10" t="s">
        <v>877</v>
      </c>
      <c r="F262" s="9">
        <v>20</v>
      </c>
      <c r="G262" s="9" t="s">
        <v>1023</v>
      </c>
    </row>
    <row r="263" spans="1:7" x14ac:dyDescent="0.3">
      <c r="A263" s="9" t="s">
        <v>291</v>
      </c>
      <c r="B263" s="9" t="s">
        <v>291</v>
      </c>
      <c r="C263" s="9" t="s">
        <v>127</v>
      </c>
      <c r="D263" s="9"/>
      <c r="E263" s="10" t="s">
        <v>877</v>
      </c>
      <c r="F263" s="9">
        <v>20</v>
      </c>
      <c r="G263" s="9" t="s">
        <v>1024</v>
      </c>
    </row>
    <row r="264" spans="1:7" x14ac:dyDescent="0.3">
      <c r="A264" s="9" t="s">
        <v>292</v>
      </c>
      <c r="B264" s="9" t="s">
        <v>292</v>
      </c>
      <c r="C264" s="9" t="s">
        <v>127</v>
      </c>
      <c r="D264" s="9"/>
      <c r="E264" s="10" t="s">
        <v>877</v>
      </c>
      <c r="F264" s="9">
        <v>40</v>
      </c>
      <c r="G264" s="9" t="s">
        <v>1025</v>
      </c>
    </row>
    <row r="265" spans="1:7" x14ac:dyDescent="0.3">
      <c r="A265" s="9" t="s">
        <v>293</v>
      </c>
      <c r="B265" s="9" t="s">
        <v>293</v>
      </c>
      <c r="C265" s="9" t="s">
        <v>127</v>
      </c>
      <c r="D265" s="9"/>
      <c r="E265" s="10" t="s">
        <v>877</v>
      </c>
      <c r="F265" s="9">
        <v>100</v>
      </c>
      <c r="G265" s="9" t="s">
        <v>1026</v>
      </c>
    </row>
    <row r="266" spans="1:7" x14ac:dyDescent="0.3">
      <c r="A266" s="9" t="s">
        <v>294</v>
      </c>
      <c r="B266" s="9" t="s">
        <v>294</v>
      </c>
      <c r="C266" s="9" t="s">
        <v>127</v>
      </c>
      <c r="D266" s="9"/>
      <c r="E266" s="10" t="s">
        <v>877</v>
      </c>
      <c r="F266" s="9">
        <v>20</v>
      </c>
      <c r="G266" s="9" t="s">
        <v>1027</v>
      </c>
    </row>
    <row r="267" spans="1:7" x14ac:dyDescent="0.3">
      <c r="A267" s="9" t="s">
        <v>295</v>
      </c>
      <c r="B267" s="9" t="s">
        <v>295</v>
      </c>
      <c r="C267" s="9" t="s">
        <v>127</v>
      </c>
      <c r="D267" s="9"/>
      <c r="E267" s="10" t="s">
        <v>877</v>
      </c>
      <c r="F267" s="9">
        <v>20</v>
      </c>
      <c r="G267" s="9" t="s">
        <v>1028</v>
      </c>
    </row>
    <row r="268" spans="1:7" x14ac:dyDescent="0.3">
      <c r="A268" s="9" t="s">
        <v>296</v>
      </c>
      <c r="B268" s="9" t="s">
        <v>296</v>
      </c>
      <c r="C268" s="9" t="s">
        <v>127</v>
      </c>
      <c r="D268" s="9"/>
      <c r="E268" s="10" t="s">
        <v>877</v>
      </c>
      <c r="F268" s="9">
        <v>20</v>
      </c>
      <c r="G268" s="9" t="s">
        <v>1029</v>
      </c>
    </row>
    <row r="269" spans="1:7" x14ac:dyDescent="0.3">
      <c r="A269" s="9" t="s">
        <v>297</v>
      </c>
      <c r="B269" s="9" t="s">
        <v>297</v>
      </c>
      <c r="C269" s="9" t="s">
        <v>127</v>
      </c>
      <c r="D269" s="9"/>
      <c r="E269" s="10" t="s">
        <v>877</v>
      </c>
      <c r="F269" s="9">
        <v>30</v>
      </c>
      <c r="G269" s="9" t="s">
        <v>1030</v>
      </c>
    </row>
    <row r="270" spans="1:7" x14ac:dyDescent="0.3">
      <c r="A270" s="9" t="s">
        <v>57</v>
      </c>
      <c r="B270" s="9" t="s">
        <v>57</v>
      </c>
      <c r="C270" s="9" t="s">
        <v>127</v>
      </c>
      <c r="D270" s="9"/>
      <c r="E270" s="10" t="s">
        <v>877</v>
      </c>
      <c r="F270" s="9">
        <v>20</v>
      </c>
      <c r="G270" s="9" t="s">
        <v>1031</v>
      </c>
    </row>
    <row r="271" spans="1:7" x14ac:dyDescent="0.3">
      <c r="A271" s="9" t="s">
        <v>298</v>
      </c>
      <c r="B271" s="9" t="s">
        <v>298</v>
      </c>
      <c r="C271" s="9" t="s">
        <v>299</v>
      </c>
      <c r="D271" s="9"/>
      <c r="E271" s="10" t="s">
        <v>877</v>
      </c>
      <c r="F271" s="9">
        <v>40</v>
      </c>
      <c r="G271" s="9" t="s">
        <v>1032</v>
      </c>
    </row>
    <row r="272" spans="1:7" x14ac:dyDescent="0.3">
      <c r="A272" s="9" t="s">
        <v>300</v>
      </c>
      <c r="B272" s="9" t="s">
        <v>300</v>
      </c>
      <c r="C272" s="9" t="s">
        <v>127</v>
      </c>
      <c r="D272" s="9"/>
      <c r="E272" s="10" t="s">
        <v>877</v>
      </c>
      <c r="F272" s="9">
        <v>100</v>
      </c>
      <c r="G272" s="9" t="s">
        <v>1033</v>
      </c>
    </row>
    <row r="273" spans="1:7" x14ac:dyDescent="0.3">
      <c r="A273" s="9" t="s">
        <v>301</v>
      </c>
      <c r="B273" s="9" t="s">
        <v>301</v>
      </c>
      <c r="C273" s="9" t="s">
        <v>127</v>
      </c>
      <c r="D273" s="9"/>
      <c r="E273" s="10" t="s">
        <v>877</v>
      </c>
      <c r="F273" s="9">
        <v>100</v>
      </c>
      <c r="G273" s="9" t="s">
        <v>1034</v>
      </c>
    </row>
    <row r="274" spans="1:7" x14ac:dyDescent="0.3">
      <c r="A274" s="9" t="s">
        <v>58</v>
      </c>
      <c r="B274" s="9" t="s">
        <v>58</v>
      </c>
      <c r="C274" s="9" t="s">
        <v>127</v>
      </c>
      <c r="D274" s="9" t="s">
        <v>302</v>
      </c>
      <c r="E274" s="10" t="s">
        <v>877</v>
      </c>
      <c r="F274" s="9">
        <v>30</v>
      </c>
      <c r="G274" s="9" t="s">
        <v>1035</v>
      </c>
    </row>
    <row r="275" spans="1:7" x14ac:dyDescent="0.3">
      <c r="A275" s="9" t="s">
        <v>59</v>
      </c>
      <c r="B275" s="9" t="s">
        <v>59</v>
      </c>
      <c r="C275" s="9" t="s">
        <v>127</v>
      </c>
      <c r="D275" s="9"/>
      <c r="E275" s="10" t="s">
        <v>877</v>
      </c>
      <c r="F275" s="9">
        <v>40</v>
      </c>
      <c r="G275" s="9" t="s">
        <v>1036</v>
      </c>
    </row>
    <row r="276" spans="1:7" x14ac:dyDescent="0.3">
      <c r="A276" s="9" t="s">
        <v>303</v>
      </c>
      <c r="B276" s="9" t="s">
        <v>303</v>
      </c>
      <c r="C276" s="9" t="s">
        <v>127</v>
      </c>
      <c r="D276" s="9"/>
      <c r="E276" s="10" t="s">
        <v>877</v>
      </c>
      <c r="F276" s="9">
        <v>40</v>
      </c>
      <c r="G276" s="9" t="s">
        <v>1037</v>
      </c>
    </row>
    <row r="277" spans="1:7" x14ac:dyDescent="0.3">
      <c r="A277" s="9" t="s">
        <v>60</v>
      </c>
      <c r="B277" s="9" t="s">
        <v>60</v>
      </c>
      <c r="C277" s="9" t="s">
        <v>127</v>
      </c>
      <c r="D277" s="9"/>
      <c r="E277" s="10" t="s">
        <v>877</v>
      </c>
      <c r="F277" s="9">
        <v>40</v>
      </c>
      <c r="G277" s="9" t="s">
        <v>1038</v>
      </c>
    </row>
    <row r="278" spans="1:7" x14ac:dyDescent="0.3">
      <c r="A278" s="9" t="s">
        <v>304</v>
      </c>
      <c r="B278" s="9" t="s">
        <v>304</v>
      </c>
      <c r="C278" s="9" t="s">
        <v>127</v>
      </c>
      <c r="D278" s="9"/>
      <c r="E278" s="10" t="s">
        <v>877</v>
      </c>
      <c r="F278" s="9">
        <v>20</v>
      </c>
      <c r="G278" s="9" t="s">
        <v>1039</v>
      </c>
    </row>
    <row r="279" spans="1:7" x14ac:dyDescent="0.3">
      <c r="A279" s="9" t="s">
        <v>305</v>
      </c>
      <c r="B279" s="9" t="s">
        <v>305</v>
      </c>
      <c r="C279" s="9" t="s">
        <v>127</v>
      </c>
      <c r="D279" s="9"/>
      <c r="E279" s="10" t="s">
        <v>877</v>
      </c>
      <c r="F279" s="9">
        <v>20</v>
      </c>
      <c r="G279" s="9" t="s">
        <v>1040</v>
      </c>
    </row>
    <row r="280" spans="1:7" x14ac:dyDescent="0.3">
      <c r="A280" s="9" t="s">
        <v>306</v>
      </c>
      <c r="B280" s="9" t="s">
        <v>306</v>
      </c>
      <c r="C280" s="9" t="s">
        <v>127</v>
      </c>
      <c r="D280" s="9"/>
      <c r="E280" s="10" t="s">
        <v>877</v>
      </c>
      <c r="F280" s="9">
        <v>20</v>
      </c>
      <c r="G280" s="9" t="s">
        <v>1041</v>
      </c>
    </row>
    <row r="281" spans="1:7" x14ac:dyDescent="0.3">
      <c r="A281" s="9" t="s">
        <v>307</v>
      </c>
      <c r="B281" s="9" t="s">
        <v>307</v>
      </c>
      <c r="C281" s="9" t="s">
        <v>127</v>
      </c>
      <c r="D281" s="9"/>
      <c r="E281" s="10" t="s">
        <v>877</v>
      </c>
      <c r="F281" s="9">
        <v>300</v>
      </c>
      <c r="G281" s="9" t="s">
        <v>1042</v>
      </c>
    </row>
    <row r="282" spans="1:7" x14ac:dyDescent="0.3">
      <c r="A282" s="9" t="s">
        <v>308</v>
      </c>
      <c r="B282" s="9" t="s">
        <v>308</v>
      </c>
      <c r="C282" s="9" t="s">
        <v>127</v>
      </c>
      <c r="D282" s="9"/>
      <c r="E282" s="10" t="s">
        <v>877</v>
      </c>
      <c r="F282" s="9">
        <v>100</v>
      </c>
      <c r="G282" s="9" t="s">
        <v>1043</v>
      </c>
    </row>
    <row r="283" spans="1:7" x14ac:dyDescent="0.3">
      <c r="A283" s="9" t="s">
        <v>309</v>
      </c>
      <c r="B283" s="9" t="s">
        <v>309</v>
      </c>
      <c r="C283" s="9" t="s">
        <v>127</v>
      </c>
      <c r="D283" s="9"/>
      <c r="E283" s="10" t="s">
        <v>877</v>
      </c>
      <c r="F283" s="9">
        <v>40</v>
      </c>
      <c r="G283" s="9" t="s">
        <v>1044</v>
      </c>
    </row>
    <row r="284" spans="1:7" x14ac:dyDescent="0.3">
      <c r="A284" s="9" t="s">
        <v>61</v>
      </c>
      <c r="B284" s="9" t="s">
        <v>61</v>
      </c>
      <c r="C284" s="9" t="s">
        <v>127</v>
      </c>
      <c r="D284" s="9" t="s">
        <v>310</v>
      </c>
      <c r="E284" s="10" t="s">
        <v>877</v>
      </c>
      <c r="F284" s="9">
        <v>300</v>
      </c>
      <c r="G284" s="9" t="s">
        <v>1045</v>
      </c>
    </row>
    <row r="285" spans="1:7" x14ac:dyDescent="0.3">
      <c r="A285" s="9" t="s">
        <v>62</v>
      </c>
      <c r="B285" s="9" t="s">
        <v>62</v>
      </c>
      <c r="C285" s="9" t="s">
        <v>127</v>
      </c>
      <c r="D285" s="9" t="s">
        <v>311</v>
      </c>
      <c r="E285" s="10" t="s">
        <v>877</v>
      </c>
      <c r="F285" s="9">
        <v>20</v>
      </c>
      <c r="G285" s="9" t="s">
        <v>1046</v>
      </c>
    </row>
    <row r="286" spans="1:7" x14ac:dyDescent="0.3">
      <c r="A286" s="9" t="s">
        <v>312</v>
      </c>
      <c r="B286" s="9" t="s">
        <v>312</v>
      </c>
      <c r="C286" s="9" t="s">
        <v>127</v>
      </c>
      <c r="D286" s="9"/>
      <c r="E286" s="10" t="s">
        <v>877</v>
      </c>
      <c r="F286" s="9">
        <v>30</v>
      </c>
      <c r="G286" s="9" t="s">
        <v>1047</v>
      </c>
    </row>
    <row r="287" spans="1:7" x14ac:dyDescent="0.3">
      <c r="A287" s="9" t="s">
        <v>313</v>
      </c>
      <c r="B287" s="9" t="s">
        <v>313</v>
      </c>
      <c r="C287" s="9" t="s">
        <v>127</v>
      </c>
      <c r="D287" s="9" t="s">
        <v>314</v>
      </c>
      <c r="E287" s="10" t="s">
        <v>877</v>
      </c>
      <c r="F287" s="9">
        <v>20</v>
      </c>
      <c r="G287" s="9" t="s">
        <v>1048</v>
      </c>
    </row>
    <row r="288" spans="1:7" x14ac:dyDescent="0.3">
      <c r="A288" s="9" t="s">
        <v>315</v>
      </c>
      <c r="B288" s="9" t="s">
        <v>315</v>
      </c>
      <c r="C288" s="9" t="s">
        <v>127</v>
      </c>
      <c r="D288" s="9"/>
      <c r="E288" s="10" t="s">
        <v>877</v>
      </c>
      <c r="F288" s="9">
        <v>200</v>
      </c>
      <c r="G288" s="9" t="s">
        <v>1049</v>
      </c>
    </row>
    <row r="289" spans="1:7" x14ac:dyDescent="0.3">
      <c r="A289" s="9" t="s">
        <v>316</v>
      </c>
      <c r="B289" s="9" t="s">
        <v>316</v>
      </c>
      <c r="C289" s="9" t="s">
        <v>127</v>
      </c>
      <c r="D289" s="9"/>
      <c r="E289" s="10" t="s">
        <v>877</v>
      </c>
      <c r="F289" s="9">
        <v>40</v>
      </c>
      <c r="G289" s="9" t="s">
        <v>1050</v>
      </c>
    </row>
    <row r="290" spans="1:7" x14ac:dyDescent="0.3">
      <c r="A290" s="9" t="s">
        <v>317</v>
      </c>
      <c r="B290" s="9" t="s">
        <v>317</v>
      </c>
      <c r="C290" s="9" t="s">
        <v>127</v>
      </c>
      <c r="D290" s="9" t="s">
        <v>318</v>
      </c>
      <c r="E290" s="10" t="s">
        <v>877</v>
      </c>
      <c r="F290" s="9">
        <v>50</v>
      </c>
      <c r="G290" s="9" t="s">
        <v>1051</v>
      </c>
    </row>
    <row r="291" spans="1:7" x14ac:dyDescent="0.3">
      <c r="A291" s="9" t="s">
        <v>319</v>
      </c>
      <c r="B291" s="9" t="s">
        <v>319</v>
      </c>
      <c r="C291" s="9" t="s">
        <v>127</v>
      </c>
      <c r="D291" s="9"/>
      <c r="E291" s="10" t="s">
        <v>877</v>
      </c>
      <c r="F291" s="9">
        <v>20</v>
      </c>
      <c r="G291" s="9" t="s">
        <v>1052</v>
      </c>
    </row>
    <row r="292" spans="1:7" x14ac:dyDescent="0.3">
      <c r="A292" s="9" t="s">
        <v>320</v>
      </c>
      <c r="B292" s="9" t="s">
        <v>320</v>
      </c>
      <c r="C292" s="9" t="s">
        <v>127</v>
      </c>
      <c r="D292" s="9"/>
      <c r="E292" s="10" t="s">
        <v>877</v>
      </c>
      <c r="F292" s="9">
        <v>40</v>
      </c>
      <c r="G292" s="9" t="s">
        <v>1053</v>
      </c>
    </row>
    <row r="293" spans="1:7" x14ac:dyDescent="0.3">
      <c r="A293" s="9" t="s">
        <v>321</v>
      </c>
      <c r="B293" s="9" t="s">
        <v>321</v>
      </c>
      <c r="C293" s="9" t="s">
        <v>127</v>
      </c>
      <c r="D293" s="9"/>
      <c r="E293" s="10" t="s">
        <v>877</v>
      </c>
      <c r="F293" s="9">
        <v>50</v>
      </c>
      <c r="G293" s="9" t="s">
        <v>1054</v>
      </c>
    </row>
    <row r="294" spans="1:7" x14ac:dyDescent="0.3">
      <c r="A294" s="9" t="s">
        <v>322</v>
      </c>
      <c r="B294" s="9" t="s">
        <v>322</v>
      </c>
      <c r="C294" s="9" t="s">
        <v>127</v>
      </c>
      <c r="D294" s="9"/>
      <c r="E294" s="10" t="s">
        <v>877</v>
      </c>
      <c r="F294" s="9">
        <v>20</v>
      </c>
      <c r="G294" s="9" t="s">
        <v>1055</v>
      </c>
    </row>
    <row r="295" spans="1:7" x14ac:dyDescent="0.3">
      <c r="A295" s="9" t="s">
        <v>323</v>
      </c>
      <c r="B295" s="9" t="s">
        <v>323</v>
      </c>
      <c r="C295" s="9" t="s">
        <v>127</v>
      </c>
      <c r="D295" s="9"/>
      <c r="E295" s="10" t="s">
        <v>877</v>
      </c>
      <c r="F295" s="9">
        <v>20</v>
      </c>
      <c r="G295" s="9" t="s">
        <v>1056</v>
      </c>
    </row>
    <row r="296" spans="1:7" x14ac:dyDescent="0.3">
      <c r="A296" s="9" t="s">
        <v>324</v>
      </c>
      <c r="B296" s="9" t="s">
        <v>324</v>
      </c>
      <c r="C296" s="9" t="s">
        <v>127</v>
      </c>
      <c r="D296" s="9"/>
      <c r="E296" s="10" t="s">
        <v>877</v>
      </c>
      <c r="F296" s="9">
        <v>20</v>
      </c>
      <c r="G296" s="9" t="s">
        <v>1057</v>
      </c>
    </row>
    <row r="297" spans="1:7" x14ac:dyDescent="0.3">
      <c r="A297" s="9" t="s">
        <v>63</v>
      </c>
      <c r="B297" s="9" t="s">
        <v>63</v>
      </c>
      <c r="C297" s="9" t="s">
        <v>127</v>
      </c>
      <c r="D297" s="9" t="s">
        <v>325</v>
      </c>
      <c r="E297" s="10" t="s">
        <v>877</v>
      </c>
      <c r="F297" s="9">
        <v>200</v>
      </c>
      <c r="G297" s="9" t="s">
        <v>1058</v>
      </c>
    </row>
    <row r="298" spans="1:7" x14ac:dyDescent="0.3">
      <c r="A298" s="9" t="s">
        <v>326</v>
      </c>
      <c r="B298" s="9" t="s">
        <v>327</v>
      </c>
      <c r="C298" s="9" t="s">
        <v>328</v>
      </c>
      <c r="D298" s="9"/>
      <c r="E298" s="10" t="s">
        <v>877</v>
      </c>
      <c r="F298" s="9">
        <v>20</v>
      </c>
      <c r="G298" s="9" t="s">
        <v>1059</v>
      </c>
    </row>
    <row r="299" spans="1:7" x14ac:dyDescent="0.3">
      <c r="A299" s="9" t="s">
        <v>64</v>
      </c>
      <c r="B299" s="9" t="s">
        <v>64</v>
      </c>
      <c r="C299" s="9" t="s">
        <v>127</v>
      </c>
      <c r="D299" s="9"/>
      <c r="E299" s="10" t="s">
        <v>877</v>
      </c>
      <c r="F299" s="9">
        <v>200</v>
      </c>
      <c r="G299" s="9" t="s">
        <v>1060</v>
      </c>
    </row>
    <row r="300" spans="1:7" x14ac:dyDescent="0.3">
      <c r="A300" s="9" t="s">
        <v>329</v>
      </c>
      <c r="B300" s="9" t="s">
        <v>329</v>
      </c>
      <c r="C300" s="9" t="s">
        <v>127</v>
      </c>
      <c r="D300" s="9"/>
      <c r="E300" s="10" t="s">
        <v>877</v>
      </c>
      <c r="F300" s="9">
        <v>20</v>
      </c>
      <c r="G300" s="9" t="s">
        <v>1061</v>
      </c>
    </row>
    <row r="301" spans="1:7" x14ac:dyDescent="0.3">
      <c r="A301" s="9" t="s">
        <v>330</v>
      </c>
      <c r="B301" s="9" t="s">
        <v>330</v>
      </c>
      <c r="C301" s="9" t="s">
        <v>127</v>
      </c>
      <c r="D301" s="9"/>
      <c r="E301" s="10" t="s">
        <v>877</v>
      </c>
      <c r="F301" s="9">
        <v>30</v>
      </c>
      <c r="G301" s="9" t="s">
        <v>1062</v>
      </c>
    </row>
    <row r="302" spans="1:7" x14ac:dyDescent="0.3">
      <c r="A302" s="9" t="s">
        <v>65</v>
      </c>
      <c r="B302" s="9" t="s">
        <v>65</v>
      </c>
      <c r="C302" s="9" t="s">
        <v>127</v>
      </c>
      <c r="D302" s="9"/>
      <c r="E302" s="10" t="s">
        <v>877</v>
      </c>
      <c r="F302" s="9">
        <v>50</v>
      </c>
      <c r="G302" s="9" t="s">
        <v>1063</v>
      </c>
    </row>
    <row r="303" spans="1:7" x14ac:dyDescent="0.3">
      <c r="A303" s="9" t="s">
        <v>66</v>
      </c>
      <c r="B303" s="9" t="s">
        <v>66</v>
      </c>
      <c r="C303" s="9" t="s">
        <v>127</v>
      </c>
      <c r="D303" s="9"/>
      <c r="E303" s="10" t="s">
        <v>877</v>
      </c>
      <c r="F303" s="9">
        <v>50</v>
      </c>
      <c r="G303" s="9" t="s">
        <v>1064</v>
      </c>
    </row>
    <row r="304" spans="1:7" x14ac:dyDescent="0.3">
      <c r="A304" s="9" t="s">
        <v>67</v>
      </c>
      <c r="B304" s="9" t="s">
        <v>67</v>
      </c>
      <c r="C304" s="9" t="s">
        <v>127</v>
      </c>
      <c r="D304" s="9"/>
      <c r="E304" s="10" t="s">
        <v>877</v>
      </c>
      <c r="F304" s="9">
        <v>30</v>
      </c>
      <c r="G304" s="9" t="s">
        <v>1065</v>
      </c>
    </row>
    <row r="305" spans="1:7" x14ac:dyDescent="0.3">
      <c r="A305" s="9" t="s">
        <v>331</v>
      </c>
      <c r="B305" s="9" t="s">
        <v>332</v>
      </c>
      <c r="C305" s="9" t="s">
        <v>333</v>
      </c>
      <c r="D305" s="9"/>
      <c r="E305" s="10" t="s">
        <v>877</v>
      </c>
      <c r="F305" s="9">
        <v>20</v>
      </c>
      <c r="G305" s="9" t="s">
        <v>1066</v>
      </c>
    </row>
    <row r="306" spans="1:7" x14ac:dyDescent="0.3">
      <c r="A306" s="9" t="s">
        <v>334</v>
      </c>
      <c r="B306" s="9" t="s">
        <v>335</v>
      </c>
      <c r="C306" s="9" t="s">
        <v>336</v>
      </c>
      <c r="D306" s="9" t="s">
        <v>337</v>
      </c>
      <c r="E306" s="10" t="s">
        <v>877</v>
      </c>
      <c r="F306" s="9">
        <v>20</v>
      </c>
      <c r="G306" s="9" t="s">
        <v>1067</v>
      </c>
    </row>
    <row r="307" spans="1:7" x14ac:dyDescent="0.3">
      <c r="A307" s="9" t="s">
        <v>68</v>
      </c>
      <c r="B307" s="9" t="s">
        <v>68</v>
      </c>
      <c r="C307" s="9" t="s">
        <v>127</v>
      </c>
      <c r="D307" s="9" t="s">
        <v>338</v>
      </c>
      <c r="E307" s="10" t="s">
        <v>877</v>
      </c>
      <c r="F307" s="9">
        <v>1470</v>
      </c>
      <c r="G307" s="9" t="s">
        <v>1068</v>
      </c>
    </row>
    <row r="308" spans="1:7" x14ac:dyDescent="0.3">
      <c r="A308" s="9" t="s">
        <v>339</v>
      </c>
      <c r="B308" s="9" t="s">
        <v>339</v>
      </c>
      <c r="C308" s="9" t="s">
        <v>127</v>
      </c>
      <c r="D308" s="9" t="s">
        <v>340</v>
      </c>
      <c r="E308" s="10" t="s">
        <v>877</v>
      </c>
      <c r="F308" s="9">
        <v>20</v>
      </c>
      <c r="G308" s="9" t="s">
        <v>1069</v>
      </c>
    </row>
    <row r="309" spans="1:7" x14ac:dyDescent="0.3">
      <c r="A309" s="9" t="s">
        <v>69</v>
      </c>
      <c r="B309" s="9" t="s">
        <v>69</v>
      </c>
      <c r="C309" s="9" t="s">
        <v>127</v>
      </c>
      <c r="D309" s="9"/>
      <c r="E309" s="10" t="s">
        <v>877</v>
      </c>
      <c r="F309" s="9">
        <v>20</v>
      </c>
      <c r="G309" s="9" t="s">
        <v>1070</v>
      </c>
    </row>
    <row r="310" spans="1:7" x14ac:dyDescent="0.3">
      <c r="A310" s="9" t="s">
        <v>70</v>
      </c>
      <c r="B310" s="9" t="s">
        <v>70</v>
      </c>
      <c r="C310" s="9" t="s">
        <v>127</v>
      </c>
      <c r="D310" s="9" t="s">
        <v>341</v>
      </c>
      <c r="E310" s="10" t="s">
        <v>877</v>
      </c>
      <c r="F310" s="9">
        <v>100</v>
      </c>
      <c r="G310" s="9" t="s">
        <v>1071</v>
      </c>
    </row>
    <row r="311" spans="1:7" x14ac:dyDescent="0.3">
      <c r="A311" s="9" t="s">
        <v>342</v>
      </c>
      <c r="B311" s="9" t="s">
        <v>342</v>
      </c>
      <c r="C311" s="9" t="s">
        <v>127</v>
      </c>
      <c r="D311" s="9"/>
      <c r="E311" s="10" t="s">
        <v>877</v>
      </c>
      <c r="F311" s="9">
        <v>40</v>
      </c>
      <c r="G311" s="9" t="s">
        <v>1072</v>
      </c>
    </row>
    <row r="312" spans="1:7" x14ac:dyDescent="0.3">
      <c r="A312" s="9" t="s">
        <v>343</v>
      </c>
      <c r="B312" s="9" t="s">
        <v>343</v>
      </c>
      <c r="C312" s="9" t="s">
        <v>127</v>
      </c>
      <c r="D312" s="9"/>
      <c r="E312" s="10" t="s">
        <v>877</v>
      </c>
      <c r="F312" s="9">
        <v>20</v>
      </c>
      <c r="G312" s="9" t="s">
        <v>1073</v>
      </c>
    </row>
    <row r="313" spans="1:7" x14ac:dyDescent="0.3">
      <c r="A313" s="9" t="s">
        <v>344</v>
      </c>
      <c r="B313" s="9" t="s">
        <v>344</v>
      </c>
      <c r="C313" s="9" t="s">
        <v>127</v>
      </c>
      <c r="D313" s="9"/>
      <c r="E313" s="10" t="s">
        <v>877</v>
      </c>
      <c r="F313" s="9">
        <v>20</v>
      </c>
      <c r="G313" s="9" t="s">
        <v>1074</v>
      </c>
    </row>
    <row r="314" spans="1:7" x14ac:dyDescent="0.3">
      <c r="A314" s="9" t="s">
        <v>345</v>
      </c>
      <c r="B314" s="9" t="s">
        <v>345</v>
      </c>
      <c r="C314" s="9" t="s">
        <v>127</v>
      </c>
      <c r="D314" s="9"/>
      <c r="E314" s="10" t="s">
        <v>877</v>
      </c>
      <c r="F314" s="9">
        <v>100</v>
      </c>
      <c r="G314" s="9" t="s">
        <v>1075</v>
      </c>
    </row>
    <row r="315" spans="1:7" x14ac:dyDescent="0.3">
      <c r="A315" s="9" t="s">
        <v>346</v>
      </c>
      <c r="B315" s="9" t="s">
        <v>346</v>
      </c>
      <c r="C315" s="9" t="s">
        <v>127</v>
      </c>
      <c r="D315" s="9"/>
      <c r="E315" s="10" t="s">
        <v>877</v>
      </c>
      <c r="F315" s="9">
        <v>40</v>
      </c>
      <c r="G315" s="9" t="s">
        <v>1076</v>
      </c>
    </row>
    <row r="316" spans="1:7" x14ac:dyDescent="0.3">
      <c r="A316" s="9" t="s">
        <v>347</v>
      </c>
      <c r="B316" s="9" t="s">
        <v>348</v>
      </c>
      <c r="C316" s="9" t="s">
        <v>349</v>
      </c>
      <c r="D316" s="9" t="s">
        <v>350</v>
      </c>
      <c r="E316" s="10" t="s">
        <v>877</v>
      </c>
      <c r="F316" s="9">
        <v>100</v>
      </c>
      <c r="G316" s="9" t="s">
        <v>1077</v>
      </c>
    </row>
    <row r="317" spans="1:7" x14ac:dyDescent="0.3">
      <c r="A317" s="9" t="s">
        <v>116</v>
      </c>
      <c r="B317" s="9" t="s">
        <v>116</v>
      </c>
      <c r="C317" s="9" t="s">
        <v>127</v>
      </c>
      <c r="D317" s="9"/>
      <c r="E317" s="10" t="s">
        <v>877</v>
      </c>
      <c r="F317" s="9">
        <v>20</v>
      </c>
      <c r="G317" s="9" t="s">
        <v>1078</v>
      </c>
    </row>
    <row r="318" spans="1:7" x14ac:dyDescent="0.3">
      <c r="A318" s="9" t="s">
        <v>351</v>
      </c>
      <c r="B318" s="9" t="s">
        <v>351</v>
      </c>
      <c r="C318" s="9" t="s">
        <v>127</v>
      </c>
      <c r="D318" s="9"/>
      <c r="E318" s="10" t="s">
        <v>877</v>
      </c>
      <c r="F318" s="9">
        <v>30</v>
      </c>
      <c r="G318" s="9" t="s">
        <v>1079</v>
      </c>
    </row>
    <row r="319" spans="1:7" x14ac:dyDescent="0.3">
      <c r="A319" s="9" t="s">
        <v>352</v>
      </c>
      <c r="B319" s="9" t="s">
        <v>352</v>
      </c>
      <c r="C319" s="9" t="s">
        <v>127</v>
      </c>
      <c r="D319" s="9"/>
      <c r="E319" s="10" t="s">
        <v>877</v>
      </c>
      <c r="F319" s="9">
        <v>200</v>
      </c>
      <c r="G319" s="9" t="s">
        <v>1080</v>
      </c>
    </row>
    <row r="320" spans="1:7" x14ac:dyDescent="0.3">
      <c r="A320" s="9" t="s">
        <v>353</v>
      </c>
      <c r="B320" s="9" t="s">
        <v>353</v>
      </c>
      <c r="C320" s="9" t="s">
        <v>127</v>
      </c>
      <c r="D320" s="9"/>
      <c r="E320" s="10" t="s">
        <v>877</v>
      </c>
      <c r="F320" s="9">
        <v>100</v>
      </c>
      <c r="G320" s="9" t="s">
        <v>1081</v>
      </c>
    </row>
    <row r="321" spans="1:7" x14ac:dyDescent="0.3">
      <c r="A321" s="9" t="s">
        <v>354</v>
      </c>
      <c r="B321" s="9" t="s">
        <v>354</v>
      </c>
      <c r="C321" s="9" t="s">
        <v>127</v>
      </c>
      <c r="D321" s="9" t="s">
        <v>355</v>
      </c>
      <c r="E321" s="10" t="s">
        <v>877</v>
      </c>
      <c r="F321" s="9">
        <v>200</v>
      </c>
      <c r="G321" s="9" t="s">
        <v>1082</v>
      </c>
    </row>
    <row r="322" spans="1:7" x14ac:dyDescent="0.3">
      <c r="A322" s="9" t="s">
        <v>356</v>
      </c>
      <c r="B322" s="9" t="s">
        <v>357</v>
      </c>
      <c r="C322" s="9" t="s">
        <v>358</v>
      </c>
      <c r="D322" s="9"/>
      <c r="E322" s="10" t="s">
        <v>877</v>
      </c>
      <c r="F322" s="9">
        <v>300</v>
      </c>
      <c r="G322" s="9" t="s">
        <v>1083</v>
      </c>
    </row>
    <row r="323" spans="1:7" x14ac:dyDescent="0.3">
      <c r="A323" s="9" t="s">
        <v>359</v>
      </c>
      <c r="B323" s="9" t="s">
        <v>360</v>
      </c>
      <c r="C323" s="9" t="s">
        <v>361</v>
      </c>
      <c r="D323" s="9" t="s">
        <v>362</v>
      </c>
      <c r="E323" s="10" t="s">
        <v>877</v>
      </c>
      <c r="F323" s="9">
        <v>100</v>
      </c>
      <c r="G323" s="9" t="s">
        <v>1084</v>
      </c>
    </row>
    <row r="324" spans="1:7" x14ac:dyDescent="0.3">
      <c r="A324" s="9" t="s">
        <v>363</v>
      </c>
      <c r="B324" s="9" t="s">
        <v>363</v>
      </c>
      <c r="C324" s="9" t="s">
        <v>127</v>
      </c>
      <c r="D324" s="9"/>
      <c r="E324" s="10" t="s">
        <v>877</v>
      </c>
      <c r="F324" s="9">
        <v>20</v>
      </c>
      <c r="G324" s="9" t="s">
        <v>1085</v>
      </c>
    </row>
    <row r="325" spans="1:7" x14ac:dyDescent="0.3">
      <c r="A325" s="9" t="s">
        <v>364</v>
      </c>
      <c r="B325" s="9" t="s">
        <v>364</v>
      </c>
      <c r="C325" s="9" t="s">
        <v>127</v>
      </c>
      <c r="D325" s="9"/>
      <c r="E325" s="10" t="s">
        <v>877</v>
      </c>
      <c r="F325" s="9">
        <v>20</v>
      </c>
      <c r="G325" s="9" t="s">
        <v>1086</v>
      </c>
    </row>
    <row r="326" spans="1:7" x14ac:dyDescent="0.3">
      <c r="A326" s="9" t="s">
        <v>365</v>
      </c>
      <c r="B326" s="9" t="s">
        <v>365</v>
      </c>
      <c r="C326" s="9" t="s">
        <v>127</v>
      </c>
      <c r="D326" s="9" t="s">
        <v>366</v>
      </c>
      <c r="E326" s="10" t="s">
        <v>877</v>
      </c>
      <c r="F326" s="9">
        <v>20</v>
      </c>
      <c r="G326" s="9" t="s">
        <v>1087</v>
      </c>
    </row>
    <row r="327" spans="1:7" x14ac:dyDescent="0.3">
      <c r="A327" s="9" t="s">
        <v>117</v>
      </c>
      <c r="B327" s="9" t="s">
        <v>117</v>
      </c>
      <c r="C327" s="9" t="s">
        <v>127</v>
      </c>
      <c r="D327" s="9"/>
      <c r="E327" s="10" t="s">
        <v>877</v>
      </c>
      <c r="F327" s="9">
        <v>100</v>
      </c>
      <c r="G327" s="9" t="s">
        <v>1088</v>
      </c>
    </row>
    <row r="328" spans="1:7" x14ac:dyDescent="0.3">
      <c r="A328" s="9" t="s">
        <v>367</v>
      </c>
      <c r="B328" s="9" t="s">
        <v>367</v>
      </c>
      <c r="C328" s="9" t="s">
        <v>127</v>
      </c>
      <c r="D328" s="9" t="s">
        <v>368</v>
      </c>
      <c r="E328" s="10" t="s">
        <v>877</v>
      </c>
      <c r="F328" s="9">
        <v>40</v>
      </c>
      <c r="G328" s="9" t="s">
        <v>1089</v>
      </c>
    </row>
    <row r="329" spans="1:7" x14ac:dyDescent="0.3">
      <c r="A329" s="9" t="s">
        <v>369</v>
      </c>
      <c r="B329" s="9" t="s">
        <v>369</v>
      </c>
      <c r="C329" s="9" t="s">
        <v>127</v>
      </c>
      <c r="D329" s="9"/>
      <c r="E329" s="10" t="s">
        <v>877</v>
      </c>
      <c r="F329" s="9">
        <v>40</v>
      </c>
      <c r="G329" s="9" t="s">
        <v>1090</v>
      </c>
    </row>
    <row r="330" spans="1:7" x14ac:dyDescent="0.3">
      <c r="A330" s="9" t="s">
        <v>370</v>
      </c>
      <c r="B330" s="9" t="s">
        <v>370</v>
      </c>
      <c r="C330" s="9" t="s">
        <v>127</v>
      </c>
      <c r="D330" s="9" t="s">
        <v>371</v>
      </c>
      <c r="E330" s="10" t="s">
        <v>877</v>
      </c>
      <c r="F330" s="9">
        <v>50</v>
      </c>
      <c r="G330" s="9" t="s">
        <v>1091</v>
      </c>
    </row>
    <row r="331" spans="1:7" x14ac:dyDescent="0.3">
      <c r="A331" s="9" t="s">
        <v>372</v>
      </c>
      <c r="B331" s="9" t="s">
        <v>372</v>
      </c>
      <c r="C331" s="9" t="s">
        <v>127</v>
      </c>
      <c r="D331" s="9"/>
      <c r="E331" s="10" t="s">
        <v>877</v>
      </c>
      <c r="F331" s="9">
        <v>20</v>
      </c>
      <c r="G331" s="9" t="s">
        <v>1092</v>
      </c>
    </row>
    <row r="332" spans="1:7" x14ac:dyDescent="0.3">
      <c r="A332" s="9" t="s">
        <v>71</v>
      </c>
      <c r="B332" s="9" t="s">
        <v>71</v>
      </c>
      <c r="C332" s="9" t="s">
        <v>127</v>
      </c>
      <c r="D332" s="9"/>
      <c r="E332" s="10" t="s">
        <v>877</v>
      </c>
      <c r="F332" s="9">
        <v>40</v>
      </c>
      <c r="G332" s="9" t="s">
        <v>1093</v>
      </c>
    </row>
    <row r="333" spans="1:7" x14ac:dyDescent="0.3">
      <c r="A333" s="9" t="s">
        <v>72</v>
      </c>
      <c r="B333" s="9" t="s">
        <v>72</v>
      </c>
      <c r="C333" s="9" t="s">
        <v>127</v>
      </c>
      <c r="D333" s="9"/>
      <c r="E333" s="10" t="s">
        <v>877</v>
      </c>
      <c r="F333" s="9">
        <v>100</v>
      </c>
      <c r="G333" s="9" t="s">
        <v>1094</v>
      </c>
    </row>
    <row r="334" spans="1:7" x14ac:dyDescent="0.3">
      <c r="A334" s="9" t="s">
        <v>373</v>
      </c>
      <c r="B334" s="9" t="s">
        <v>373</v>
      </c>
      <c r="C334" s="9" t="s">
        <v>127</v>
      </c>
      <c r="D334" s="9"/>
      <c r="E334" s="10" t="s">
        <v>877</v>
      </c>
      <c r="F334" s="9">
        <v>30</v>
      </c>
      <c r="G334" s="9" t="s">
        <v>1095</v>
      </c>
    </row>
    <row r="335" spans="1:7" x14ac:dyDescent="0.3">
      <c r="A335" s="9" t="s">
        <v>374</v>
      </c>
      <c r="B335" s="9" t="s">
        <v>374</v>
      </c>
      <c r="C335" s="9" t="s">
        <v>127</v>
      </c>
      <c r="D335" s="9"/>
      <c r="E335" s="10" t="s">
        <v>877</v>
      </c>
      <c r="F335" s="9">
        <v>40</v>
      </c>
      <c r="G335" s="9" t="s">
        <v>1096</v>
      </c>
    </row>
    <row r="336" spans="1:7" x14ac:dyDescent="0.3">
      <c r="A336" s="9" t="s">
        <v>375</v>
      </c>
      <c r="B336" s="9" t="s">
        <v>375</v>
      </c>
      <c r="C336" s="9" t="s">
        <v>127</v>
      </c>
      <c r="D336" s="9"/>
      <c r="E336" s="10" t="s">
        <v>877</v>
      </c>
      <c r="F336" s="9">
        <v>40</v>
      </c>
      <c r="G336" s="9" t="s">
        <v>1097</v>
      </c>
    </row>
    <row r="337" spans="1:7" x14ac:dyDescent="0.3">
      <c r="A337" s="9" t="s">
        <v>73</v>
      </c>
      <c r="B337" s="9" t="s">
        <v>73</v>
      </c>
      <c r="C337" s="9" t="s">
        <v>127</v>
      </c>
      <c r="D337" s="9" t="s">
        <v>376</v>
      </c>
      <c r="E337" s="10" t="s">
        <v>877</v>
      </c>
      <c r="F337" s="9">
        <v>100</v>
      </c>
      <c r="G337" s="9" t="s">
        <v>1098</v>
      </c>
    </row>
    <row r="338" spans="1:7" x14ac:dyDescent="0.3">
      <c r="A338" s="9" t="s">
        <v>377</v>
      </c>
      <c r="B338" s="9" t="s">
        <v>378</v>
      </c>
      <c r="C338" s="9" t="s">
        <v>379</v>
      </c>
      <c r="D338" s="9"/>
      <c r="E338" s="10" t="s">
        <v>877</v>
      </c>
      <c r="F338" s="9">
        <v>20</v>
      </c>
      <c r="G338" s="9" t="s">
        <v>1099</v>
      </c>
    </row>
    <row r="339" spans="1:7" x14ac:dyDescent="0.3">
      <c r="A339" s="9" t="s">
        <v>380</v>
      </c>
      <c r="B339" s="9" t="s">
        <v>380</v>
      </c>
      <c r="C339" s="9" t="s">
        <v>127</v>
      </c>
      <c r="D339" s="9" t="s">
        <v>381</v>
      </c>
      <c r="E339" s="10" t="s">
        <v>877</v>
      </c>
      <c r="F339" s="9">
        <v>40</v>
      </c>
      <c r="G339" s="9" t="s">
        <v>1100</v>
      </c>
    </row>
    <row r="340" spans="1:7" x14ac:dyDescent="0.3">
      <c r="A340" s="9" t="s">
        <v>382</v>
      </c>
      <c r="B340" s="9" t="s">
        <v>383</v>
      </c>
      <c r="C340" s="9" t="s">
        <v>384</v>
      </c>
      <c r="D340" s="9" t="s">
        <v>385</v>
      </c>
      <c r="E340" s="10" t="s">
        <v>877</v>
      </c>
      <c r="F340" s="9">
        <v>30</v>
      </c>
      <c r="G340" s="9" t="s">
        <v>1101</v>
      </c>
    </row>
    <row r="341" spans="1:7" x14ac:dyDescent="0.3">
      <c r="A341" s="9" t="s">
        <v>386</v>
      </c>
      <c r="B341" s="9" t="s">
        <v>386</v>
      </c>
      <c r="C341" s="9" t="s">
        <v>127</v>
      </c>
      <c r="D341" s="9" t="s">
        <v>387</v>
      </c>
      <c r="E341" s="10" t="s">
        <v>877</v>
      </c>
      <c r="F341" s="9">
        <v>100</v>
      </c>
      <c r="G341" s="9" t="s">
        <v>1102</v>
      </c>
    </row>
    <row r="342" spans="1:7" x14ac:dyDescent="0.3">
      <c r="A342" s="9" t="s">
        <v>388</v>
      </c>
      <c r="B342" s="9" t="s">
        <v>388</v>
      </c>
      <c r="C342" s="9" t="s">
        <v>127</v>
      </c>
      <c r="D342" s="9" t="s">
        <v>389</v>
      </c>
      <c r="E342" s="10" t="s">
        <v>877</v>
      </c>
      <c r="F342" s="9">
        <v>100</v>
      </c>
      <c r="G342" s="9" t="s">
        <v>1103</v>
      </c>
    </row>
    <row r="343" spans="1:7" x14ac:dyDescent="0.3">
      <c r="A343" s="9" t="s">
        <v>390</v>
      </c>
      <c r="B343" s="9" t="s">
        <v>390</v>
      </c>
      <c r="C343" s="9" t="s">
        <v>127</v>
      </c>
      <c r="D343" s="9"/>
      <c r="E343" s="10" t="s">
        <v>877</v>
      </c>
      <c r="F343" s="9">
        <v>100</v>
      </c>
      <c r="G343" s="9" t="s">
        <v>1104</v>
      </c>
    </row>
    <row r="344" spans="1:7" x14ac:dyDescent="0.3">
      <c r="A344" s="9" t="s">
        <v>74</v>
      </c>
      <c r="B344" s="9" t="s">
        <v>74</v>
      </c>
      <c r="C344" s="9" t="s">
        <v>127</v>
      </c>
      <c r="D344" s="9"/>
      <c r="E344" s="10" t="s">
        <v>877</v>
      </c>
      <c r="F344" s="9">
        <v>30</v>
      </c>
      <c r="G344" s="9" t="s">
        <v>1105</v>
      </c>
    </row>
    <row r="345" spans="1:7" x14ac:dyDescent="0.3">
      <c r="A345" s="9" t="s">
        <v>75</v>
      </c>
      <c r="B345" s="9" t="s">
        <v>75</v>
      </c>
      <c r="C345" s="9" t="s">
        <v>127</v>
      </c>
      <c r="D345" s="9"/>
      <c r="E345" s="10" t="s">
        <v>877</v>
      </c>
      <c r="F345" s="9">
        <v>20</v>
      </c>
      <c r="G345" s="9" t="s">
        <v>1106</v>
      </c>
    </row>
    <row r="346" spans="1:7" x14ac:dyDescent="0.3">
      <c r="A346" s="9" t="s">
        <v>391</v>
      </c>
      <c r="B346" s="9" t="s">
        <v>391</v>
      </c>
      <c r="C346" s="9" t="s">
        <v>127</v>
      </c>
      <c r="D346" s="9" t="s">
        <v>392</v>
      </c>
      <c r="E346" s="10" t="s">
        <v>877</v>
      </c>
      <c r="F346" s="9">
        <v>40</v>
      </c>
      <c r="G346" s="9" t="s">
        <v>1107</v>
      </c>
    </row>
    <row r="347" spans="1:7" x14ac:dyDescent="0.3">
      <c r="A347" s="9" t="s">
        <v>393</v>
      </c>
      <c r="B347" s="9" t="s">
        <v>393</v>
      </c>
      <c r="C347" s="9" t="s">
        <v>127</v>
      </c>
      <c r="D347" s="9" t="s">
        <v>74</v>
      </c>
      <c r="E347" s="10" t="s">
        <v>877</v>
      </c>
      <c r="F347" s="9">
        <v>100</v>
      </c>
      <c r="G347" s="9" t="s">
        <v>1108</v>
      </c>
    </row>
    <row r="348" spans="1:7" x14ac:dyDescent="0.3">
      <c r="A348" s="9" t="s">
        <v>394</v>
      </c>
      <c r="B348" s="9" t="s">
        <v>394</v>
      </c>
      <c r="C348" s="9" t="s">
        <v>127</v>
      </c>
      <c r="D348" s="9"/>
      <c r="E348" s="10" t="s">
        <v>877</v>
      </c>
      <c r="F348" s="9">
        <v>100</v>
      </c>
      <c r="G348" s="9" t="s">
        <v>1109</v>
      </c>
    </row>
    <row r="349" spans="1:7" x14ac:dyDescent="0.3">
      <c r="A349" s="9" t="s">
        <v>395</v>
      </c>
      <c r="B349" s="9" t="s">
        <v>395</v>
      </c>
      <c r="C349" s="9" t="s">
        <v>127</v>
      </c>
      <c r="D349" s="9" t="s">
        <v>396</v>
      </c>
      <c r="E349" s="10" t="s">
        <v>877</v>
      </c>
      <c r="F349" s="9">
        <v>20</v>
      </c>
      <c r="G349" s="9" t="s">
        <v>1110</v>
      </c>
    </row>
    <row r="350" spans="1:7" x14ac:dyDescent="0.3">
      <c r="A350" s="9" t="s">
        <v>397</v>
      </c>
      <c r="B350" s="9" t="s">
        <v>397</v>
      </c>
      <c r="C350" s="9" t="s">
        <v>127</v>
      </c>
      <c r="D350" s="9"/>
      <c r="E350" s="10" t="s">
        <v>877</v>
      </c>
      <c r="F350" s="9">
        <v>100</v>
      </c>
      <c r="G350" s="9" t="s">
        <v>1111</v>
      </c>
    </row>
    <row r="351" spans="1:7" x14ac:dyDescent="0.3">
      <c r="A351" s="9" t="s">
        <v>398</v>
      </c>
      <c r="B351" s="9" t="s">
        <v>398</v>
      </c>
      <c r="C351" s="9" t="s">
        <v>127</v>
      </c>
      <c r="D351" s="9" t="s">
        <v>399</v>
      </c>
      <c r="E351" s="10" t="s">
        <v>877</v>
      </c>
      <c r="F351" s="9">
        <v>50</v>
      </c>
      <c r="G351" s="9" t="s">
        <v>1112</v>
      </c>
    </row>
    <row r="352" spans="1:7" x14ac:dyDescent="0.3">
      <c r="A352" s="9" t="s">
        <v>76</v>
      </c>
      <c r="B352" s="9" t="s">
        <v>76</v>
      </c>
      <c r="C352" s="9" t="s">
        <v>127</v>
      </c>
      <c r="D352" s="9" t="s">
        <v>400</v>
      </c>
      <c r="E352" s="10" t="s">
        <v>877</v>
      </c>
      <c r="F352" s="9">
        <v>100</v>
      </c>
      <c r="G352" s="9" t="s">
        <v>1113</v>
      </c>
    </row>
    <row r="353" spans="1:7" x14ac:dyDescent="0.3">
      <c r="A353" s="9" t="s">
        <v>401</v>
      </c>
      <c r="B353" s="9" t="s">
        <v>401</v>
      </c>
      <c r="C353" s="9" t="s">
        <v>127</v>
      </c>
      <c r="D353" s="9"/>
      <c r="E353" s="10" t="s">
        <v>877</v>
      </c>
      <c r="F353" s="9">
        <v>30</v>
      </c>
      <c r="G353" s="9" t="s">
        <v>1114</v>
      </c>
    </row>
    <row r="354" spans="1:7" x14ac:dyDescent="0.3">
      <c r="A354" s="9" t="s">
        <v>402</v>
      </c>
      <c r="B354" s="9" t="s">
        <v>402</v>
      </c>
      <c r="C354" s="9" t="s">
        <v>127</v>
      </c>
      <c r="D354" s="9" t="s">
        <v>403</v>
      </c>
      <c r="E354" s="10" t="s">
        <v>877</v>
      </c>
      <c r="F354" s="9">
        <v>300</v>
      </c>
      <c r="G354" s="9" t="s">
        <v>1115</v>
      </c>
    </row>
    <row r="355" spans="1:7" x14ac:dyDescent="0.3">
      <c r="A355" s="9" t="s">
        <v>404</v>
      </c>
      <c r="B355" s="9" t="s">
        <v>404</v>
      </c>
      <c r="C355" s="9" t="s">
        <v>127</v>
      </c>
      <c r="D355" s="9"/>
      <c r="E355" s="10" t="s">
        <v>877</v>
      </c>
      <c r="F355" s="9">
        <v>50</v>
      </c>
      <c r="G355" s="9" t="s">
        <v>1116</v>
      </c>
    </row>
    <row r="356" spans="1:7" x14ac:dyDescent="0.3">
      <c r="A356" s="9" t="s">
        <v>405</v>
      </c>
      <c r="B356" s="9" t="s">
        <v>405</v>
      </c>
      <c r="C356" s="9" t="s">
        <v>127</v>
      </c>
      <c r="D356" s="9" t="s">
        <v>404</v>
      </c>
      <c r="E356" s="10" t="s">
        <v>877</v>
      </c>
      <c r="F356" s="9">
        <v>50</v>
      </c>
      <c r="G356" s="9" t="s">
        <v>1117</v>
      </c>
    </row>
    <row r="357" spans="1:7" x14ac:dyDescent="0.3">
      <c r="A357" s="9" t="s">
        <v>406</v>
      </c>
      <c r="B357" s="9" t="s">
        <v>406</v>
      </c>
      <c r="C357" s="9" t="s">
        <v>127</v>
      </c>
      <c r="D357" s="9" t="s">
        <v>407</v>
      </c>
      <c r="E357" s="10" t="s">
        <v>877</v>
      </c>
      <c r="F357" s="9">
        <v>50</v>
      </c>
      <c r="G357" s="9" t="s">
        <v>1118</v>
      </c>
    </row>
    <row r="358" spans="1:7" x14ac:dyDescent="0.3">
      <c r="A358" s="9" t="s">
        <v>408</v>
      </c>
      <c r="B358" s="9" t="s">
        <v>408</v>
      </c>
      <c r="C358" s="9" t="s">
        <v>127</v>
      </c>
      <c r="D358" s="9" t="s">
        <v>409</v>
      </c>
      <c r="E358" s="10" t="s">
        <v>877</v>
      </c>
      <c r="F358" s="9">
        <v>30</v>
      </c>
      <c r="G358" s="9" t="s">
        <v>1119</v>
      </c>
    </row>
    <row r="359" spans="1:7" x14ac:dyDescent="0.3">
      <c r="A359" s="9" t="s">
        <v>410</v>
      </c>
      <c r="B359" s="9" t="s">
        <v>411</v>
      </c>
      <c r="C359" s="9" t="s">
        <v>412</v>
      </c>
      <c r="D359" s="9" t="s">
        <v>413</v>
      </c>
      <c r="E359" s="10" t="s">
        <v>877</v>
      </c>
      <c r="F359" s="9">
        <v>20</v>
      </c>
      <c r="G359" s="9" t="s">
        <v>1120</v>
      </c>
    </row>
    <row r="360" spans="1:7" x14ac:dyDescent="0.3">
      <c r="A360" s="9" t="s">
        <v>414</v>
      </c>
      <c r="B360" s="9" t="s">
        <v>414</v>
      </c>
      <c r="C360" s="9" t="s">
        <v>127</v>
      </c>
      <c r="D360" s="9"/>
      <c r="E360" s="10" t="s">
        <v>877</v>
      </c>
      <c r="F360" s="9">
        <v>20</v>
      </c>
      <c r="G360" s="9" t="s">
        <v>1121</v>
      </c>
    </row>
    <row r="361" spans="1:7" x14ac:dyDescent="0.3">
      <c r="A361" s="9" t="s">
        <v>415</v>
      </c>
      <c r="B361" s="9" t="s">
        <v>415</v>
      </c>
      <c r="C361" s="9" t="s">
        <v>127</v>
      </c>
      <c r="D361" s="9"/>
      <c r="E361" s="10" t="s">
        <v>877</v>
      </c>
      <c r="F361" s="9">
        <v>30</v>
      </c>
      <c r="G361" s="9" t="s">
        <v>1122</v>
      </c>
    </row>
    <row r="362" spans="1:7" x14ac:dyDescent="0.3">
      <c r="A362" s="9" t="s">
        <v>416</v>
      </c>
      <c r="B362" s="9" t="s">
        <v>416</v>
      </c>
      <c r="C362" s="9" t="s">
        <v>127</v>
      </c>
      <c r="D362" s="9"/>
      <c r="E362" s="10" t="s">
        <v>877</v>
      </c>
      <c r="F362" s="9">
        <v>100</v>
      </c>
      <c r="G362" s="9" t="s">
        <v>1123</v>
      </c>
    </row>
    <row r="363" spans="1:7" x14ac:dyDescent="0.3">
      <c r="A363" s="9" t="s">
        <v>417</v>
      </c>
      <c r="B363" s="9" t="s">
        <v>418</v>
      </c>
      <c r="C363" s="9" t="s">
        <v>419</v>
      </c>
      <c r="D363" s="9"/>
      <c r="E363" s="10" t="s">
        <v>877</v>
      </c>
      <c r="F363" s="9">
        <v>100</v>
      </c>
      <c r="G363" s="9" t="s">
        <v>1124</v>
      </c>
    </row>
    <row r="364" spans="1:7" x14ac:dyDescent="0.3">
      <c r="A364" s="9" t="s">
        <v>420</v>
      </c>
      <c r="B364" s="9" t="s">
        <v>420</v>
      </c>
      <c r="C364" s="9" t="s">
        <v>127</v>
      </c>
      <c r="D364" s="9"/>
      <c r="E364" s="10" t="s">
        <v>877</v>
      </c>
      <c r="F364" s="9">
        <v>100</v>
      </c>
      <c r="G364" s="9" t="s">
        <v>1125</v>
      </c>
    </row>
    <row r="365" spans="1:7" x14ac:dyDescent="0.3">
      <c r="A365" s="9" t="s">
        <v>421</v>
      </c>
      <c r="B365" s="9" t="s">
        <v>421</v>
      </c>
      <c r="C365" s="9" t="s">
        <v>127</v>
      </c>
      <c r="D365" s="9"/>
      <c r="E365" s="10" t="s">
        <v>877</v>
      </c>
      <c r="F365" s="9">
        <v>20</v>
      </c>
      <c r="G365" s="9" t="s">
        <v>1126</v>
      </c>
    </row>
    <row r="366" spans="1:7" x14ac:dyDescent="0.3">
      <c r="A366" s="9" t="s">
        <v>422</v>
      </c>
      <c r="B366" s="9" t="s">
        <v>422</v>
      </c>
      <c r="C366" s="9" t="s">
        <v>127</v>
      </c>
      <c r="D366" s="9"/>
      <c r="E366" s="10" t="s">
        <v>877</v>
      </c>
      <c r="F366" s="9">
        <v>50</v>
      </c>
      <c r="G366" s="9" t="s">
        <v>1127</v>
      </c>
    </row>
    <row r="367" spans="1:7" x14ac:dyDescent="0.3">
      <c r="A367" s="9" t="s">
        <v>423</v>
      </c>
      <c r="B367" s="9" t="s">
        <v>423</v>
      </c>
      <c r="C367" s="9" t="s">
        <v>127</v>
      </c>
      <c r="D367" s="9" t="s">
        <v>424</v>
      </c>
      <c r="E367" s="10" t="s">
        <v>877</v>
      </c>
      <c r="F367" s="9">
        <v>20</v>
      </c>
      <c r="G367" s="9" t="s">
        <v>1128</v>
      </c>
    </row>
    <row r="368" spans="1:7" x14ac:dyDescent="0.3">
      <c r="A368" s="9" t="s">
        <v>425</v>
      </c>
      <c r="B368" s="9" t="s">
        <v>426</v>
      </c>
      <c r="C368" s="9" t="s">
        <v>427</v>
      </c>
      <c r="D368" s="9" t="s">
        <v>428</v>
      </c>
      <c r="E368" s="10" t="s">
        <v>877</v>
      </c>
      <c r="F368" s="9">
        <v>30</v>
      </c>
      <c r="G368" s="9" t="s">
        <v>1129</v>
      </c>
    </row>
    <row r="369" spans="1:7" x14ac:dyDescent="0.3">
      <c r="A369" s="9" t="s">
        <v>429</v>
      </c>
      <c r="B369" s="9" t="s">
        <v>429</v>
      </c>
      <c r="C369" s="9" t="s">
        <v>127</v>
      </c>
      <c r="D369" s="9"/>
      <c r="E369" s="10" t="s">
        <v>877</v>
      </c>
      <c r="F369" s="9">
        <v>100</v>
      </c>
      <c r="G369" s="9" t="s">
        <v>1130</v>
      </c>
    </row>
    <row r="370" spans="1:7" x14ac:dyDescent="0.3">
      <c r="A370" s="9" t="s">
        <v>430</v>
      </c>
      <c r="B370" s="9" t="s">
        <v>430</v>
      </c>
      <c r="C370" s="9" t="s">
        <v>127</v>
      </c>
      <c r="D370" s="9"/>
      <c r="E370" s="10" t="s">
        <v>877</v>
      </c>
      <c r="F370" s="9">
        <v>100</v>
      </c>
      <c r="G370" s="9" t="s">
        <v>1131</v>
      </c>
    </row>
    <row r="371" spans="1:7" x14ac:dyDescent="0.3">
      <c r="A371" s="9" t="s">
        <v>431</v>
      </c>
      <c r="B371" s="9" t="s">
        <v>431</v>
      </c>
      <c r="C371" s="9" t="s">
        <v>127</v>
      </c>
      <c r="D371" s="9"/>
      <c r="E371" s="10" t="s">
        <v>877</v>
      </c>
      <c r="F371" s="9">
        <v>30</v>
      </c>
      <c r="G371" s="9" t="s">
        <v>1132</v>
      </c>
    </row>
    <row r="372" spans="1:7" x14ac:dyDescent="0.3">
      <c r="A372" s="9" t="s">
        <v>432</v>
      </c>
      <c r="B372" s="9" t="s">
        <v>432</v>
      </c>
      <c r="C372" s="9" t="s">
        <v>127</v>
      </c>
      <c r="D372" s="9"/>
      <c r="E372" s="10" t="s">
        <v>877</v>
      </c>
      <c r="F372" s="9">
        <v>20</v>
      </c>
      <c r="G372" s="9" t="s">
        <v>1133</v>
      </c>
    </row>
    <row r="373" spans="1:7" x14ac:dyDescent="0.3">
      <c r="A373" s="9" t="s">
        <v>77</v>
      </c>
      <c r="B373" s="9" t="s">
        <v>77</v>
      </c>
      <c r="C373" s="9" t="s">
        <v>127</v>
      </c>
      <c r="D373" s="9"/>
      <c r="E373" s="10" t="s">
        <v>877</v>
      </c>
      <c r="F373" s="9">
        <v>100</v>
      </c>
      <c r="G373" s="9" t="s">
        <v>1134</v>
      </c>
    </row>
    <row r="374" spans="1:7" x14ac:dyDescent="0.3">
      <c r="A374" s="9" t="s">
        <v>433</v>
      </c>
      <c r="B374" s="9" t="s">
        <v>433</v>
      </c>
      <c r="C374" s="9" t="s">
        <v>127</v>
      </c>
      <c r="D374" s="9"/>
      <c r="E374" s="10" t="s">
        <v>877</v>
      </c>
      <c r="F374" s="9">
        <v>100</v>
      </c>
      <c r="G374" s="9" t="s">
        <v>1135</v>
      </c>
    </row>
    <row r="375" spans="1:7" x14ac:dyDescent="0.3">
      <c r="A375" s="9" t="s">
        <v>434</v>
      </c>
      <c r="B375" s="9" t="s">
        <v>434</v>
      </c>
      <c r="C375" s="9" t="s">
        <v>127</v>
      </c>
      <c r="D375" s="9" t="s">
        <v>435</v>
      </c>
      <c r="E375" s="10" t="s">
        <v>877</v>
      </c>
      <c r="F375" s="9">
        <v>40</v>
      </c>
      <c r="G375" s="9" t="s">
        <v>1136</v>
      </c>
    </row>
    <row r="376" spans="1:7" x14ac:dyDescent="0.3">
      <c r="A376" s="9" t="s">
        <v>436</v>
      </c>
      <c r="B376" s="9" t="s">
        <v>436</v>
      </c>
      <c r="C376" s="9" t="s">
        <v>127</v>
      </c>
      <c r="D376" s="9" t="s">
        <v>434</v>
      </c>
      <c r="E376" s="10" t="s">
        <v>877</v>
      </c>
      <c r="F376" s="9">
        <v>20</v>
      </c>
      <c r="G376" s="9" t="s">
        <v>1137</v>
      </c>
    </row>
    <row r="377" spans="1:7" x14ac:dyDescent="0.3">
      <c r="A377" s="9" t="s">
        <v>78</v>
      </c>
      <c r="B377" s="9" t="s">
        <v>78</v>
      </c>
      <c r="C377" s="9" t="s">
        <v>127</v>
      </c>
      <c r="D377" s="9"/>
      <c r="E377" s="10" t="s">
        <v>877</v>
      </c>
      <c r="F377" s="9">
        <v>20</v>
      </c>
      <c r="G377" s="9" t="s">
        <v>1138</v>
      </c>
    </row>
    <row r="378" spans="1:7" x14ac:dyDescent="0.3">
      <c r="A378" s="9" t="s">
        <v>79</v>
      </c>
      <c r="B378" s="9" t="s">
        <v>79</v>
      </c>
      <c r="C378" s="9" t="s">
        <v>127</v>
      </c>
      <c r="D378" s="9"/>
      <c r="E378" s="10" t="s">
        <v>877</v>
      </c>
      <c r="F378" s="9">
        <v>30</v>
      </c>
      <c r="G378" s="9" t="s">
        <v>1139</v>
      </c>
    </row>
    <row r="379" spans="1:7" x14ac:dyDescent="0.3">
      <c r="A379" s="9" t="s">
        <v>437</v>
      </c>
      <c r="B379" s="9" t="s">
        <v>437</v>
      </c>
      <c r="C379" s="9" t="s">
        <v>127</v>
      </c>
      <c r="D379" s="9" t="s">
        <v>79</v>
      </c>
      <c r="E379" s="10" t="s">
        <v>877</v>
      </c>
      <c r="F379" s="9">
        <v>50</v>
      </c>
      <c r="G379" s="9" t="s">
        <v>1140</v>
      </c>
    </row>
    <row r="380" spans="1:7" x14ac:dyDescent="0.3">
      <c r="A380" s="9" t="s">
        <v>438</v>
      </c>
      <c r="B380" s="9" t="s">
        <v>438</v>
      </c>
      <c r="C380" s="9" t="s">
        <v>127</v>
      </c>
      <c r="D380" s="9"/>
      <c r="E380" s="10" t="s">
        <v>877</v>
      </c>
      <c r="F380" s="9">
        <v>30</v>
      </c>
      <c r="G380" s="9" t="s">
        <v>1141</v>
      </c>
    </row>
    <row r="381" spans="1:7" x14ac:dyDescent="0.3">
      <c r="A381" s="9" t="s">
        <v>439</v>
      </c>
      <c r="B381" s="9" t="s">
        <v>439</v>
      </c>
      <c r="C381" s="9" t="s">
        <v>127</v>
      </c>
      <c r="D381" s="9"/>
      <c r="E381" s="10" t="s">
        <v>877</v>
      </c>
      <c r="F381" s="9">
        <v>100</v>
      </c>
      <c r="G381" s="9" t="s">
        <v>1142</v>
      </c>
    </row>
    <row r="382" spans="1:7" x14ac:dyDescent="0.3">
      <c r="A382" s="9" t="s">
        <v>80</v>
      </c>
      <c r="B382" s="9" t="s">
        <v>80</v>
      </c>
      <c r="C382" s="9" t="s">
        <v>127</v>
      </c>
      <c r="D382" s="9"/>
      <c r="E382" s="10" t="s">
        <v>877</v>
      </c>
      <c r="F382" s="9">
        <v>100</v>
      </c>
      <c r="G382" s="9" t="s">
        <v>1143</v>
      </c>
    </row>
    <row r="383" spans="1:7" x14ac:dyDescent="0.3">
      <c r="A383" s="9" t="s">
        <v>440</v>
      </c>
      <c r="B383" s="9" t="s">
        <v>440</v>
      </c>
      <c r="C383" s="9" t="s">
        <v>127</v>
      </c>
      <c r="D383" s="9"/>
      <c r="E383" s="10" t="s">
        <v>877</v>
      </c>
      <c r="F383" s="9">
        <v>100</v>
      </c>
      <c r="G383" s="9" t="s">
        <v>1144</v>
      </c>
    </row>
    <row r="384" spans="1:7" x14ac:dyDescent="0.3">
      <c r="A384" s="9" t="s">
        <v>118</v>
      </c>
      <c r="B384" s="9" t="s">
        <v>118</v>
      </c>
      <c r="C384" s="9" t="s">
        <v>127</v>
      </c>
      <c r="D384" s="9"/>
      <c r="E384" s="10" t="s">
        <v>877</v>
      </c>
      <c r="F384" s="9">
        <v>30</v>
      </c>
      <c r="G384" s="9" t="s">
        <v>1145</v>
      </c>
    </row>
    <row r="385" spans="1:7" x14ac:dyDescent="0.3">
      <c r="A385" s="9" t="s">
        <v>81</v>
      </c>
      <c r="B385" s="9" t="s">
        <v>81</v>
      </c>
      <c r="C385" s="9" t="s">
        <v>127</v>
      </c>
      <c r="D385" s="9"/>
      <c r="E385" s="10" t="s">
        <v>877</v>
      </c>
      <c r="F385" s="9">
        <v>20</v>
      </c>
      <c r="G385" s="9" t="s">
        <v>1146</v>
      </c>
    </row>
    <row r="386" spans="1:7" x14ac:dyDescent="0.3">
      <c r="A386" s="9" t="s">
        <v>119</v>
      </c>
      <c r="B386" s="9" t="s">
        <v>119</v>
      </c>
      <c r="C386" s="9" t="s">
        <v>127</v>
      </c>
      <c r="D386" s="9"/>
      <c r="E386" s="10" t="s">
        <v>877</v>
      </c>
      <c r="F386" s="9">
        <v>30</v>
      </c>
      <c r="G386" s="9" t="s">
        <v>1147</v>
      </c>
    </row>
    <row r="387" spans="1:7" x14ac:dyDescent="0.3">
      <c r="A387" s="9" t="s">
        <v>441</v>
      </c>
      <c r="B387" s="9" t="s">
        <v>441</v>
      </c>
      <c r="C387" s="9" t="s">
        <v>127</v>
      </c>
      <c r="D387" s="9"/>
      <c r="E387" s="10" t="s">
        <v>877</v>
      </c>
      <c r="F387" s="9">
        <v>40</v>
      </c>
      <c r="G387" s="9" t="s">
        <v>1148</v>
      </c>
    </row>
    <row r="388" spans="1:7" x14ac:dyDescent="0.3">
      <c r="A388" s="9" t="s">
        <v>442</v>
      </c>
      <c r="B388" s="9" t="s">
        <v>442</v>
      </c>
      <c r="C388" s="9" t="s">
        <v>127</v>
      </c>
      <c r="D388" s="9"/>
      <c r="E388" s="10" t="s">
        <v>877</v>
      </c>
      <c r="F388" s="9">
        <v>20</v>
      </c>
      <c r="G388" s="9" t="s">
        <v>1149</v>
      </c>
    </row>
    <row r="389" spans="1:7" x14ac:dyDescent="0.3">
      <c r="A389" s="9" t="s">
        <v>82</v>
      </c>
      <c r="B389" s="9" t="s">
        <v>82</v>
      </c>
      <c r="C389" s="9" t="s">
        <v>127</v>
      </c>
      <c r="D389" s="9"/>
      <c r="E389" s="10" t="s">
        <v>877</v>
      </c>
      <c r="F389" s="9">
        <v>30</v>
      </c>
      <c r="G389" s="9" t="s">
        <v>1150</v>
      </c>
    </row>
    <row r="390" spans="1:7" x14ac:dyDescent="0.3">
      <c r="A390" s="9" t="s">
        <v>83</v>
      </c>
      <c r="B390" s="9" t="s">
        <v>83</v>
      </c>
      <c r="C390" s="9" t="s">
        <v>127</v>
      </c>
      <c r="D390" s="9"/>
      <c r="E390" s="10" t="s">
        <v>877</v>
      </c>
      <c r="F390" s="9">
        <v>30</v>
      </c>
      <c r="G390" s="9" t="s">
        <v>1151</v>
      </c>
    </row>
    <row r="391" spans="1:7" x14ac:dyDescent="0.3">
      <c r="A391" s="9" t="s">
        <v>443</v>
      </c>
      <c r="B391" s="9" t="s">
        <v>443</v>
      </c>
      <c r="C391" s="9" t="s">
        <v>127</v>
      </c>
      <c r="D391" s="9"/>
      <c r="E391" s="10" t="s">
        <v>877</v>
      </c>
      <c r="F391" s="9">
        <v>20</v>
      </c>
      <c r="G391" s="9" t="s">
        <v>1152</v>
      </c>
    </row>
    <row r="392" spans="1:7" x14ac:dyDescent="0.3">
      <c r="A392" s="9" t="s">
        <v>84</v>
      </c>
      <c r="B392" s="9" t="s">
        <v>84</v>
      </c>
      <c r="C392" s="9" t="s">
        <v>127</v>
      </c>
      <c r="D392" s="9"/>
      <c r="E392" s="10" t="s">
        <v>877</v>
      </c>
      <c r="F392" s="9">
        <v>20</v>
      </c>
      <c r="G392" s="9" t="s">
        <v>1153</v>
      </c>
    </row>
    <row r="393" spans="1:7" x14ac:dyDescent="0.3">
      <c r="A393" s="9" t="s">
        <v>85</v>
      </c>
      <c r="B393" s="9" t="s">
        <v>85</v>
      </c>
      <c r="C393" s="9" t="s">
        <v>127</v>
      </c>
      <c r="D393" s="9"/>
      <c r="E393" s="10" t="s">
        <v>877</v>
      </c>
      <c r="F393" s="9">
        <v>20</v>
      </c>
      <c r="G393" s="9" t="s">
        <v>1154</v>
      </c>
    </row>
    <row r="394" spans="1:7" x14ac:dyDescent="0.3">
      <c r="A394" s="9" t="s">
        <v>444</v>
      </c>
      <c r="B394" s="9" t="s">
        <v>444</v>
      </c>
      <c r="C394" s="9" t="s">
        <v>127</v>
      </c>
      <c r="D394" s="9"/>
      <c r="E394" s="10" t="s">
        <v>877</v>
      </c>
      <c r="F394" s="9">
        <v>20</v>
      </c>
      <c r="G394" s="9" t="s">
        <v>1155</v>
      </c>
    </row>
    <row r="395" spans="1:7" x14ac:dyDescent="0.3">
      <c r="A395" s="9" t="s">
        <v>445</v>
      </c>
      <c r="B395" s="9" t="s">
        <v>445</v>
      </c>
      <c r="C395" s="9" t="s">
        <v>127</v>
      </c>
      <c r="D395" s="9"/>
      <c r="E395" s="10" t="s">
        <v>877</v>
      </c>
      <c r="F395" s="9">
        <v>20</v>
      </c>
      <c r="G395" s="9" t="s">
        <v>1156</v>
      </c>
    </row>
    <row r="396" spans="1:7" x14ac:dyDescent="0.3">
      <c r="A396" s="9" t="s">
        <v>446</v>
      </c>
      <c r="B396" s="9" t="s">
        <v>446</v>
      </c>
      <c r="C396" s="9" t="s">
        <v>127</v>
      </c>
      <c r="D396" s="9"/>
      <c r="E396" s="10" t="s">
        <v>877</v>
      </c>
      <c r="F396" s="9">
        <v>20</v>
      </c>
      <c r="G396" s="9" t="s">
        <v>1157</v>
      </c>
    </row>
    <row r="397" spans="1:7" x14ac:dyDescent="0.3">
      <c r="A397" s="9" t="s">
        <v>447</v>
      </c>
      <c r="B397" s="9" t="s">
        <v>447</v>
      </c>
      <c r="C397" s="9" t="s">
        <v>127</v>
      </c>
      <c r="D397" s="9"/>
      <c r="E397" s="10" t="s">
        <v>877</v>
      </c>
      <c r="F397" s="9">
        <v>20</v>
      </c>
      <c r="G397" s="9" t="s">
        <v>1158</v>
      </c>
    </row>
    <row r="398" spans="1:7" x14ac:dyDescent="0.3">
      <c r="A398" s="9" t="s">
        <v>86</v>
      </c>
      <c r="B398" s="9" t="s">
        <v>86</v>
      </c>
      <c r="C398" s="9" t="s">
        <v>127</v>
      </c>
      <c r="D398" s="9"/>
      <c r="E398" s="10" t="s">
        <v>877</v>
      </c>
      <c r="F398" s="9">
        <v>20</v>
      </c>
      <c r="G398" s="9" t="s">
        <v>1159</v>
      </c>
    </row>
    <row r="399" spans="1:7" x14ac:dyDescent="0.3">
      <c r="A399" s="9" t="s">
        <v>448</v>
      </c>
      <c r="B399" s="9" t="s">
        <v>448</v>
      </c>
      <c r="C399" s="9" t="s">
        <v>127</v>
      </c>
      <c r="D399" s="9"/>
      <c r="E399" s="10" t="s">
        <v>877</v>
      </c>
      <c r="F399" s="9">
        <v>100</v>
      </c>
      <c r="G399" s="9" t="s">
        <v>1160</v>
      </c>
    </row>
    <row r="400" spans="1:7" x14ac:dyDescent="0.3">
      <c r="A400" s="9" t="s">
        <v>449</v>
      </c>
      <c r="B400" s="9" t="s">
        <v>450</v>
      </c>
      <c r="C400" s="9" t="s">
        <v>451</v>
      </c>
      <c r="D400" s="9" t="s">
        <v>452</v>
      </c>
      <c r="E400" s="10" t="s">
        <v>877</v>
      </c>
      <c r="F400" s="9">
        <v>200</v>
      </c>
      <c r="G400" s="9" t="s">
        <v>1161</v>
      </c>
    </row>
    <row r="401" spans="1:7" x14ac:dyDescent="0.3">
      <c r="A401" s="9" t="s">
        <v>106</v>
      </c>
      <c r="B401" s="9" t="s">
        <v>106</v>
      </c>
      <c r="C401" s="9" t="s">
        <v>127</v>
      </c>
      <c r="D401" s="9"/>
      <c r="E401" s="10" t="s">
        <v>877</v>
      </c>
      <c r="F401" s="9">
        <v>30</v>
      </c>
      <c r="G401" s="9" t="s">
        <v>1162</v>
      </c>
    </row>
    <row r="402" spans="1:7" x14ac:dyDescent="0.3">
      <c r="A402" s="9" t="s">
        <v>453</v>
      </c>
      <c r="B402" s="9" t="s">
        <v>454</v>
      </c>
      <c r="C402" s="9" t="s">
        <v>455</v>
      </c>
      <c r="D402" s="9" t="s">
        <v>456</v>
      </c>
      <c r="E402" s="10" t="s">
        <v>877</v>
      </c>
      <c r="F402" s="9">
        <v>40</v>
      </c>
      <c r="G402" s="9" t="s">
        <v>1163</v>
      </c>
    </row>
    <row r="403" spans="1:7" x14ac:dyDescent="0.3">
      <c r="A403" s="9" t="s">
        <v>457</v>
      </c>
      <c r="B403" s="9" t="s">
        <v>458</v>
      </c>
      <c r="C403" s="9" t="s">
        <v>459</v>
      </c>
      <c r="D403" s="9" t="s">
        <v>460</v>
      </c>
      <c r="E403" s="10" t="s">
        <v>877</v>
      </c>
      <c r="F403" s="9">
        <v>100</v>
      </c>
      <c r="G403" s="9" t="s">
        <v>1164</v>
      </c>
    </row>
    <row r="404" spans="1:7" x14ac:dyDescent="0.3">
      <c r="A404" s="9" t="s">
        <v>461</v>
      </c>
      <c r="B404" s="9" t="s">
        <v>462</v>
      </c>
      <c r="C404" s="9" t="s">
        <v>463</v>
      </c>
      <c r="D404" s="9" t="s">
        <v>464</v>
      </c>
      <c r="E404" s="10" t="s">
        <v>877</v>
      </c>
      <c r="F404" s="9">
        <v>100</v>
      </c>
      <c r="G404" s="9" t="s">
        <v>1165</v>
      </c>
    </row>
    <row r="405" spans="1:7" x14ac:dyDescent="0.3">
      <c r="A405" s="9" t="s">
        <v>465</v>
      </c>
      <c r="B405" s="9" t="s">
        <v>465</v>
      </c>
      <c r="C405" s="9" t="s">
        <v>127</v>
      </c>
      <c r="D405" s="9"/>
      <c r="E405" s="10" t="s">
        <v>877</v>
      </c>
      <c r="F405" s="9">
        <v>20</v>
      </c>
      <c r="G405" s="9" t="s">
        <v>1166</v>
      </c>
    </row>
    <row r="406" spans="1:7" x14ac:dyDescent="0.3">
      <c r="A406" s="9" t="s">
        <v>466</v>
      </c>
      <c r="B406" s="9" t="s">
        <v>467</v>
      </c>
      <c r="C406" s="9" t="s">
        <v>468</v>
      </c>
      <c r="D406" s="9"/>
      <c r="E406" s="10" t="s">
        <v>877</v>
      </c>
      <c r="F406" s="9">
        <v>20</v>
      </c>
      <c r="G406" s="9" t="s">
        <v>1167</v>
      </c>
    </row>
    <row r="407" spans="1:7" x14ac:dyDescent="0.3">
      <c r="A407" s="9" t="s">
        <v>469</v>
      </c>
      <c r="B407" s="9" t="s">
        <v>469</v>
      </c>
      <c r="C407" s="9" t="s">
        <v>127</v>
      </c>
      <c r="D407" s="9"/>
      <c r="E407" s="10" t="s">
        <v>877</v>
      </c>
      <c r="F407" s="9">
        <v>20</v>
      </c>
      <c r="G407" s="9" t="s">
        <v>1168</v>
      </c>
    </row>
    <row r="408" spans="1:7" x14ac:dyDescent="0.3">
      <c r="A408" s="9" t="s">
        <v>470</v>
      </c>
      <c r="B408" s="9" t="s">
        <v>470</v>
      </c>
      <c r="C408" s="9" t="s">
        <v>127</v>
      </c>
      <c r="D408" s="9"/>
      <c r="E408" s="10" t="s">
        <v>877</v>
      </c>
      <c r="F408" s="9">
        <v>30</v>
      </c>
      <c r="G408" s="9" t="s">
        <v>1169</v>
      </c>
    </row>
    <row r="409" spans="1:7" x14ac:dyDescent="0.3">
      <c r="A409" s="9" t="s">
        <v>471</v>
      </c>
      <c r="B409" s="9" t="s">
        <v>472</v>
      </c>
      <c r="C409" s="9" t="s">
        <v>473</v>
      </c>
      <c r="D409" s="9"/>
      <c r="E409" s="10" t="s">
        <v>877</v>
      </c>
      <c r="F409" s="9">
        <v>30</v>
      </c>
      <c r="G409" s="9" t="s">
        <v>1170</v>
      </c>
    </row>
    <row r="410" spans="1:7" x14ac:dyDescent="0.3">
      <c r="A410" s="9" t="s">
        <v>474</v>
      </c>
      <c r="B410" s="9" t="s">
        <v>474</v>
      </c>
      <c r="C410" s="9" t="s">
        <v>127</v>
      </c>
      <c r="D410" s="9"/>
      <c r="E410" s="10" t="s">
        <v>877</v>
      </c>
      <c r="F410" s="9">
        <v>30</v>
      </c>
      <c r="G410" s="9" t="s">
        <v>1171</v>
      </c>
    </row>
    <row r="411" spans="1:7" x14ac:dyDescent="0.3">
      <c r="A411" s="9" t="s">
        <v>475</v>
      </c>
      <c r="B411" s="9" t="s">
        <v>475</v>
      </c>
      <c r="C411" s="9" t="s">
        <v>127</v>
      </c>
      <c r="D411" s="9"/>
      <c r="E411" s="10" t="s">
        <v>877</v>
      </c>
      <c r="F411" s="9">
        <v>30</v>
      </c>
      <c r="G411" s="9" t="s">
        <v>1172</v>
      </c>
    </row>
    <row r="412" spans="1:7" x14ac:dyDescent="0.3">
      <c r="A412" s="9" t="s">
        <v>476</v>
      </c>
      <c r="B412" s="9" t="s">
        <v>476</v>
      </c>
      <c r="C412" s="9" t="s">
        <v>127</v>
      </c>
      <c r="D412" s="9"/>
      <c r="E412" s="10" t="s">
        <v>877</v>
      </c>
      <c r="F412" s="9">
        <v>30</v>
      </c>
      <c r="G412" s="9" t="s">
        <v>1173</v>
      </c>
    </row>
    <row r="413" spans="1:7" x14ac:dyDescent="0.3">
      <c r="A413" s="9" t="s">
        <v>477</v>
      </c>
      <c r="B413" s="9" t="s">
        <v>477</v>
      </c>
      <c r="C413" s="9" t="s">
        <v>127</v>
      </c>
      <c r="D413" s="9"/>
      <c r="E413" s="10" t="s">
        <v>877</v>
      </c>
      <c r="F413" s="9">
        <v>30</v>
      </c>
      <c r="G413" s="9" t="s">
        <v>1174</v>
      </c>
    </row>
    <row r="414" spans="1:7" x14ac:dyDescent="0.3">
      <c r="A414" s="9" t="s">
        <v>478</v>
      </c>
      <c r="B414" s="9" t="s">
        <v>478</v>
      </c>
      <c r="C414" s="9" t="s">
        <v>127</v>
      </c>
      <c r="D414" s="9"/>
      <c r="E414" s="10" t="s">
        <v>877</v>
      </c>
      <c r="F414" s="9">
        <v>30</v>
      </c>
      <c r="G414" s="9" t="s">
        <v>1175</v>
      </c>
    </row>
    <row r="415" spans="1:7" x14ac:dyDescent="0.3">
      <c r="A415" s="9" t="s">
        <v>479</v>
      </c>
      <c r="B415" s="9" t="s">
        <v>479</v>
      </c>
      <c r="C415" s="9" t="s">
        <v>127</v>
      </c>
      <c r="D415" s="9" t="s">
        <v>480</v>
      </c>
      <c r="E415" s="10" t="s">
        <v>877</v>
      </c>
      <c r="F415" s="9">
        <v>100</v>
      </c>
      <c r="G415" s="9" t="s">
        <v>1176</v>
      </c>
    </row>
    <row r="416" spans="1:7" x14ac:dyDescent="0.3">
      <c r="A416" s="9" t="s">
        <v>481</v>
      </c>
      <c r="B416" s="9" t="s">
        <v>481</v>
      </c>
      <c r="C416" s="9" t="s">
        <v>127</v>
      </c>
      <c r="D416" s="9"/>
      <c r="E416" s="10" t="s">
        <v>877</v>
      </c>
      <c r="F416" s="9">
        <v>20</v>
      </c>
      <c r="G416" s="9" t="s">
        <v>1177</v>
      </c>
    </row>
    <row r="417" spans="1:7" x14ac:dyDescent="0.3">
      <c r="A417" s="9" t="s">
        <v>87</v>
      </c>
      <c r="B417" s="9" t="s">
        <v>87</v>
      </c>
      <c r="C417" s="9" t="s">
        <v>127</v>
      </c>
      <c r="D417" s="9"/>
      <c r="E417" s="10" t="s">
        <v>877</v>
      </c>
      <c r="F417" s="9">
        <v>20</v>
      </c>
      <c r="G417" s="9" t="s">
        <v>1178</v>
      </c>
    </row>
    <row r="418" spans="1:7" x14ac:dyDescent="0.3">
      <c r="A418" s="9" t="s">
        <v>482</v>
      </c>
      <c r="B418" s="9" t="s">
        <v>482</v>
      </c>
      <c r="C418" s="9" t="s">
        <v>127</v>
      </c>
      <c r="D418" s="9"/>
      <c r="E418" s="10" t="s">
        <v>877</v>
      </c>
      <c r="F418" s="9">
        <v>20</v>
      </c>
      <c r="G418" s="9" t="s">
        <v>1179</v>
      </c>
    </row>
    <row r="419" spans="1:7" x14ac:dyDescent="0.3">
      <c r="A419" s="9" t="s">
        <v>483</v>
      </c>
      <c r="B419" s="9" t="s">
        <v>483</v>
      </c>
      <c r="C419" s="9" t="s">
        <v>127</v>
      </c>
      <c r="D419" s="9" t="s">
        <v>484</v>
      </c>
      <c r="E419" s="10" t="s">
        <v>877</v>
      </c>
      <c r="F419" s="9">
        <v>100</v>
      </c>
      <c r="G419" s="9" t="s">
        <v>1180</v>
      </c>
    </row>
    <row r="420" spans="1:7" x14ac:dyDescent="0.3">
      <c r="A420" s="9" t="s">
        <v>485</v>
      </c>
      <c r="B420" s="9" t="s">
        <v>485</v>
      </c>
      <c r="C420" s="9" t="s">
        <v>127</v>
      </c>
      <c r="D420" s="9"/>
      <c r="E420" s="10" t="s">
        <v>877</v>
      </c>
      <c r="F420" s="9">
        <v>20</v>
      </c>
      <c r="G420" s="9" t="s">
        <v>1181</v>
      </c>
    </row>
    <row r="421" spans="1:7" x14ac:dyDescent="0.3">
      <c r="A421" s="9" t="s">
        <v>88</v>
      </c>
      <c r="B421" s="9" t="s">
        <v>88</v>
      </c>
      <c r="C421" s="9" t="s">
        <v>127</v>
      </c>
      <c r="D421" s="9"/>
      <c r="E421" s="10" t="s">
        <v>877</v>
      </c>
      <c r="F421" s="9">
        <v>20</v>
      </c>
      <c r="G421" s="9" t="s">
        <v>1182</v>
      </c>
    </row>
    <row r="422" spans="1:7" x14ac:dyDescent="0.3">
      <c r="A422" s="9" t="s">
        <v>486</v>
      </c>
      <c r="B422" s="9" t="s">
        <v>486</v>
      </c>
      <c r="C422" s="9" t="s">
        <v>127</v>
      </c>
      <c r="D422" s="9"/>
      <c r="E422" s="10" t="s">
        <v>877</v>
      </c>
      <c r="F422" s="9">
        <v>20</v>
      </c>
      <c r="G422" s="9" t="s">
        <v>1183</v>
      </c>
    </row>
    <row r="423" spans="1:7" x14ac:dyDescent="0.3">
      <c r="A423" s="9" t="s">
        <v>487</v>
      </c>
      <c r="B423" s="9" t="s">
        <v>487</v>
      </c>
      <c r="C423" s="9" t="s">
        <v>127</v>
      </c>
      <c r="D423" s="9"/>
      <c r="E423" s="10" t="s">
        <v>877</v>
      </c>
      <c r="F423" s="9">
        <v>20</v>
      </c>
      <c r="G423" s="9" t="s">
        <v>1184</v>
      </c>
    </row>
    <row r="424" spans="1:7" x14ac:dyDescent="0.3">
      <c r="A424" s="9" t="s">
        <v>488</v>
      </c>
      <c r="B424" s="9" t="s">
        <v>488</v>
      </c>
      <c r="C424" s="9" t="s">
        <v>127</v>
      </c>
      <c r="D424" s="9"/>
      <c r="E424" s="10" t="s">
        <v>877</v>
      </c>
      <c r="F424" s="9">
        <v>50</v>
      </c>
      <c r="G424" s="9" t="s">
        <v>1185</v>
      </c>
    </row>
    <row r="425" spans="1:7" x14ac:dyDescent="0.3">
      <c r="A425" s="9" t="s">
        <v>489</v>
      </c>
      <c r="B425" s="9" t="s">
        <v>489</v>
      </c>
      <c r="C425" s="9" t="s">
        <v>127</v>
      </c>
      <c r="D425" s="9"/>
      <c r="E425" s="10" t="s">
        <v>877</v>
      </c>
      <c r="F425" s="9">
        <v>100</v>
      </c>
      <c r="G425" s="9" t="s">
        <v>1186</v>
      </c>
    </row>
    <row r="426" spans="1:7" x14ac:dyDescent="0.3">
      <c r="A426" s="9" t="s">
        <v>89</v>
      </c>
      <c r="B426" s="9" t="s">
        <v>89</v>
      </c>
      <c r="C426" s="9" t="s">
        <v>127</v>
      </c>
      <c r="D426" s="9" t="s">
        <v>90</v>
      </c>
      <c r="E426" s="10" t="s">
        <v>877</v>
      </c>
      <c r="F426" s="9">
        <v>100</v>
      </c>
      <c r="G426" s="9" t="s">
        <v>1187</v>
      </c>
    </row>
    <row r="427" spans="1:7" x14ac:dyDescent="0.3">
      <c r="A427" s="9" t="s">
        <v>490</v>
      </c>
      <c r="B427" s="9" t="s">
        <v>491</v>
      </c>
      <c r="C427" s="9" t="s">
        <v>492</v>
      </c>
      <c r="D427" s="9" t="s">
        <v>493</v>
      </c>
      <c r="E427" s="10" t="s">
        <v>877</v>
      </c>
      <c r="F427" s="9">
        <v>20</v>
      </c>
      <c r="G427" s="9" t="s">
        <v>1188</v>
      </c>
    </row>
    <row r="428" spans="1:7" x14ac:dyDescent="0.3">
      <c r="A428" s="9" t="s">
        <v>90</v>
      </c>
      <c r="B428" s="9" t="s">
        <v>90</v>
      </c>
      <c r="C428" s="9" t="s">
        <v>127</v>
      </c>
      <c r="D428" s="9" t="s">
        <v>494</v>
      </c>
      <c r="E428" s="10" t="s">
        <v>877</v>
      </c>
      <c r="F428" s="9">
        <v>100</v>
      </c>
      <c r="G428" s="9" t="s">
        <v>1189</v>
      </c>
    </row>
    <row r="429" spans="1:7" x14ac:dyDescent="0.3">
      <c r="A429" s="9" t="s">
        <v>91</v>
      </c>
      <c r="B429" s="9" t="s">
        <v>495</v>
      </c>
      <c r="C429" s="9" t="s">
        <v>496</v>
      </c>
      <c r="D429" s="9"/>
      <c r="E429" s="10" t="s">
        <v>877</v>
      </c>
      <c r="F429" s="9">
        <v>100</v>
      </c>
      <c r="G429" s="9" t="s">
        <v>1190</v>
      </c>
    </row>
    <row r="430" spans="1:7" x14ac:dyDescent="0.3">
      <c r="A430" s="9" t="s">
        <v>497</v>
      </c>
      <c r="B430" s="9" t="s">
        <v>498</v>
      </c>
      <c r="C430" s="9" t="s">
        <v>499</v>
      </c>
      <c r="D430" s="9" t="s">
        <v>500</v>
      </c>
      <c r="E430" s="10" t="s">
        <v>877</v>
      </c>
      <c r="F430" s="9">
        <v>30</v>
      </c>
      <c r="G430" s="9" t="s">
        <v>1191</v>
      </c>
    </row>
    <row r="431" spans="1:7" x14ac:dyDescent="0.3">
      <c r="A431" s="9" t="s">
        <v>501</v>
      </c>
      <c r="B431" s="9" t="s">
        <v>501</v>
      </c>
      <c r="C431" s="9" t="s">
        <v>127</v>
      </c>
      <c r="D431" s="9"/>
      <c r="E431" s="10" t="s">
        <v>877</v>
      </c>
      <c r="F431" s="9">
        <v>100</v>
      </c>
      <c r="G431" s="9" t="s">
        <v>1192</v>
      </c>
    </row>
    <row r="432" spans="1:7" x14ac:dyDescent="0.3">
      <c r="A432" s="9" t="s">
        <v>92</v>
      </c>
      <c r="B432" s="9" t="s">
        <v>92</v>
      </c>
      <c r="C432" s="9" t="s">
        <v>127</v>
      </c>
      <c r="D432" s="9"/>
      <c r="E432" s="10" t="s">
        <v>877</v>
      </c>
      <c r="F432" s="9">
        <v>30</v>
      </c>
      <c r="G432" s="9" t="s">
        <v>1193</v>
      </c>
    </row>
    <row r="433" spans="1:7" x14ac:dyDescent="0.3">
      <c r="A433" s="9" t="s">
        <v>93</v>
      </c>
      <c r="B433" s="9" t="s">
        <v>93</v>
      </c>
      <c r="C433" s="9" t="s">
        <v>127</v>
      </c>
      <c r="D433" s="9"/>
      <c r="E433" s="10" t="s">
        <v>877</v>
      </c>
      <c r="F433" s="9">
        <v>30</v>
      </c>
      <c r="G433" s="9" t="s">
        <v>1194</v>
      </c>
    </row>
    <row r="434" spans="1:7" x14ac:dyDescent="0.3">
      <c r="A434" s="9" t="s">
        <v>502</v>
      </c>
      <c r="B434" s="9" t="s">
        <v>502</v>
      </c>
      <c r="C434" s="9" t="s">
        <v>127</v>
      </c>
      <c r="D434" s="9" t="s">
        <v>503</v>
      </c>
      <c r="E434" s="10" t="s">
        <v>877</v>
      </c>
      <c r="F434" s="9">
        <v>20</v>
      </c>
      <c r="G434" s="9" t="s">
        <v>1195</v>
      </c>
    </row>
    <row r="435" spans="1:7" x14ac:dyDescent="0.3">
      <c r="A435" s="9" t="s">
        <v>120</v>
      </c>
      <c r="B435" s="9" t="s">
        <v>504</v>
      </c>
      <c r="C435" s="9" t="s">
        <v>505</v>
      </c>
      <c r="D435" s="9"/>
      <c r="E435" s="10" t="s">
        <v>877</v>
      </c>
      <c r="F435" s="9">
        <v>20</v>
      </c>
      <c r="G435" s="9" t="s">
        <v>1196</v>
      </c>
    </row>
    <row r="436" spans="1:7" x14ac:dyDescent="0.3">
      <c r="A436" s="9" t="s">
        <v>506</v>
      </c>
      <c r="B436" s="9" t="s">
        <v>506</v>
      </c>
      <c r="C436" s="9" t="s">
        <v>127</v>
      </c>
      <c r="D436" s="9"/>
      <c r="E436" s="10" t="s">
        <v>877</v>
      </c>
      <c r="F436" s="9">
        <v>30</v>
      </c>
      <c r="G436" s="9" t="s">
        <v>1197</v>
      </c>
    </row>
    <row r="437" spans="1:7" x14ac:dyDescent="0.3">
      <c r="A437" s="9" t="s">
        <v>507</v>
      </c>
      <c r="B437" s="9" t="s">
        <v>507</v>
      </c>
      <c r="C437" s="9" t="s">
        <v>127</v>
      </c>
      <c r="D437" s="9" t="s">
        <v>93</v>
      </c>
      <c r="E437" s="10" t="s">
        <v>877</v>
      </c>
      <c r="F437" s="9">
        <v>200</v>
      </c>
      <c r="G437" s="9" t="s">
        <v>1198</v>
      </c>
    </row>
    <row r="438" spans="1:7" x14ac:dyDescent="0.3">
      <c r="A438" s="9" t="s">
        <v>503</v>
      </c>
      <c r="B438" s="9" t="s">
        <v>503</v>
      </c>
      <c r="C438" s="9" t="s">
        <v>127</v>
      </c>
      <c r="D438" s="9" t="s">
        <v>508</v>
      </c>
      <c r="E438" s="10" t="s">
        <v>877</v>
      </c>
      <c r="F438" s="9">
        <v>20</v>
      </c>
      <c r="G438" s="9" t="s">
        <v>1199</v>
      </c>
    </row>
    <row r="439" spans="1:7" x14ac:dyDescent="0.3">
      <c r="A439" s="9" t="s">
        <v>94</v>
      </c>
      <c r="B439" s="9" t="s">
        <v>94</v>
      </c>
      <c r="C439" s="9" t="s">
        <v>127</v>
      </c>
      <c r="D439" s="9" t="s">
        <v>509</v>
      </c>
      <c r="E439" s="10" t="s">
        <v>877</v>
      </c>
      <c r="F439" s="9">
        <v>100</v>
      </c>
      <c r="G439" s="9" t="s">
        <v>1200</v>
      </c>
    </row>
    <row r="440" spans="1:7" x14ac:dyDescent="0.3">
      <c r="A440" s="9" t="s">
        <v>510</v>
      </c>
      <c r="B440" s="9" t="s">
        <v>510</v>
      </c>
      <c r="C440" s="9" t="s">
        <v>127</v>
      </c>
      <c r="D440" s="9"/>
      <c r="E440" s="10" t="s">
        <v>877</v>
      </c>
      <c r="F440" s="9">
        <v>400</v>
      </c>
      <c r="G440" s="9" t="s">
        <v>1201</v>
      </c>
    </row>
    <row r="441" spans="1:7" x14ac:dyDescent="0.3">
      <c r="A441" s="9" t="s">
        <v>511</v>
      </c>
      <c r="B441" s="9" t="s">
        <v>512</v>
      </c>
      <c r="C441" s="9" t="s">
        <v>513</v>
      </c>
      <c r="D441" s="9" t="s">
        <v>514</v>
      </c>
      <c r="E441" s="10" t="s">
        <v>877</v>
      </c>
      <c r="F441" s="9">
        <v>40</v>
      </c>
      <c r="G441" s="9" t="s">
        <v>1202</v>
      </c>
    </row>
    <row r="442" spans="1:7" x14ac:dyDescent="0.3">
      <c r="A442" s="9" t="s">
        <v>515</v>
      </c>
      <c r="B442" s="9" t="s">
        <v>515</v>
      </c>
      <c r="C442" s="9" t="s">
        <v>127</v>
      </c>
      <c r="D442" s="9"/>
      <c r="E442" s="10" t="s">
        <v>877</v>
      </c>
      <c r="F442" s="9">
        <v>100</v>
      </c>
      <c r="G442" s="9" t="s">
        <v>1203</v>
      </c>
    </row>
    <row r="443" spans="1:7" x14ac:dyDescent="0.3">
      <c r="A443" s="9" t="s">
        <v>516</v>
      </c>
      <c r="B443" s="9" t="s">
        <v>516</v>
      </c>
      <c r="C443" s="9" t="s">
        <v>127</v>
      </c>
      <c r="D443" s="9" t="s">
        <v>517</v>
      </c>
      <c r="E443" s="10" t="s">
        <v>877</v>
      </c>
      <c r="F443" s="9">
        <v>20</v>
      </c>
      <c r="G443" s="9" t="s">
        <v>1204</v>
      </c>
    </row>
    <row r="444" spans="1:7" x14ac:dyDescent="0.3">
      <c r="A444" s="9" t="s">
        <v>518</v>
      </c>
      <c r="B444" s="9" t="s">
        <v>518</v>
      </c>
      <c r="C444" s="9" t="s">
        <v>127</v>
      </c>
      <c r="D444" s="9"/>
      <c r="E444" s="10" t="s">
        <v>877</v>
      </c>
      <c r="F444" s="9">
        <v>50</v>
      </c>
      <c r="G444" s="9" t="s">
        <v>1205</v>
      </c>
    </row>
    <row r="445" spans="1:7" x14ac:dyDescent="0.3">
      <c r="A445" s="9" t="s">
        <v>95</v>
      </c>
      <c r="B445" s="9" t="s">
        <v>519</v>
      </c>
      <c r="C445" s="9" t="s">
        <v>520</v>
      </c>
      <c r="D445" s="9"/>
      <c r="E445" s="10" t="s">
        <v>877</v>
      </c>
      <c r="F445" s="9">
        <v>100</v>
      </c>
      <c r="G445" s="9" t="s">
        <v>1206</v>
      </c>
    </row>
    <row r="446" spans="1:7" x14ac:dyDescent="0.3">
      <c r="A446" s="9" t="s">
        <v>521</v>
      </c>
      <c r="B446" s="9" t="s">
        <v>521</v>
      </c>
      <c r="C446" s="9" t="s">
        <v>127</v>
      </c>
      <c r="D446" s="9" t="s">
        <v>522</v>
      </c>
      <c r="E446" s="10" t="s">
        <v>877</v>
      </c>
      <c r="F446" s="9">
        <v>50</v>
      </c>
      <c r="G446" s="9" t="s">
        <v>1207</v>
      </c>
    </row>
    <row r="447" spans="1:7" x14ac:dyDescent="0.3">
      <c r="A447" s="9" t="s">
        <v>523</v>
      </c>
      <c r="B447" s="9" t="s">
        <v>523</v>
      </c>
      <c r="C447" s="9" t="s">
        <v>127</v>
      </c>
      <c r="D447" s="9"/>
      <c r="E447" s="10" t="s">
        <v>877</v>
      </c>
      <c r="F447" s="9">
        <v>100</v>
      </c>
      <c r="G447" s="9" t="s">
        <v>1208</v>
      </c>
    </row>
    <row r="448" spans="1:7" x14ac:dyDescent="0.3">
      <c r="A448" s="9" t="s">
        <v>524</v>
      </c>
      <c r="B448" s="9" t="s">
        <v>524</v>
      </c>
      <c r="C448" s="9" t="s">
        <v>127</v>
      </c>
      <c r="D448" s="9"/>
      <c r="E448" s="10" t="s">
        <v>877</v>
      </c>
      <c r="F448" s="9">
        <v>20</v>
      </c>
      <c r="G448" s="9" t="s">
        <v>1209</v>
      </c>
    </row>
    <row r="449" spans="1:7" x14ac:dyDescent="0.3">
      <c r="A449" s="9" t="s">
        <v>525</v>
      </c>
      <c r="B449" s="9" t="s">
        <v>525</v>
      </c>
      <c r="C449" s="9" t="s">
        <v>127</v>
      </c>
      <c r="D449" s="9"/>
      <c r="E449" s="10" t="s">
        <v>877</v>
      </c>
      <c r="F449" s="9">
        <v>50</v>
      </c>
      <c r="G449" s="9" t="s">
        <v>1210</v>
      </c>
    </row>
    <row r="450" spans="1:7" x14ac:dyDescent="0.3">
      <c r="A450" s="9" t="s">
        <v>526</v>
      </c>
      <c r="B450" s="9" t="s">
        <v>527</v>
      </c>
      <c r="C450" s="9" t="s">
        <v>528</v>
      </c>
      <c r="D450" s="9"/>
      <c r="E450" s="10" t="s">
        <v>877</v>
      </c>
      <c r="F450" s="9">
        <v>40</v>
      </c>
      <c r="G450" s="9" t="s">
        <v>1211</v>
      </c>
    </row>
    <row r="451" spans="1:7" x14ac:dyDescent="0.3">
      <c r="A451" s="9" t="s">
        <v>529</v>
      </c>
      <c r="B451" s="9" t="s">
        <v>530</v>
      </c>
      <c r="C451" s="9" t="s">
        <v>531</v>
      </c>
      <c r="D451" s="9"/>
      <c r="E451" s="10" t="s">
        <v>877</v>
      </c>
      <c r="F451" s="9">
        <v>40</v>
      </c>
      <c r="G451" s="9" t="s">
        <v>1212</v>
      </c>
    </row>
    <row r="452" spans="1:7" x14ac:dyDescent="0.3">
      <c r="A452" s="9" t="s">
        <v>532</v>
      </c>
      <c r="B452" s="9" t="s">
        <v>532</v>
      </c>
      <c r="C452" s="9" t="s">
        <v>127</v>
      </c>
      <c r="D452" s="9"/>
      <c r="E452" s="10" t="s">
        <v>877</v>
      </c>
      <c r="F452" s="9">
        <v>20</v>
      </c>
      <c r="G452" s="9" t="s">
        <v>1213</v>
      </c>
    </row>
    <row r="453" spans="1:7" x14ac:dyDescent="0.3">
      <c r="A453" s="9" t="s">
        <v>96</v>
      </c>
      <c r="B453" s="9" t="s">
        <v>96</v>
      </c>
      <c r="C453" s="9" t="s">
        <v>127</v>
      </c>
      <c r="D453" s="9"/>
      <c r="E453" s="10" t="s">
        <v>877</v>
      </c>
      <c r="F453" s="9">
        <v>40</v>
      </c>
      <c r="G453" s="9" t="s">
        <v>1214</v>
      </c>
    </row>
    <row r="454" spans="1:7" x14ac:dyDescent="0.3">
      <c r="A454" s="9" t="s">
        <v>97</v>
      </c>
      <c r="B454" s="9" t="s">
        <v>97</v>
      </c>
      <c r="C454" s="9" t="s">
        <v>127</v>
      </c>
      <c r="D454" s="9"/>
      <c r="E454" s="10" t="s">
        <v>877</v>
      </c>
      <c r="F454" s="9">
        <v>20</v>
      </c>
      <c r="G454" s="9" t="s">
        <v>1215</v>
      </c>
    </row>
    <row r="455" spans="1:7" x14ac:dyDescent="0.3">
      <c r="A455" s="9" t="s">
        <v>98</v>
      </c>
      <c r="B455" s="9" t="s">
        <v>98</v>
      </c>
      <c r="C455" s="9" t="s">
        <v>127</v>
      </c>
      <c r="D455" s="9"/>
      <c r="E455" s="10" t="s">
        <v>877</v>
      </c>
      <c r="F455" s="9">
        <v>50</v>
      </c>
      <c r="G455" s="9" t="s">
        <v>1216</v>
      </c>
    </row>
    <row r="456" spans="1:7" x14ac:dyDescent="0.3">
      <c r="A456" s="9" t="s">
        <v>99</v>
      </c>
      <c r="B456" s="9" t="s">
        <v>99</v>
      </c>
      <c r="C456" s="9" t="s">
        <v>127</v>
      </c>
      <c r="D456" s="9"/>
      <c r="E456" s="10" t="s">
        <v>877</v>
      </c>
      <c r="F456" s="9">
        <v>30</v>
      </c>
      <c r="G456" s="9" t="s">
        <v>1217</v>
      </c>
    </row>
    <row r="457" spans="1:7" x14ac:dyDescent="0.3">
      <c r="A457" s="9" t="s">
        <v>100</v>
      </c>
      <c r="B457" s="9" t="s">
        <v>100</v>
      </c>
      <c r="C457" s="9" t="s">
        <v>127</v>
      </c>
      <c r="D457" s="9"/>
      <c r="E457" s="10" t="s">
        <v>877</v>
      </c>
      <c r="F457" s="9">
        <v>50</v>
      </c>
      <c r="G457" s="9" t="s">
        <v>1218</v>
      </c>
    </row>
    <row r="458" spans="1:7" x14ac:dyDescent="0.3">
      <c r="A458" s="9" t="s">
        <v>533</v>
      </c>
      <c r="B458" s="9" t="s">
        <v>533</v>
      </c>
      <c r="C458" s="9" t="s">
        <v>127</v>
      </c>
      <c r="D458" s="9"/>
      <c r="E458" s="10" t="s">
        <v>877</v>
      </c>
      <c r="F458" s="9">
        <v>20</v>
      </c>
      <c r="G458" s="9" t="s">
        <v>1219</v>
      </c>
    </row>
    <row r="459" spans="1:7" x14ac:dyDescent="0.3">
      <c r="A459" s="9" t="s">
        <v>101</v>
      </c>
      <c r="B459" s="9" t="s">
        <v>101</v>
      </c>
      <c r="C459" s="9" t="s">
        <v>127</v>
      </c>
      <c r="D459" s="9"/>
      <c r="E459" s="10" t="s">
        <v>877</v>
      </c>
      <c r="F459" s="9">
        <v>100</v>
      </c>
      <c r="G459" s="9" t="s">
        <v>1220</v>
      </c>
    </row>
    <row r="460" spans="1:7" x14ac:dyDescent="0.3">
      <c r="A460" s="9" t="s">
        <v>102</v>
      </c>
      <c r="B460" s="9" t="s">
        <v>102</v>
      </c>
      <c r="C460" s="9" t="s">
        <v>127</v>
      </c>
      <c r="D460" s="9"/>
      <c r="E460" s="10" t="s">
        <v>877</v>
      </c>
      <c r="F460" s="9">
        <v>20</v>
      </c>
      <c r="G460" s="9" t="s">
        <v>1221</v>
      </c>
    </row>
    <row r="461" spans="1:7" x14ac:dyDescent="0.3">
      <c r="A461" s="9" t="s">
        <v>103</v>
      </c>
      <c r="B461" s="9" t="s">
        <v>103</v>
      </c>
      <c r="C461" s="9" t="s">
        <v>127</v>
      </c>
      <c r="D461" s="9"/>
      <c r="E461" s="10" t="s">
        <v>877</v>
      </c>
      <c r="F461" s="9">
        <v>30</v>
      </c>
      <c r="G461" s="9" t="s">
        <v>1222</v>
      </c>
    </row>
    <row r="462" spans="1:7" x14ac:dyDescent="0.3">
      <c r="A462" s="9" t="s">
        <v>534</v>
      </c>
      <c r="B462" s="9" t="s">
        <v>534</v>
      </c>
      <c r="C462" s="9" t="s">
        <v>127</v>
      </c>
      <c r="D462" s="9"/>
      <c r="E462" s="10" t="s">
        <v>877</v>
      </c>
      <c r="F462" s="9">
        <v>100</v>
      </c>
      <c r="G462" s="9" t="s">
        <v>1223</v>
      </c>
    </row>
    <row r="463" spans="1:7" x14ac:dyDescent="0.3">
      <c r="A463" s="9" t="s">
        <v>104</v>
      </c>
      <c r="B463" s="9" t="s">
        <v>104</v>
      </c>
      <c r="C463" s="9" t="s">
        <v>127</v>
      </c>
      <c r="D463" s="9" t="s">
        <v>534</v>
      </c>
      <c r="E463" s="10" t="s">
        <v>877</v>
      </c>
      <c r="F463" s="9">
        <v>50</v>
      </c>
      <c r="G463" s="9" t="s">
        <v>1224</v>
      </c>
    </row>
    <row r="464" spans="1:7" x14ac:dyDescent="0.3">
      <c r="A464" s="9" t="s">
        <v>535</v>
      </c>
      <c r="B464" s="9" t="s">
        <v>535</v>
      </c>
      <c r="C464" s="9" t="s">
        <v>127</v>
      </c>
      <c r="D464" s="9" t="s">
        <v>536</v>
      </c>
      <c r="E464" s="10" t="s">
        <v>877</v>
      </c>
      <c r="F464" s="9">
        <v>100</v>
      </c>
      <c r="G464" s="9" t="s">
        <v>1225</v>
      </c>
    </row>
    <row r="465" spans="1:7" x14ac:dyDescent="0.3">
      <c r="A465" s="9" t="s">
        <v>537</v>
      </c>
      <c r="B465" s="9" t="s">
        <v>537</v>
      </c>
      <c r="C465" s="9" t="s">
        <v>127</v>
      </c>
      <c r="D465" s="9"/>
      <c r="E465" s="10" t="s">
        <v>877</v>
      </c>
      <c r="F465" s="9">
        <v>30</v>
      </c>
      <c r="G465" s="9" t="s">
        <v>1226</v>
      </c>
    </row>
    <row r="466" spans="1:7" x14ac:dyDescent="0.3">
      <c r="A466" s="9" t="s">
        <v>538</v>
      </c>
      <c r="B466" s="9" t="s">
        <v>538</v>
      </c>
      <c r="C466" s="9" t="s">
        <v>127</v>
      </c>
      <c r="D466" s="9" t="s">
        <v>539</v>
      </c>
      <c r="E466" s="10" t="s">
        <v>877</v>
      </c>
      <c r="F466" s="9">
        <v>40</v>
      </c>
      <c r="G466" s="9" t="s">
        <v>1227</v>
      </c>
    </row>
    <row r="467" spans="1:7" x14ac:dyDescent="0.3">
      <c r="A467" s="9" t="s">
        <v>540</v>
      </c>
      <c r="B467" s="9" t="s">
        <v>540</v>
      </c>
      <c r="C467" s="9" t="s">
        <v>127</v>
      </c>
      <c r="D467" s="9" t="s">
        <v>541</v>
      </c>
      <c r="E467" s="10" t="s">
        <v>877</v>
      </c>
      <c r="F467" s="9">
        <v>40</v>
      </c>
      <c r="G467" s="9" t="s">
        <v>1228</v>
      </c>
    </row>
    <row r="468" spans="1:7" x14ac:dyDescent="0.3">
      <c r="A468" s="9" t="s">
        <v>542</v>
      </c>
      <c r="B468" s="9" t="s">
        <v>542</v>
      </c>
      <c r="C468" s="9" t="s">
        <v>127</v>
      </c>
      <c r="D468" s="9"/>
      <c r="E468" s="10" t="s">
        <v>877</v>
      </c>
      <c r="F468" s="9">
        <v>30</v>
      </c>
      <c r="G468" s="9" t="s">
        <v>1229</v>
      </c>
    </row>
    <row r="469" spans="1:7" x14ac:dyDescent="0.3">
      <c r="A469" s="9" t="s">
        <v>543</v>
      </c>
      <c r="B469" s="9" t="s">
        <v>543</v>
      </c>
      <c r="C469" s="9" t="s">
        <v>127</v>
      </c>
      <c r="D469" s="9"/>
      <c r="E469" s="10" t="s">
        <v>877</v>
      </c>
      <c r="F469" s="9">
        <v>100</v>
      </c>
      <c r="G469" s="9" t="s">
        <v>1230</v>
      </c>
    </row>
    <row r="470" spans="1:7" x14ac:dyDescent="0.3">
      <c r="A470" s="9" t="s">
        <v>544</v>
      </c>
      <c r="B470" s="9" t="s">
        <v>545</v>
      </c>
      <c r="C470" s="9" t="s">
        <v>546</v>
      </c>
      <c r="D470" s="9" t="s">
        <v>547</v>
      </c>
      <c r="E470" s="10" t="s">
        <v>877</v>
      </c>
      <c r="F470" s="9">
        <v>100</v>
      </c>
      <c r="G470" s="9" t="s">
        <v>1231</v>
      </c>
    </row>
    <row r="471" spans="1:7" x14ac:dyDescent="0.3">
      <c r="A471" s="7" t="s">
        <v>1524</v>
      </c>
      <c r="B471" s="9" t="s">
        <v>1524</v>
      </c>
      <c r="C471" s="9"/>
      <c r="D471" s="9"/>
      <c r="E471" s="9" t="s">
        <v>877</v>
      </c>
      <c r="F471" s="9">
        <v>60</v>
      </c>
      <c r="G471" s="9" t="s">
        <v>1523</v>
      </c>
    </row>
    <row r="472" spans="1:7" x14ac:dyDescent="0.3">
      <c r="A472" s="9" t="s">
        <v>1506</v>
      </c>
      <c r="B472" s="9" t="s">
        <v>1506</v>
      </c>
      <c r="C472" s="9" t="s">
        <v>1507</v>
      </c>
      <c r="D472" s="9"/>
      <c r="E472" s="9" t="s">
        <v>877</v>
      </c>
      <c r="F472" s="9">
        <v>30</v>
      </c>
      <c r="G472" s="9" t="s">
        <v>1505</v>
      </c>
    </row>
    <row r="473" spans="1:7" x14ac:dyDescent="0.3">
      <c r="A473" s="9" t="s">
        <v>1509</v>
      </c>
      <c r="B473" s="9" t="s">
        <v>1509</v>
      </c>
      <c r="C473" s="9" t="s">
        <v>1510</v>
      </c>
      <c r="D473" s="9"/>
      <c r="E473" s="9" t="s">
        <v>877</v>
      </c>
      <c r="F473" s="9">
        <v>100</v>
      </c>
      <c r="G473" s="9" t="s">
        <v>1508</v>
      </c>
    </row>
    <row r="474" spans="1:7" x14ac:dyDescent="0.3">
      <c r="A474" s="7" t="s">
        <v>1512</v>
      </c>
      <c r="B474" s="9" t="s">
        <v>1512</v>
      </c>
      <c r="C474" s="9"/>
      <c r="D474" s="9"/>
      <c r="E474" s="9" t="s">
        <v>877</v>
      </c>
      <c r="F474" s="9">
        <v>30</v>
      </c>
      <c r="G474" s="9" t="s">
        <v>1511</v>
      </c>
    </row>
    <row r="475" spans="1:7" x14ac:dyDescent="0.3">
      <c r="A475" s="7" t="s">
        <v>1514</v>
      </c>
      <c r="B475" s="9" t="s">
        <v>1514</v>
      </c>
      <c r="C475" s="9"/>
      <c r="D475" s="9" t="s">
        <v>1515</v>
      </c>
      <c r="E475" s="9" t="s">
        <v>877</v>
      </c>
      <c r="F475" s="9">
        <v>80</v>
      </c>
      <c r="G475" s="9" t="s">
        <v>1513</v>
      </c>
    </row>
    <row r="476" spans="1:7" x14ac:dyDescent="0.3">
      <c r="A476" s="7" t="s">
        <v>1517</v>
      </c>
      <c r="B476" s="9" t="s">
        <v>1517</v>
      </c>
      <c r="C476" s="9"/>
      <c r="D476" s="9"/>
      <c r="E476" s="9" t="s">
        <v>877</v>
      </c>
      <c r="F476" s="9">
        <v>20</v>
      </c>
      <c r="G476" s="9" t="s">
        <v>1516</v>
      </c>
    </row>
    <row r="477" spans="1:7" x14ac:dyDescent="0.3">
      <c r="A477" s="7" t="s">
        <v>1519</v>
      </c>
      <c r="B477" s="9" t="s">
        <v>1519</v>
      </c>
      <c r="C477" s="9" t="s">
        <v>1520</v>
      </c>
      <c r="D477" s="9"/>
      <c r="E477" s="9" t="s">
        <v>877</v>
      </c>
      <c r="F477" s="9">
        <v>40</v>
      </c>
      <c r="G477" s="9" t="s">
        <v>1518</v>
      </c>
    </row>
    <row r="478" spans="1:7" x14ac:dyDescent="0.3">
      <c r="A478" s="7" t="s">
        <v>1522</v>
      </c>
      <c r="B478" s="9" t="s">
        <v>1522</v>
      </c>
      <c r="C478" s="9"/>
      <c r="D478" s="9"/>
      <c r="E478" s="9" t="s">
        <v>877</v>
      </c>
      <c r="F478" s="9">
        <v>20</v>
      </c>
      <c r="G478" s="9" t="s">
        <v>1521</v>
      </c>
    </row>
    <row r="479" spans="1:7" x14ac:dyDescent="0.3">
      <c r="A479" s="9" t="s">
        <v>1526</v>
      </c>
      <c r="B479" s="9" t="s">
        <v>1526</v>
      </c>
      <c r="C479" s="9"/>
      <c r="D479" s="9"/>
      <c r="E479" s="9" t="s">
        <v>877</v>
      </c>
      <c r="F479" s="9">
        <v>50</v>
      </c>
      <c r="G479" s="9" t="s">
        <v>1525</v>
      </c>
    </row>
    <row r="480" spans="1:7" x14ac:dyDescent="0.3">
      <c r="A480" s="9" t="s">
        <v>1528</v>
      </c>
      <c r="B480" s="9" t="s">
        <v>1528</v>
      </c>
      <c r="C480" s="9"/>
      <c r="D480" s="9"/>
      <c r="E480" s="9" t="s">
        <v>877</v>
      </c>
      <c r="F480" s="9">
        <v>10</v>
      </c>
      <c r="G480" s="9" t="s">
        <v>1527</v>
      </c>
    </row>
    <row r="481" spans="1:7" x14ac:dyDescent="0.3">
      <c r="A481" s="9" t="s">
        <v>1530</v>
      </c>
      <c r="B481" s="9" t="s">
        <v>1530</v>
      </c>
      <c r="C481" s="9"/>
      <c r="D481" s="9"/>
      <c r="E481" s="9" t="s">
        <v>877</v>
      </c>
      <c r="F481" s="9">
        <v>140</v>
      </c>
      <c r="G481" s="9" t="s">
        <v>1529</v>
      </c>
    </row>
    <row r="482" spans="1:7" x14ac:dyDescent="0.3">
      <c r="A482" s="9" t="s">
        <v>1532</v>
      </c>
      <c r="B482" s="9" t="s">
        <v>1532</v>
      </c>
      <c r="C482" s="9" t="s">
        <v>1533</v>
      </c>
      <c r="D482" s="9" t="s">
        <v>1534</v>
      </c>
      <c r="E482" s="9" t="s">
        <v>877</v>
      </c>
      <c r="F482" s="9">
        <v>60</v>
      </c>
      <c r="G482" s="9" t="s">
        <v>1531</v>
      </c>
    </row>
    <row r="483" spans="1:7" x14ac:dyDescent="0.3">
      <c r="A483" s="9" t="s">
        <v>1536</v>
      </c>
      <c r="B483" s="9" t="s">
        <v>1536</v>
      </c>
      <c r="C483" s="9"/>
      <c r="D483" s="9"/>
      <c r="E483" s="9" t="s">
        <v>877</v>
      </c>
      <c r="F483" s="9">
        <v>80</v>
      </c>
      <c r="G483" s="9" t="s">
        <v>1535</v>
      </c>
    </row>
    <row r="484" spans="1:7" x14ac:dyDescent="0.3">
      <c r="A484" s="9" t="s">
        <v>1538</v>
      </c>
      <c r="B484" s="9" t="s">
        <v>1538</v>
      </c>
      <c r="C484" s="9"/>
      <c r="D484" s="9"/>
      <c r="E484" s="9" t="s">
        <v>877</v>
      </c>
      <c r="F484" s="9">
        <v>80</v>
      </c>
      <c r="G484" s="9" t="s">
        <v>1537</v>
      </c>
    </row>
    <row r="485" spans="1:7" x14ac:dyDescent="0.3">
      <c r="A485" s="9" t="s">
        <v>1540</v>
      </c>
      <c r="B485" s="9" t="s">
        <v>1540</v>
      </c>
      <c r="C485" s="9"/>
      <c r="D485" s="9" t="s">
        <v>1541</v>
      </c>
      <c r="E485" s="9" t="s">
        <v>877</v>
      </c>
      <c r="F485" s="9">
        <v>230</v>
      </c>
      <c r="G485" s="9" t="s">
        <v>1539</v>
      </c>
    </row>
    <row r="486" spans="1:7" x14ac:dyDescent="0.3">
      <c r="A486" s="9" t="s">
        <v>1543</v>
      </c>
      <c r="B486" s="9" t="s">
        <v>1543</v>
      </c>
      <c r="C486" s="9" t="s">
        <v>1544</v>
      </c>
      <c r="D486" s="9"/>
      <c r="E486" s="9" t="s">
        <v>877</v>
      </c>
      <c r="F486" s="9">
        <v>100</v>
      </c>
      <c r="G486" s="9" t="s">
        <v>1542</v>
      </c>
    </row>
    <row r="487" spans="1:7" x14ac:dyDescent="0.3">
      <c r="A487" s="9" t="s">
        <v>1545</v>
      </c>
      <c r="B487" s="9" t="s">
        <v>1543</v>
      </c>
      <c r="C487" s="9" t="s">
        <v>1544</v>
      </c>
      <c r="D487" s="9"/>
      <c r="E487" s="9" t="s">
        <v>877</v>
      </c>
      <c r="F487" s="9">
        <v>100</v>
      </c>
      <c r="G487" s="9" t="s">
        <v>1542</v>
      </c>
    </row>
    <row r="488" spans="1:7" x14ac:dyDescent="0.3">
      <c r="A488" s="9" t="s">
        <v>1546</v>
      </c>
      <c r="B488" s="9" t="s">
        <v>1543</v>
      </c>
      <c r="C488" s="9" t="s">
        <v>1544</v>
      </c>
      <c r="D488" s="9"/>
      <c r="E488" s="9" t="s">
        <v>877</v>
      </c>
      <c r="F488" s="9">
        <v>100</v>
      </c>
      <c r="G488" s="9" t="s">
        <v>1542</v>
      </c>
    </row>
    <row r="489" spans="1:7" x14ac:dyDescent="0.3">
      <c r="A489" s="9" t="s">
        <v>1547</v>
      </c>
      <c r="B489" s="9" t="s">
        <v>1543</v>
      </c>
      <c r="C489" s="9" t="s">
        <v>1544</v>
      </c>
      <c r="D489" s="9"/>
      <c r="E489" s="9" t="s">
        <v>877</v>
      </c>
      <c r="F489" s="9">
        <v>100</v>
      </c>
      <c r="G489" s="9" t="s">
        <v>1542</v>
      </c>
    </row>
    <row r="490" spans="1:7" x14ac:dyDescent="0.3">
      <c r="A490" s="9" t="s">
        <v>1549</v>
      </c>
      <c r="B490" s="9" t="s">
        <v>1549</v>
      </c>
      <c r="C490" s="9"/>
      <c r="D490" s="9"/>
      <c r="E490" s="9" t="s">
        <v>877</v>
      </c>
      <c r="F490" s="9">
        <v>30</v>
      </c>
      <c r="G490" s="9" t="s">
        <v>1548</v>
      </c>
    </row>
    <row r="491" spans="1:7" x14ac:dyDescent="0.3">
      <c r="A491" s="9" t="s">
        <v>1553</v>
      </c>
      <c r="B491" s="9" t="s">
        <v>1553</v>
      </c>
      <c r="C491" s="9"/>
      <c r="D491" s="9"/>
      <c r="E491" s="9" t="s">
        <v>1554</v>
      </c>
      <c r="F491" s="9">
        <v>270</v>
      </c>
      <c r="G491" s="9" t="s">
        <v>1552</v>
      </c>
    </row>
    <row r="492" spans="1:7" x14ac:dyDescent="0.3">
      <c r="A492" s="9" t="s">
        <v>1556</v>
      </c>
      <c r="B492" s="9" t="s">
        <v>1556</v>
      </c>
      <c r="C492" s="9"/>
      <c r="D492" s="9"/>
      <c r="E492" s="9" t="s">
        <v>1500</v>
      </c>
      <c r="F492" s="9">
        <v>120</v>
      </c>
      <c r="G492" s="9" t="s">
        <v>1555</v>
      </c>
    </row>
    <row r="493" spans="1:7" x14ac:dyDescent="0.3">
      <c r="A493" s="9" t="s">
        <v>1502</v>
      </c>
      <c r="B493" s="9" t="s">
        <v>1502</v>
      </c>
      <c r="C493" s="9"/>
      <c r="D493" s="9"/>
      <c r="E493" s="9" t="s">
        <v>1500</v>
      </c>
      <c r="F493" s="9">
        <v>130</v>
      </c>
      <c r="G493" s="9" t="s">
        <v>1501</v>
      </c>
    </row>
    <row r="494" spans="1:7" x14ac:dyDescent="0.3">
      <c r="A494" s="9" t="s">
        <v>1558</v>
      </c>
      <c r="B494" s="9" t="s">
        <v>1558</v>
      </c>
      <c r="C494" s="9"/>
      <c r="D494" s="9"/>
      <c r="E494" s="9" t="s">
        <v>1500</v>
      </c>
      <c r="F494" s="9">
        <v>140</v>
      </c>
      <c r="G494" s="9" t="s">
        <v>1557</v>
      </c>
    </row>
    <row r="495" spans="1:7" x14ac:dyDescent="0.3">
      <c r="A495" s="9" t="s">
        <v>1560</v>
      </c>
      <c r="B495" s="9" t="s">
        <v>1560</v>
      </c>
      <c r="C495" s="9"/>
      <c r="D495" s="9"/>
      <c r="E495" s="9" t="s">
        <v>1500</v>
      </c>
      <c r="F495" s="9">
        <v>130</v>
      </c>
      <c r="G495" s="9" t="s">
        <v>1559</v>
      </c>
    </row>
    <row r="496" spans="1:7" x14ac:dyDescent="0.3">
      <c r="A496" s="9" t="s">
        <v>1562</v>
      </c>
      <c r="B496" s="9" t="s">
        <v>1562</v>
      </c>
      <c r="C496" s="9"/>
      <c r="D496" s="9"/>
      <c r="E496" s="9" t="s">
        <v>1500</v>
      </c>
      <c r="F496" s="9">
        <v>190</v>
      </c>
      <c r="G496" s="9" t="s">
        <v>1561</v>
      </c>
    </row>
    <row r="497" spans="1:7" x14ac:dyDescent="0.3">
      <c r="A497" s="9" t="s">
        <v>1564</v>
      </c>
      <c r="B497" s="9" t="s">
        <v>1564</v>
      </c>
      <c r="C497" s="9"/>
      <c r="D497" s="9"/>
      <c r="E497" s="9" t="s">
        <v>1500</v>
      </c>
      <c r="F497" s="9">
        <v>240</v>
      </c>
      <c r="G497" s="9" t="s">
        <v>1563</v>
      </c>
    </row>
    <row r="498" spans="1:7" x14ac:dyDescent="0.3">
      <c r="A498" s="9" t="s">
        <v>1566</v>
      </c>
      <c r="B498" s="9" t="s">
        <v>1566</v>
      </c>
      <c r="C498" s="9" t="s">
        <v>1567</v>
      </c>
      <c r="D498" s="9" t="s">
        <v>1568</v>
      </c>
      <c r="E498" s="9" t="s">
        <v>1500</v>
      </c>
      <c r="F498" s="9">
        <v>120</v>
      </c>
      <c r="G498" s="9" t="s">
        <v>1565</v>
      </c>
    </row>
    <row r="499" spans="1:7" x14ac:dyDescent="0.3">
      <c r="A499" s="9" t="s">
        <v>1499</v>
      </c>
      <c r="B499" s="9" t="s">
        <v>1499</v>
      </c>
      <c r="C499" s="9"/>
      <c r="D499" s="9"/>
      <c r="E499" s="9" t="s">
        <v>1500</v>
      </c>
      <c r="F499" s="9">
        <v>70</v>
      </c>
      <c r="G499" s="9" t="s">
        <v>1498</v>
      </c>
    </row>
    <row r="500" spans="1:7" x14ac:dyDescent="0.3">
      <c r="A500" s="9" t="s">
        <v>1570</v>
      </c>
      <c r="B500" s="9" t="s">
        <v>1570</v>
      </c>
      <c r="C500" s="9"/>
      <c r="D500" s="9"/>
      <c r="E500" s="9" t="s">
        <v>877</v>
      </c>
      <c r="F500" s="9">
        <v>180</v>
      </c>
      <c r="G500" s="9" t="s">
        <v>1569</v>
      </c>
    </row>
    <row r="501" spans="1:7" x14ac:dyDescent="0.3">
      <c r="A501" s="9" t="s">
        <v>1572</v>
      </c>
      <c r="B501" s="9" t="s">
        <v>1572</v>
      </c>
      <c r="C501" s="9"/>
      <c r="D501" s="9"/>
      <c r="E501" s="9" t="s">
        <v>877</v>
      </c>
      <c r="F501" s="9">
        <v>40</v>
      </c>
      <c r="G501" s="9" t="s">
        <v>1571</v>
      </c>
    </row>
    <row r="502" spans="1:7" x14ac:dyDescent="0.3">
      <c r="A502" s="9" t="s">
        <v>1574</v>
      </c>
      <c r="B502" s="9" t="s">
        <v>1574</v>
      </c>
      <c r="C502" s="9"/>
      <c r="D502" s="9"/>
      <c r="E502" s="9" t="s">
        <v>877</v>
      </c>
      <c r="F502" s="9">
        <v>50</v>
      </c>
      <c r="G502" s="9" t="s">
        <v>1573</v>
      </c>
    </row>
    <row r="503" spans="1:7" x14ac:dyDescent="0.3">
      <c r="A503" s="9" t="s">
        <v>1576</v>
      </c>
      <c r="B503" s="9" t="s">
        <v>1576</v>
      </c>
      <c r="C503" s="9"/>
      <c r="D503" s="9"/>
      <c r="E503" s="9" t="s">
        <v>877</v>
      </c>
      <c r="F503" s="9">
        <v>160</v>
      </c>
      <c r="G503" s="9" t="s">
        <v>1575</v>
      </c>
    </row>
    <row r="504" spans="1:7" x14ac:dyDescent="0.3">
      <c r="A504" s="9" t="s">
        <v>1578</v>
      </c>
      <c r="B504" s="9" t="s">
        <v>1578</v>
      </c>
      <c r="C504" s="9"/>
      <c r="D504" s="9"/>
      <c r="E504" s="9" t="s">
        <v>877</v>
      </c>
      <c r="F504" s="9">
        <v>140</v>
      </c>
      <c r="G504" s="9" t="s">
        <v>1577</v>
      </c>
    </row>
    <row r="505" spans="1:7" x14ac:dyDescent="0.3">
      <c r="A505" s="9" t="s">
        <v>1580</v>
      </c>
      <c r="B505" s="9" t="s">
        <v>1580</v>
      </c>
      <c r="C505" s="9"/>
      <c r="D505" s="9"/>
      <c r="E505" s="9" t="s">
        <v>877</v>
      </c>
      <c r="F505" s="9">
        <v>50</v>
      </c>
      <c r="G505" s="9" t="s">
        <v>1579</v>
      </c>
    </row>
    <row r="506" spans="1:7" x14ac:dyDescent="0.3">
      <c r="A506" s="9" t="s">
        <v>1582</v>
      </c>
      <c r="B506" s="9" t="s">
        <v>1582</v>
      </c>
      <c r="C506" s="9"/>
      <c r="D506" s="9"/>
      <c r="E506" s="9" t="s">
        <v>877</v>
      </c>
      <c r="F506" s="9">
        <v>220</v>
      </c>
      <c r="G506" s="9" t="s">
        <v>1581</v>
      </c>
    </row>
    <row r="507" spans="1:7" x14ac:dyDescent="0.3">
      <c r="A507" s="9" t="s">
        <v>1584</v>
      </c>
      <c r="B507" s="9" t="s">
        <v>1584</v>
      </c>
      <c r="C507" s="9"/>
      <c r="D507" s="9"/>
      <c r="E507" s="9" t="s">
        <v>877</v>
      </c>
      <c r="F507" s="9">
        <v>60</v>
      </c>
      <c r="G507" s="9" t="s">
        <v>1583</v>
      </c>
    </row>
    <row r="508" spans="1:7" x14ac:dyDescent="0.3">
      <c r="A508" s="9" t="s">
        <v>1586</v>
      </c>
      <c r="B508" s="9" t="s">
        <v>1586</v>
      </c>
      <c r="C508" s="9"/>
      <c r="D508" s="9"/>
      <c r="E508" s="9" t="s">
        <v>877</v>
      </c>
      <c r="F508" s="9">
        <v>60</v>
      </c>
      <c r="G508" s="9" t="s">
        <v>1585</v>
      </c>
    </row>
    <row r="509" spans="1:7" x14ac:dyDescent="0.3">
      <c r="A509" s="9" t="s">
        <v>1551</v>
      </c>
      <c r="B509" s="9" t="s">
        <v>1551</v>
      </c>
      <c r="C509" s="9"/>
      <c r="D509" s="9"/>
      <c r="E509" s="9" t="s">
        <v>877</v>
      </c>
      <c r="F509" s="9">
        <v>60</v>
      </c>
      <c r="G509" s="9" t="s">
        <v>1550</v>
      </c>
    </row>
    <row r="510" spans="1:7" s="9" customFormat="1" x14ac:dyDescent="0.3">
      <c r="A510" s="9" t="s">
        <v>548</v>
      </c>
      <c r="B510" s="9" t="s">
        <v>548</v>
      </c>
      <c r="C510" s="9" t="s">
        <v>549</v>
      </c>
      <c r="D510" s="9" t="s">
        <v>550</v>
      </c>
      <c r="E510" s="9" t="s">
        <v>1503</v>
      </c>
      <c r="F510" s="9">
        <v>30</v>
      </c>
      <c r="G510" s="9" t="s">
        <v>1232</v>
      </c>
    </row>
    <row r="511" spans="1:7" x14ac:dyDescent="0.3">
      <c r="A511" s="9" t="s">
        <v>551</v>
      </c>
      <c r="B511" s="9" t="s">
        <v>551</v>
      </c>
      <c r="C511" s="9" t="s">
        <v>552</v>
      </c>
      <c r="D511" s="9" t="s">
        <v>550</v>
      </c>
      <c r="E511" s="10" t="s">
        <v>1503</v>
      </c>
      <c r="F511" s="9">
        <v>30</v>
      </c>
      <c r="G511" s="9" t="s">
        <v>1233</v>
      </c>
    </row>
    <row r="512" spans="1:7" x14ac:dyDescent="0.3">
      <c r="A512" s="9" t="s">
        <v>553</v>
      </c>
      <c r="B512" s="9" t="s">
        <v>553</v>
      </c>
      <c r="C512" s="9" t="s">
        <v>554</v>
      </c>
      <c r="D512" s="9" t="s">
        <v>555</v>
      </c>
      <c r="E512" s="10" t="s">
        <v>1503</v>
      </c>
      <c r="F512" s="9">
        <v>20</v>
      </c>
      <c r="G512" s="9" t="s">
        <v>1234</v>
      </c>
    </row>
    <row r="513" spans="1:7" x14ac:dyDescent="0.3">
      <c r="A513" s="9" t="s">
        <v>556</v>
      </c>
      <c r="B513" s="9" t="s">
        <v>556</v>
      </c>
      <c r="C513" s="9" t="s">
        <v>557</v>
      </c>
      <c r="D513" s="9" t="s">
        <v>558</v>
      </c>
      <c r="E513" s="10" t="s">
        <v>1503</v>
      </c>
      <c r="F513" s="9">
        <v>40</v>
      </c>
      <c r="G513" s="9" t="s">
        <v>1235</v>
      </c>
    </row>
    <row r="514" spans="1:7" x14ac:dyDescent="0.3">
      <c r="A514" s="9" t="s">
        <v>559</v>
      </c>
      <c r="B514" s="9" t="s">
        <v>559</v>
      </c>
      <c r="C514" s="9" t="s">
        <v>560</v>
      </c>
      <c r="D514" s="9" t="s">
        <v>561</v>
      </c>
      <c r="E514" s="10" t="s">
        <v>1503</v>
      </c>
      <c r="F514" s="9">
        <v>30</v>
      </c>
      <c r="G514" s="9" t="s">
        <v>1236</v>
      </c>
    </row>
    <row r="515" spans="1:7" x14ac:dyDescent="0.3">
      <c r="A515" s="9" t="s">
        <v>562</v>
      </c>
      <c r="B515" s="9" t="s">
        <v>562</v>
      </c>
      <c r="C515" s="9" t="s">
        <v>563</v>
      </c>
      <c r="D515" s="9" t="s">
        <v>228</v>
      </c>
      <c r="E515" s="10" t="s">
        <v>1503</v>
      </c>
      <c r="F515" s="9">
        <v>30</v>
      </c>
      <c r="G515" s="9" t="s">
        <v>1237</v>
      </c>
    </row>
    <row r="516" spans="1:7" x14ac:dyDescent="0.3">
      <c r="A516" s="9" t="s">
        <v>564</v>
      </c>
      <c r="B516" s="9" t="s">
        <v>564</v>
      </c>
      <c r="C516" s="9" t="s">
        <v>565</v>
      </c>
      <c r="D516" s="9" t="s">
        <v>228</v>
      </c>
      <c r="E516" s="10" t="s">
        <v>1503</v>
      </c>
      <c r="F516" s="9">
        <v>20</v>
      </c>
      <c r="G516" s="9" t="s">
        <v>1238</v>
      </c>
    </row>
    <row r="517" spans="1:7" x14ac:dyDescent="0.3">
      <c r="A517" s="9" t="s">
        <v>566</v>
      </c>
      <c r="B517" s="9" t="s">
        <v>566</v>
      </c>
      <c r="C517" s="9" t="s">
        <v>567</v>
      </c>
      <c r="D517" s="9" t="s">
        <v>228</v>
      </c>
      <c r="E517" s="10" t="s">
        <v>1503</v>
      </c>
      <c r="F517" s="9">
        <v>20</v>
      </c>
      <c r="G517" s="9" t="s">
        <v>1239</v>
      </c>
    </row>
    <row r="518" spans="1:7" x14ac:dyDescent="0.3">
      <c r="A518" s="9" t="s">
        <v>568</v>
      </c>
      <c r="B518" s="9" t="s">
        <v>568</v>
      </c>
      <c r="C518" s="9" t="s">
        <v>569</v>
      </c>
      <c r="D518" s="9" t="s">
        <v>50</v>
      </c>
      <c r="E518" s="10" t="s">
        <v>1503</v>
      </c>
      <c r="F518" s="9">
        <v>100</v>
      </c>
      <c r="G518" s="9" t="s">
        <v>1240</v>
      </c>
    </row>
    <row r="519" spans="1:7" x14ac:dyDescent="0.3">
      <c r="A519" s="9" t="s">
        <v>570</v>
      </c>
      <c r="B519" s="9" t="s">
        <v>570</v>
      </c>
      <c r="C519" s="9" t="s">
        <v>571</v>
      </c>
      <c r="D519" s="9" t="s">
        <v>50</v>
      </c>
      <c r="E519" s="10" t="s">
        <v>1503</v>
      </c>
      <c r="F519" s="9">
        <v>20</v>
      </c>
      <c r="G519" s="9" t="s">
        <v>1241</v>
      </c>
    </row>
    <row r="520" spans="1:7" x14ac:dyDescent="0.3">
      <c r="A520" s="9" t="s">
        <v>572</v>
      </c>
      <c r="B520" s="9" t="s">
        <v>572</v>
      </c>
      <c r="C520" s="9" t="s">
        <v>573</v>
      </c>
      <c r="D520" s="9" t="s">
        <v>248</v>
      </c>
      <c r="E520" s="10" t="s">
        <v>1503</v>
      </c>
      <c r="F520" s="9">
        <v>30</v>
      </c>
      <c r="G520" s="9" t="s">
        <v>1242</v>
      </c>
    </row>
    <row r="521" spans="1:7" x14ac:dyDescent="0.3">
      <c r="A521" s="9" t="s">
        <v>574</v>
      </c>
      <c r="B521" s="9" t="s">
        <v>574</v>
      </c>
      <c r="C521" s="9" t="s">
        <v>575</v>
      </c>
      <c r="D521" s="9" t="s">
        <v>248</v>
      </c>
      <c r="E521" s="10" t="s">
        <v>1503</v>
      </c>
      <c r="F521" s="9">
        <v>20</v>
      </c>
      <c r="G521" s="9" t="s">
        <v>1243</v>
      </c>
    </row>
    <row r="522" spans="1:7" x14ac:dyDescent="0.3">
      <c r="A522" s="9" t="s">
        <v>576</v>
      </c>
      <c r="B522" s="9" t="s">
        <v>576</v>
      </c>
      <c r="C522" s="9" t="s">
        <v>577</v>
      </c>
      <c r="D522" s="9" t="s">
        <v>251</v>
      </c>
      <c r="E522" s="10" t="s">
        <v>1503</v>
      </c>
      <c r="F522" s="9">
        <v>20</v>
      </c>
      <c r="G522" s="9" t="s">
        <v>1244</v>
      </c>
    </row>
    <row r="523" spans="1:7" x14ac:dyDescent="0.3">
      <c r="A523" s="9" t="s">
        <v>578</v>
      </c>
      <c r="B523" s="9" t="s">
        <v>578</v>
      </c>
      <c r="C523" s="9" t="s">
        <v>579</v>
      </c>
      <c r="D523" s="9" t="s">
        <v>259</v>
      </c>
      <c r="E523" s="10" t="s">
        <v>1503</v>
      </c>
      <c r="F523" s="9">
        <v>20</v>
      </c>
      <c r="G523" s="9" t="s">
        <v>1245</v>
      </c>
    </row>
    <row r="524" spans="1:7" x14ac:dyDescent="0.3">
      <c r="A524" s="9" t="s">
        <v>580</v>
      </c>
      <c r="B524" s="9" t="s">
        <v>580</v>
      </c>
      <c r="C524" s="9" t="s">
        <v>581</v>
      </c>
      <c r="D524" s="9" t="s">
        <v>259</v>
      </c>
      <c r="E524" s="10" t="s">
        <v>1503</v>
      </c>
      <c r="F524" s="9">
        <v>20</v>
      </c>
      <c r="G524" s="9" t="s">
        <v>1246</v>
      </c>
    </row>
    <row r="525" spans="1:7" x14ac:dyDescent="0.3">
      <c r="A525" s="9" t="s">
        <v>582</v>
      </c>
      <c r="B525" s="9" t="s">
        <v>582</v>
      </c>
      <c r="C525" s="9" t="s">
        <v>583</v>
      </c>
      <c r="D525" s="9" t="s">
        <v>56</v>
      </c>
      <c r="E525" s="10" t="s">
        <v>1503</v>
      </c>
      <c r="F525" s="9">
        <v>40</v>
      </c>
      <c r="G525" s="9" t="s">
        <v>1247</v>
      </c>
    </row>
    <row r="526" spans="1:7" x14ac:dyDescent="0.3">
      <c r="A526" s="9" t="s">
        <v>584</v>
      </c>
      <c r="B526" s="9" t="s">
        <v>584</v>
      </c>
      <c r="C526" s="9" t="s">
        <v>585</v>
      </c>
      <c r="D526" s="9" t="s">
        <v>56</v>
      </c>
      <c r="E526" s="10" t="s">
        <v>1503</v>
      </c>
      <c r="F526" s="9">
        <v>20</v>
      </c>
      <c r="G526" s="9" t="s">
        <v>1248</v>
      </c>
    </row>
    <row r="527" spans="1:7" x14ac:dyDescent="0.3">
      <c r="A527" s="9" t="s">
        <v>586</v>
      </c>
      <c r="B527" s="9" t="s">
        <v>586</v>
      </c>
      <c r="C527" s="9" t="s">
        <v>587</v>
      </c>
      <c r="D527" s="9" t="s">
        <v>588</v>
      </c>
      <c r="E527" s="10" t="s">
        <v>1503</v>
      </c>
      <c r="F527" s="9">
        <v>20</v>
      </c>
      <c r="G527" s="9" t="s">
        <v>1249</v>
      </c>
    </row>
    <row r="528" spans="1:7" x14ac:dyDescent="0.3">
      <c r="A528" s="9" t="s">
        <v>589</v>
      </c>
      <c r="B528" s="9" t="s">
        <v>589</v>
      </c>
      <c r="C528" s="9" t="s">
        <v>590</v>
      </c>
      <c r="D528" s="9" t="s">
        <v>285</v>
      </c>
      <c r="E528" s="10" t="s">
        <v>1503</v>
      </c>
      <c r="F528" s="9">
        <v>20</v>
      </c>
      <c r="G528" s="9" t="s">
        <v>1250</v>
      </c>
    </row>
    <row r="529" spans="1:7" x14ac:dyDescent="0.3">
      <c r="A529" s="9" t="s">
        <v>591</v>
      </c>
      <c r="B529" s="9" t="s">
        <v>591</v>
      </c>
      <c r="C529" s="9" t="s">
        <v>592</v>
      </c>
      <c r="D529" s="9" t="s">
        <v>285</v>
      </c>
      <c r="E529" s="10" t="s">
        <v>1503</v>
      </c>
      <c r="F529" s="9">
        <v>30</v>
      </c>
      <c r="G529" s="9" t="s">
        <v>1251</v>
      </c>
    </row>
    <row r="530" spans="1:7" x14ac:dyDescent="0.3">
      <c r="A530" s="9" t="s">
        <v>593</v>
      </c>
      <c r="B530" s="9" t="s">
        <v>593</v>
      </c>
      <c r="C530" s="9" t="s">
        <v>594</v>
      </c>
      <c r="D530" s="9" t="s">
        <v>285</v>
      </c>
      <c r="E530" s="10" t="s">
        <v>1503</v>
      </c>
      <c r="F530" s="9">
        <v>20</v>
      </c>
      <c r="G530" s="9" t="s">
        <v>1252</v>
      </c>
    </row>
    <row r="531" spans="1:7" x14ac:dyDescent="0.3">
      <c r="A531" s="9" t="s">
        <v>595</v>
      </c>
      <c r="B531" s="9" t="s">
        <v>595</v>
      </c>
      <c r="C531" s="9" t="s">
        <v>596</v>
      </c>
      <c r="D531" s="9" t="s">
        <v>597</v>
      </c>
      <c r="E531" s="10" t="s">
        <v>1503</v>
      </c>
      <c r="F531" s="9">
        <v>20</v>
      </c>
      <c r="G531" s="9" t="s">
        <v>1253</v>
      </c>
    </row>
    <row r="532" spans="1:7" x14ac:dyDescent="0.3">
      <c r="A532" s="9" t="s">
        <v>598</v>
      </c>
      <c r="B532" s="9" t="s">
        <v>598</v>
      </c>
      <c r="C532" s="9" t="s">
        <v>599</v>
      </c>
      <c r="D532" s="9" t="s">
        <v>62</v>
      </c>
      <c r="E532" s="10" t="s">
        <v>1503</v>
      </c>
      <c r="F532" s="9">
        <v>40</v>
      </c>
      <c r="G532" s="9" t="s">
        <v>1254</v>
      </c>
    </row>
    <row r="533" spans="1:7" x14ac:dyDescent="0.3">
      <c r="A533" s="9" t="s">
        <v>600</v>
      </c>
      <c r="B533" s="9" t="s">
        <v>600</v>
      </c>
      <c r="C533" s="9" t="s">
        <v>601</v>
      </c>
      <c r="D533" s="9" t="s">
        <v>62</v>
      </c>
      <c r="E533" s="10" t="s">
        <v>1503</v>
      </c>
      <c r="F533" s="9">
        <v>20</v>
      </c>
      <c r="G533" s="9" t="s">
        <v>1255</v>
      </c>
    </row>
    <row r="534" spans="1:7" x14ac:dyDescent="0.3">
      <c r="A534" s="9" t="s">
        <v>602</v>
      </c>
      <c r="B534" s="9" t="s">
        <v>602</v>
      </c>
      <c r="C534" s="9" t="s">
        <v>603</v>
      </c>
      <c r="D534" s="9" t="s">
        <v>317</v>
      </c>
      <c r="E534" s="10" t="s">
        <v>1503</v>
      </c>
      <c r="F534" s="9">
        <v>30</v>
      </c>
      <c r="G534" s="9" t="s">
        <v>1256</v>
      </c>
    </row>
    <row r="535" spans="1:7" x14ac:dyDescent="0.3">
      <c r="A535" s="9" t="s">
        <v>604</v>
      </c>
      <c r="B535" s="9" t="s">
        <v>604</v>
      </c>
      <c r="C535" s="9" t="s">
        <v>605</v>
      </c>
      <c r="D535" s="9" t="s">
        <v>317</v>
      </c>
      <c r="E535" s="10" t="s">
        <v>1503</v>
      </c>
      <c r="F535" s="9">
        <v>30</v>
      </c>
      <c r="G535" s="9" t="s">
        <v>1257</v>
      </c>
    </row>
    <row r="536" spans="1:7" x14ac:dyDescent="0.3">
      <c r="A536" s="9" t="s">
        <v>606</v>
      </c>
      <c r="B536" s="9" t="s">
        <v>606</v>
      </c>
      <c r="C536" s="9" t="s">
        <v>607</v>
      </c>
      <c r="D536" s="9" t="s">
        <v>317</v>
      </c>
      <c r="E536" s="10" t="s">
        <v>1503</v>
      </c>
      <c r="F536" s="9">
        <v>20</v>
      </c>
      <c r="G536" s="9" t="s">
        <v>1258</v>
      </c>
    </row>
    <row r="537" spans="1:7" x14ac:dyDescent="0.3">
      <c r="A537" s="9" t="s">
        <v>608</v>
      </c>
      <c r="B537" s="9" t="s">
        <v>608</v>
      </c>
      <c r="C537" s="9" t="s">
        <v>609</v>
      </c>
      <c r="D537" s="9" t="s">
        <v>317</v>
      </c>
      <c r="E537" s="10" t="s">
        <v>1503</v>
      </c>
      <c r="F537" s="9">
        <v>30</v>
      </c>
      <c r="G537" s="9" t="s">
        <v>1259</v>
      </c>
    </row>
    <row r="538" spans="1:7" x14ac:dyDescent="0.3">
      <c r="A538" s="9" t="s">
        <v>610</v>
      </c>
      <c r="B538" s="9" t="s">
        <v>610</v>
      </c>
      <c r="C538" s="9" t="s">
        <v>611</v>
      </c>
      <c r="D538" s="9" t="s">
        <v>317</v>
      </c>
      <c r="E538" s="10" t="s">
        <v>1503</v>
      </c>
      <c r="F538" s="9">
        <v>20</v>
      </c>
      <c r="G538" s="9" t="s">
        <v>1260</v>
      </c>
    </row>
    <row r="539" spans="1:7" x14ac:dyDescent="0.3">
      <c r="A539" s="9" t="s">
        <v>612</v>
      </c>
      <c r="B539" s="9" t="s">
        <v>612</v>
      </c>
      <c r="C539" s="9" t="s">
        <v>613</v>
      </c>
      <c r="D539" s="9" t="s">
        <v>345</v>
      </c>
      <c r="E539" s="10" t="s">
        <v>1503</v>
      </c>
      <c r="F539" s="9">
        <v>20</v>
      </c>
      <c r="G539" s="9" t="s">
        <v>1261</v>
      </c>
    </row>
    <row r="540" spans="1:7" x14ac:dyDescent="0.3">
      <c r="A540" t="s">
        <v>614</v>
      </c>
      <c r="B540" t="s">
        <v>614</v>
      </c>
      <c r="C540" t="s">
        <v>615</v>
      </c>
      <c r="D540" t="s">
        <v>345</v>
      </c>
      <c r="E540" s="10" t="s">
        <v>1503</v>
      </c>
      <c r="F540">
        <v>30</v>
      </c>
      <c r="G540" t="s">
        <v>1262</v>
      </c>
    </row>
    <row r="541" spans="1:7" x14ac:dyDescent="0.3">
      <c r="A541" t="s">
        <v>616</v>
      </c>
      <c r="B541" t="s">
        <v>616</v>
      </c>
      <c r="C541" t="s">
        <v>616</v>
      </c>
      <c r="D541" t="s">
        <v>345</v>
      </c>
      <c r="E541" s="10" t="s">
        <v>1503</v>
      </c>
      <c r="F541">
        <v>20</v>
      </c>
      <c r="G541" t="s">
        <v>1263</v>
      </c>
    </row>
    <row r="542" spans="1:7" x14ac:dyDescent="0.3">
      <c r="A542" t="s">
        <v>617</v>
      </c>
      <c r="B542" t="s">
        <v>617</v>
      </c>
      <c r="C542" t="s">
        <v>617</v>
      </c>
      <c r="D542" t="s">
        <v>345</v>
      </c>
      <c r="E542" s="10" t="s">
        <v>1503</v>
      </c>
      <c r="F542">
        <v>30</v>
      </c>
      <c r="G542" t="s">
        <v>1264</v>
      </c>
    </row>
    <row r="543" spans="1:7" x14ac:dyDescent="0.3">
      <c r="A543" t="s">
        <v>618</v>
      </c>
      <c r="B543" t="s">
        <v>618</v>
      </c>
      <c r="C543" t="s">
        <v>619</v>
      </c>
      <c r="D543" t="s">
        <v>354</v>
      </c>
      <c r="E543" s="10" t="s">
        <v>1503</v>
      </c>
      <c r="F543">
        <v>20</v>
      </c>
      <c r="G543" t="s">
        <v>1265</v>
      </c>
    </row>
    <row r="544" spans="1:7" x14ac:dyDescent="0.3">
      <c r="A544" t="s">
        <v>620</v>
      </c>
      <c r="B544" t="s">
        <v>620</v>
      </c>
      <c r="C544" t="s">
        <v>621</v>
      </c>
      <c r="D544" t="s">
        <v>354</v>
      </c>
      <c r="E544" s="10" t="s">
        <v>1503</v>
      </c>
      <c r="F544">
        <v>20</v>
      </c>
      <c r="G544" t="s">
        <v>1266</v>
      </c>
    </row>
    <row r="545" spans="1:7" x14ac:dyDescent="0.3">
      <c r="A545" t="s">
        <v>622</v>
      </c>
      <c r="B545" t="s">
        <v>622</v>
      </c>
      <c r="C545" t="s">
        <v>623</v>
      </c>
      <c r="D545" t="s">
        <v>354</v>
      </c>
      <c r="E545" s="10" t="s">
        <v>1503</v>
      </c>
      <c r="F545">
        <v>20</v>
      </c>
      <c r="G545" t="s">
        <v>1267</v>
      </c>
    </row>
    <row r="546" spans="1:7" x14ac:dyDescent="0.3">
      <c r="A546" t="s">
        <v>624</v>
      </c>
      <c r="B546" t="s">
        <v>624</v>
      </c>
      <c r="C546" t="s">
        <v>625</v>
      </c>
      <c r="D546" t="s">
        <v>354</v>
      </c>
      <c r="E546" s="10" t="s">
        <v>1503</v>
      </c>
      <c r="F546">
        <v>20</v>
      </c>
      <c r="G546" t="s">
        <v>1268</v>
      </c>
    </row>
    <row r="547" spans="1:7" x14ac:dyDescent="0.3">
      <c r="A547" t="s">
        <v>626</v>
      </c>
      <c r="B547" t="s">
        <v>626</v>
      </c>
      <c r="C547" t="s">
        <v>627</v>
      </c>
      <c r="D547" t="s">
        <v>354</v>
      </c>
      <c r="E547" s="10" t="s">
        <v>1503</v>
      </c>
      <c r="F547">
        <v>20</v>
      </c>
      <c r="G547" t="s">
        <v>1269</v>
      </c>
    </row>
    <row r="548" spans="1:7" x14ac:dyDescent="0.3">
      <c r="A548" t="s">
        <v>628</v>
      </c>
      <c r="B548" t="s">
        <v>628</v>
      </c>
      <c r="C548" t="s">
        <v>629</v>
      </c>
      <c r="D548" t="s">
        <v>630</v>
      </c>
      <c r="E548" s="10" t="s">
        <v>1503</v>
      </c>
      <c r="F548">
        <v>30</v>
      </c>
      <c r="G548" t="s">
        <v>1270</v>
      </c>
    </row>
    <row r="549" spans="1:7" x14ac:dyDescent="0.3">
      <c r="A549" t="s">
        <v>631</v>
      </c>
      <c r="B549" t="s">
        <v>631</v>
      </c>
      <c r="C549" t="s">
        <v>632</v>
      </c>
      <c r="D549" t="s">
        <v>630</v>
      </c>
      <c r="E549" s="10" t="s">
        <v>1503</v>
      </c>
      <c r="F549">
        <v>20</v>
      </c>
      <c r="G549" t="s">
        <v>1271</v>
      </c>
    </row>
    <row r="550" spans="1:7" x14ac:dyDescent="0.3">
      <c r="A550" t="s">
        <v>633</v>
      </c>
      <c r="B550" t="s">
        <v>633</v>
      </c>
      <c r="C550" t="s">
        <v>634</v>
      </c>
      <c r="D550" t="s">
        <v>630</v>
      </c>
      <c r="E550" s="10" t="s">
        <v>1503</v>
      </c>
      <c r="F550">
        <v>20</v>
      </c>
      <c r="G550" t="s">
        <v>1272</v>
      </c>
    </row>
    <row r="551" spans="1:7" x14ac:dyDescent="0.3">
      <c r="A551" t="s">
        <v>635</v>
      </c>
      <c r="B551" t="s">
        <v>635</v>
      </c>
      <c r="C551" t="s">
        <v>636</v>
      </c>
      <c r="D551" t="s">
        <v>637</v>
      </c>
      <c r="E551" s="10" t="s">
        <v>1503</v>
      </c>
      <c r="F551">
        <v>100</v>
      </c>
      <c r="G551" t="s">
        <v>1273</v>
      </c>
    </row>
    <row r="552" spans="1:7" x14ac:dyDescent="0.3">
      <c r="A552" t="s">
        <v>638</v>
      </c>
      <c r="B552" t="s">
        <v>638</v>
      </c>
      <c r="C552" t="s">
        <v>639</v>
      </c>
      <c r="D552" t="s">
        <v>402</v>
      </c>
      <c r="E552" s="10" t="s">
        <v>1503</v>
      </c>
      <c r="F552">
        <v>30</v>
      </c>
      <c r="G552" t="s">
        <v>1274</v>
      </c>
    </row>
    <row r="553" spans="1:7" x14ac:dyDescent="0.3">
      <c r="A553" t="s">
        <v>640</v>
      </c>
      <c r="B553" t="s">
        <v>640</v>
      </c>
      <c r="C553" t="s">
        <v>641</v>
      </c>
      <c r="D553" t="s">
        <v>106</v>
      </c>
      <c r="E553" s="10" t="s">
        <v>1503</v>
      </c>
      <c r="F553">
        <v>30</v>
      </c>
      <c r="G553" t="s">
        <v>1275</v>
      </c>
    </row>
    <row r="554" spans="1:7" x14ac:dyDescent="0.3">
      <c r="A554" t="s">
        <v>642</v>
      </c>
      <c r="B554" t="s">
        <v>642</v>
      </c>
      <c r="C554" t="s">
        <v>643</v>
      </c>
      <c r="D554" t="s">
        <v>106</v>
      </c>
      <c r="E554" s="10" t="s">
        <v>1503</v>
      </c>
      <c r="F554">
        <v>30</v>
      </c>
      <c r="G554" t="s">
        <v>1276</v>
      </c>
    </row>
    <row r="555" spans="1:7" x14ac:dyDescent="0.3">
      <c r="A555" t="s">
        <v>644</v>
      </c>
      <c r="B555" t="s">
        <v>644</v>
      </c>
      <c r="C555" t="s">
        <v>645</v>
      </c>
      <c r="D555" t="s">
        <v>106</v>
      </c>
      <c r="E555" s="10" t="s">
        <v>1503</v>
      </c>
      <c r="F555">
        <v>20</v>
      </c>
      <c r="G555" t="s">
        <v>1277</v>
      </c>
    </row>
    <row r="556" spans="1:7" x14ac:dyDescent="0.3">
      <c r="A556" t="s">
        <v>646</v>
      </c>
      <c r="B556" t="s">
        <v>646</v>
      </c>
      <c r="C556" t="s">
        <v>647</v>
      </c>
      <c r="D556" t="s">
        <v>106</v>
      </c>
      <c r="E556" s="10" t="s">
        <v>1503</v>
      </c>
      <c r="F556">
        <v>30</v>
      </c>
      <c r="G556" t="s">
        <v>1278</v>
      </c>
    </row>
    <row r="557" spans="1:7" x14ac:dyDescent="0.3">
      <c r="A557" t="s">
        <v>648</v>
      </c>
      <c r="B557" t="s">
        <v>648</v>
      </c>
      <c r="C557" t="s">
        <v>649</v>
      </c>
      <c r="D557" t="s">
        <v>106</v>
      </c>
      <c r="E557" s="10" t="s">
        <v>1503</v>
      </c>
      <c r="F557">
        <v>20</v>
      </c>
      <c r="G557" t="s">
        <v>1279</v>
      </c>
    </row>
    <row r="558" spans="1:7" x14ac:dyDescent="0.3">
      <c r="A558" t="s">
        <v>650</v>
      </c>
      <c r="B558" t="s">
        <v>650</v>
      </c>
      <c r="C558" t="s">
        <v>651</v>
      </c>
      <c r="D558" t="s">
        <v>479</v>
      </c>
      <c r="E558" s="10" t="s">
        <v>1503</v>
      </c>
      <c r="F558">
        <v>20</v>
      </c>
      <c r="G558" t="s">
        <v>1280</v>
      </c>
    </row>
    <row r="559" spans="1:7" x14ac:dyDescent="0.3">
      <c r="A559" t="s">
        <v>652</v>
      </c>
      <c r="B559" t="s">
        <v>652</v>
      </c>
      <c r="C559" t="s">
        <v>653</v>
      </c>
      <c r="D559" t="s">
        <v>479</v>
      </c>
      <c r="E559" s="10" t="s">
        <v>1503</v>
      </c>
      <c r="F559">
        <v>40</v>
      </c>
      <c r="G559" t="s">
        <v>1281</v>
      </c>
    </row>
    <row r="560" spans="1:7" x14ac:dyDescent="0.3">
      <c r="A560" t="s">
        <v>654</v>
      </c>
      <c r="B560" t="s">
        <v>654</v>
      </c>
      <c r="C560" t="s">
        <v>655</v>
      </c>
      <c r="D560" t="s">
        <v>479</v>
      </c>
      <c r="E560" s="10" t="s">
        <v>1503</v>
      </c>
      <c r="F560">
        <v>200</v>
      </c>
      <c r="G560" t="s">
        <v>1282</v>
      </c>
    </row>
    <row r="561" spans="1:7" x14ac:dyDescent="0.3">
      <c r="A561" t="s">
        <v>656</v>
      </c>
      <c r="B561" t="s">
        <v>656</v>
      </c>
      <c r="C561" t="s">
        <v>657</v>
      </c>
      <c r="D561" t="s">
        <v>479</v>
      </c>
      <c r="E561" s="10" t="s">
        <v>1503</v>
      </c>
      <c r="F561">
        <v>20</v>
      </c>
      <c r="G561" t="s">
        <v>1283</v>
      </c>
    </row>
    <row r="562" spans="1:7" x14ac:dyDescent="0.3">
      <c r="A562" t="s">
        <v>658</v>
      </c>
      <c r="B562" t="s">
        <v>658</v>
      </c>
      <c r="C562" t="s">
        <v>657</v>
      </c>
      <c r="D562" t="s">
        <v>479</v>
      </c>
      <c r="E562" s="10" t="s">
        <v>1503</v>
      </c>
      <c r="F562">
        <v>20</v>
      </c>
      <c r="G562" t="s">
        <v>1284</v>
      </c>
    </row>
    <row r="563" spans="1:7" x14ac:dyDescent="0.3">
      <c r="A563" t="s">
        <v>659</v>
      </c>
      <c r="B563" t="s">
        <v>659</v>
      </c>
      <c r="C563" t="s">
        <v>660</v>
      </c>
      <c r="D563" t="s">
        <v>597</v>
      </c>
      <c r="E563" s="10" t="s">
        <v>1503</v>
      </c>
      <c r="F563">
        <v>20</v>
      </c>
      <c r="G563" t="s">
        <v>1285</v>
      </c>
    </row>
    <row r="564" spans="1:7" x14ac:dyDescent="0.3">
      <c r="A564" t="s">
        <v>661</v>
      </c>
      <c r="B564" t="s">
        <v>661</v>
      </c>
      <c r="C564" t="s">
        <v>662</v>
      </c>
      <c r="D564" t="s">
        <v>597</v>
      </c>
      <c r="E564" s="10" t="s">
        <v>1503</v>
      </c>
      <c r="F564">
        <v>20</v>
      </c>
      <c r="G564" t="s">
        <v>1286</v>
      </c>
    </row>
    <row r="565" spans="1:7" x14ac:dyDescent="0.3">
      <c r="A565" t="s">
        <v>663</v>
      </c>
      <c r="B565" t="s">
        <v>663</v>
      </c>
      <c r="C565" t="s">
        <v>664</v>
      </c>
      <c r="D565" t="s">
        <v>665</v>
      </c>
      <c r="E565" s="10" t="s">
        <v>1503</v>
      </c>
      <c r="F565">
        <v>20</v>
      </c>
      <c r="G565" t="s">
        <v>1287</v>
      </c>
    </row>
    <row r="566" spans="1:7" x14ac:dyDescent="0.3">
      <c r="A566" t="s">
        <v>666</v>
      </c>
      <c r="B566" t="s">
        <v>666</v>
      </c>
      <c r="C566" t="s">
        <v>667</v>
      </c>
      <c r="D566" t="s">
        <v>665</v>
      </c>
      <c r="E566" s="10" t="s">
        <v>1503</v>
      </c>
      <c r="F566">
        <v>20</v>
      </c>
      <c r="G566" t="s">
        <v>1288</v>
      </c>
    </row>
    <row r="567" spans="1:7" x14ac:dyDescent="0.3">
      <c r="A567" t="s">
        <v>668</v>
      </c>
      <c r="B567" t="s">
        <v>668</v>
      </c>
      <c r="C567" t="s">
        <v>669</v>
      </c>
      <c r="D567" t="s">
        <v>665</v>
      </c>
      <c r="E567" s="10" t="s">
        <v>1503</v>
      </c>
      <c r="F567">
        <v>30</v>
      </c>
      <c r="G567" t="s">
        <v>1289</v>
      </c>
    </row>
    <row r="568" spans="1:7" x14ac:dyDescent="0.3">
      <c r="A568" t="s">
        <v>670</v>
      </c>
      <c r="B568" t="s">
        <v>670</v>
      </c>
      <c r="C568" t="s">
        <v>671</v>
      </c>
      <c r="D568" t="s">
        <v>672</v>
      </c>
      <c r="E568" s="10" t="s">
        <v>1503</v>
      </c>
      <c r="F568">
        <v>30</v>
      </c>
      <c r="G568" t="s">
        <v>1290</v>
      </c>
    </row>
    <row r="569" spans="1:7" x14ac:dyDescent="0.3">
      <c r="A569" t="s">
        <v>673</v>
      </c>
      <c r="B569" t="s">
        <v>673</v>
      </c>
      <c r="C569" t="s">
        <v>674</v>
      </c>
      <c r="D569" t="s">
        <v>665</v>
      </c>
      <c r="E569" s="10" t="s">
        <v>1503</v>
      </c>
      <c r="F569">
        <v>20</v>
      </c>
      <c r="G569" t="s">
        <v>1291</v>
      </c>
    </row>
    <row r="570" spans="1:7" x14ac:dyDescent="0.3">
      <c r="A570" t="s">
        <v>675</v>
      </c>
      <c r="B570" t="s">
        <v>675</v>
      </c>
      <c r="C570" t="s">
        <v>676</v>
      </c>
      <c r="D570" t="s">
        <v>89</v>
      </c>
      <c r="E570" s="10" t="s">
        <v>1503</v>
      </c>
      <c r="F570">
        <v>20</v>
      </c>
      <c r="G570" t="s">
        <v>1292</v>
      </c>
    </row>
    <row r="571" spans="1:7" x14ac:dyDescent="0.3">
      <c r="A571" t="s">
        <v>677</v>
      </c>
      <c r="B571" t="s">
        <v>677</v>
      </c>
      <c r="C571" t="s">
        <v>678</v>
      </c>
      <c r="D571" t="s">
        <v>89</v>
      </c>
      <c r="E571" s="10" t="s">
        <v>1503</v>
      </c>
      <c r="F571">
        <v>20</v>
      </c>
      <c r="G571" t="s">
        <v>1293</v>
      </c>
    </row>
    <row r="572" spans="1:7" x14ac:dyDescent="0.3">
      <c r="A572" t="s">
        <v>679</v>
      </c>
      <c r="B572" t="s">
        <v>679</v>
      </c>
      <c r="C572" t="s">
        <v>680</v>
      </c>
      <c r="D572" t="s">
        <v>89</v>
      </c>
      <c r="E572" s="10" t="s">
        <v>1503</v>
      </c>
      <c r="F572">
        <v>30</v>
      </c>
      <c r="G572" t="s">
        <v>1294</v>
      </c>
    </row>
    <row r="573" spans="1:7" x14ac:dyDescent="0.3">
      <c r="A573" t="s">
        <v>681</v>
      </c>
      <c r="B573" t="s">
        <v>681</v>
      </c>
      <c r="C573" t="s">
        <v>682</v>
      </c>
      <c r="D573" t="s">
        <v>89</v>
      </c>
      <c r="E573" s="10" t="s">
        <v>1503</v>
      </c>
      <c r="F573">
        <v>20</v>
      </c>
      <c r="G573" t="s">
        <v>1295</v>
      </c>
    </row>
    <row r="574" spans="1:7" x14ac:dyDescent="0.3">
      <c r="A574" t="s">
        <v>683</v>
      </c>
      <c r="B574" t="s">
        <v>683</v>
      </c>
      <c r="C574" t="s">
        <v>684</v>
      </c>
      <c r="D574" t="s">
        <v>89</v>
      </c>
      <c r="E574" s="10" t="s">
        <v>1503</v>
      </c>
      <c r="F574">
        <v>20</v>
      </c>
      <c r="G574" t="s">
        <v>1296</v>
      </c>
    </row>
    <row r="575" spans="1:7" x14ac:dyDescent="0.3">
      <c r="A575" t="s">
        <v>685</v>
      </c>
      <c r="B575" t="s">
        <v>685</v>
      </c>
      <c r="C575" t="s">
        <v>686</v>
      </c>
      <c r="D575" t="s">
        <v>89</v>
      </c>
      <c r="E575" s="10" t="s">
        <v>1503</v>
      </c>
      <c r="F575">
        <v>200</v>
      </c>
      <c r="G575" t="s">
        <v>1297</v>
      </c>
    </row>
    <row r="576" spans="1:7" x14ac:dyDescent="0.3">
      <c r="A576" t="s">
        <v>687</v>
      </c>
      <c r="B576" t="s">
        <v>687</v>
      </c>
      <c r="C576" t="s">
        <v>688</v>
      </c>
      <c r="D576" t="s">
        <v>92</v>
      </c>
      <c r="E576" s="10" t="s">
        <v>1503</v>
      </c>
      <c r="F576">
        <v>20</v>
      </c>
      <c r="G576" t="s">
        <v>1298</v>
      </c>
    </row>
    <row r="577" spans="1:7" x14ac:dyDescent="0.3">
      <c r="A577" t="s">
        <v>689</v>
      </c>
      <c r="B577" t="s">
        <v>689</v>
      </c>
      <c r="C577" t="s">
        <v>690</v>
      </c>
      <c r="D577" t="s">
        <v>92</v>
      </c>
      <c r="E577" s="10" t="s">
        <v>1503</v>
      </c>
      <c r="F577">
        <v>40</v>
      </c>
      <c r="G577" t="s">
        <v>1299</v>
      </c>
    </row>
    <row r="578" spans="1:7" x14ac:dyDescent="0.3">
      <c r="A578" t="s">
        <v>691</v>
      </c>
      <c r="B578" t="s">
        <v>691</v>
      </c>
      <c r="C578" t="s">
        <v>692</v>
      </c>
      <c r="D578" t="s">
        <v>516</v>
      </c>
      <c r="E578" s="10" t="s">
        <v>1503</v>
      </c>
      <c r="F578">
        <v>30</v>
      </c>
      <c r="G578" t="s">
        <v>1300</v>
      </c>
    </row>
    <row r="579" spans="1:7" x14ac:dyDescent="0.3">
      <c r="A579" t="s">
        <v>693</v>
      </c>
      <c r="B579" t="s">
        <v>693</v>
      </c>
      <c r="C579" t="s">
        <v>694</v>
      </c>
      <c r="D579" t="s">
        <v>516</v>
      </c>
      <c r="E579" s="10" t="s">
        <v>1503</v>
      </c>
      <c r="F579">
        <v>20</v>
      </c>
      <c r="G579" t="s">
        <v>1301</v>
      </c>
    </row>
    <row r="580" spans="1:7" x14ac:dyDescent="0.3">
      <c r="A580" t="s">
        <v>695</v>
      </c>
      <c r="B580" t="s">
        <v>695</v>
      </c>
      <c r="C580" t="s">
        <v>696</v>
      </c>
      <c r="D580" t="s">
        <v>518</v>
      </c>
      <c r="E580" s="10" t="s">
        <v>1503</v>
      </c>
      <c r="F580">
        <v>20</v>
      </c>
      <c r="G580" t="s">
        <v>1302</v>
      </c>
    </row>
    <row r="581" spans="1:7" x14ac:dyDescent="0.3">
      <c r="A581" t="s">
        <v>697</v>
      </c>
      <c r="B581" t="s">
        <v>697</v>
      </c>
      <c r="C581" t="s">
        <v>698</v>
      </c>
      <c r="D581" t="s">
        <v>699</v>
      </c>
      <c r="E581" s="10" t="s">
        <v>1503</v>
      </c>
      <c r="F581">
        <v>20</v>
      </c>
      <c r="G581" t="s">
        <v>1303</v>
      </c>
    </row>
    <row r="582" spans="1:7" x14ac:dyDescent="0.3">
      <c r="A582" t="s">
        <v>700</v>
      </c>
      <c r="B582" t="s">
        <v>700</v>
      </c>
      <c r="C582" t="s">
        <v>701</v>
      </c>
      <c r="D582" t="s">
        <v>537</v>
      </c>
      <c r="E582" s="10" t="s">
        <v>1503</v>
      </c>
      <c r="F582">
        <v>20</v>
      </c>
      <c r="G582" t="s">
        <v>1304</v>
      </c>
    </row>
    <row r="583" spans="1:7" x14ac:dyDescent="0.3">
      <c r="A583" t="s">
        <v>702</v>
      </c>
      <c r="B583" t="s">
        <v>702</v>
      </c>
      <c r="C583" t="s">
        <v>703</v>
      </c>
      <c r="D583" t="s">
        <v>537</v>
      </c>
      <c r="E583" s="10" t="s">
        <v>1503</v>
      </c>
      <c r="F583">
        <v>30</v>
      </c>
      <c r="G583" t="s">
        <v>1305</v>
      </c>
    </row>
    <row r="584" spans="1:7" x14ac:dyDescent="0.3">
      <c r="A584" t="s">
        <v>704</v>
      </c>
      <c r="B584" t="s">
        <v>704</v>
      </c>
      <c r="C584" t="s">
        <v>705</v>
      </c>
      <c r="D584" t="s">
        <v>537</v>
      </c>
      <c r="E584" s="10" t="s">
        <v>1503</v>
      </c>
      <c r="F584">
        <v>20</v>
      </c>
      <c r="G584" t="s">
        <v>1306</v>
      </c>
    </row>
    <row r="585" spans="1:7" x14ac:dyDescent="0.3">
      <c r="A585" t="s">
        <v>706</v>
      </c>
      <c r="B585" t="s">
        <v>706</v>
      </c>
      <c r="C585" t="s">
        <v>707</v>
      </c>
      <c r="D585" t="s">
        <v>537</v>
      </c>
      <c r="E585" s="10" t="s">
        <v>1503</v>
      </c>
      <c r="F585">
        <v>20</v>
      </c>
      <c r="G585" t="s">
        <v>1307</v>
      </c>
    </row>
    <row r="586" spans="1:7" x14ac:dyDescent="0.3">
      <c r="A586" t="s">
        <v>708</v>
      </c>
      <c r="B586" t="s">
        <v>708</v>
      </c>
      <c r="C586" t="s">
        <v>709</v>
      </c>
      <c r="D586" t="s">
        <v>537</v>
      </c>
      <c r="E586" s="10" t="s">
        <v>1503</v>
      </c>
      <c r="F586">
        <v>30</v>
      </c>
      <c r="G586" t="s">
        <v>1308</v>
      </c>
    </row>
    <row r="587" spans="1:7" x14ac:dyDescent="0.3">
      <c r="A587" t="s">
        <v>710</v>
      </c>
      <c r="B587" t="s">
        <v>710</v>
      </c>
      <c r="C587" t="s">
        <v>711</v>
      </c>
      <c r="D587" t="s">
        <v>543</v>
      </c>
      <c r="E587" s="10" t="s">
        <v>1503</v>
      </c>
      <c r="F587">
        <v>20</v>
      </c>
      <c r="G587" t="s">
        <v>1309</v>
      </c>
    </row>
    <row r="588" spans="1:7" x14ac:dyDescent="0.3">
      <c r="A588" t="s">
        <v>712</v>
      </c>
      <c r="B588" t="s">
        <v>712</v>
      </c>
      <c r="C588" t="s">
        <v>713</v>
      </c>
      <c r="D588" t="s">
        <v>543</v>
      </c>
      <c r="E588" s="10" t="s">
        <v>1503</v>
      </c>
      <c r="F588">
        <v>20</v>
      </c>
      <c r="G588" t="s">
        <v>1310</v>
      </c>
    </row>
    <row r="589" spans="1:7" x14ac:dyDescent="0.3">
      <c r="A589" t="s">
        <v>714</v>
      </c>
      <c r="B589" t="s">
        <v>714</v>
      </c>
      <c r="C589" t="s">
        <v>715</v>
      </c>
      <c r="D589" t="s">
        <v>543</v>
      </c>
      <c r="E589" s="10" t="s">
        <v>1503</v>
      </c>
      <c r="F589">
        <v>200</v>
      </c>
      <c r="G589" t="s">
        <v>1311</v>
      </c>
    </row>
    <row r="590" spans="1:7" x14ac:dyDescent="0.3">
      <c r="A590" t="s">
        <v>716</v>
      </c>
      <c r="B590" t="s">
        <v>716</v>
      </c>
      <c r="C590" t="s">
        <v>717</v>
      </c>
      <c r="D590" t="s">
        <v>543</v>
      </c>
      <c r="E590" s="10" t="s">
        <v>1503</v>
      </c>
      <c r="F590">
        <v>20</v>
      </c>
      <c r="G590" t="s">
        <v>1312</v>
      </c>
    </row>
    <row r="591" spans="1:7" x14ac:dyDescent="0.3">
      <c r="A591" t="s">
        <v>718</v>
      </c>
      <c r="B591" t="s">
        <v>718</v>
      </c>
      <c r="C591" t="s">
        <v>719</v>
      </c>
      <c r="D591" t="s">
        <v>543</v>
      </c>
      <c r="E591" s="10" t="s">
        <v>1503</v>
      </c>
      <c r="F591">
        <v>100</v>
      </c>
      <c r="G591" t="s">
        <v>1313</v>
      </c>
    </row>
    <row r="592" spans="1:7" x14ac:dyDescent="0.3">
      <c r="A592" t="s">
        <v>720</v>
      </c>
      <c r="B592" t="s">
        <v>720</v>
      </c>
      <c r="C592" t="s">
        <v>721</v>
      </c>
      <c r="D592" t="s">
        <v>722</v>
      </c>
      <c r="E592" s="10" t="s">
        <v>1503</v>
      </c>
      <c r="F592">
        <v>100</v>
      </c>
      <c r="G592" t="s">
        <v>1314</v>
      </c>
    </row>
    <row r="593" spans="1:7" x14ac:dyDescent="0.3">
      <c r="A593" t="s">
        <v>723</v>
      </c>
      <c r="B593" t="s">
        <v>723</v>
      </c>
      <c r="C593" t="s">
        <v>724</v>
      </c>
      <c r="D593" t="s">
        <v>722</v>
      </c>
      <c r="E593" s="10" t="s">
        <v>1503</v>
      </c>
      <c r="F593">
        <v>40</v>
      </c>
      <c r="G593" t="s">
        <v>1315</v>
      </c>
    </row>
    <row r="594" spans="1:7" x14ac:dyDescent="0.3">
      <c r="A594" t="s">
        <v>725</v>
      </c>
      <c r="B594" t="s">
        <v>725</v>
      </c>
      <c r="C594" t="s">
        <v>726</v>
      </c>
      <c r="D594" t="s">
        <v>722</v>
      </c>
      <c r="E594" s="10" t="s">
        <v>1503</v>
      </c>
      <c r="F594">
        <v>30</v>
      </c>
      <c r="G594" t="s">
        <v>1316</v>
      </c>
    </row>
    <row r="595" spans="1:7" x14ac:dyDescent="0.3">
      <c r="A595" t="s">
        <v>727</v>
      </c>
      <c r="B595" t="s">
        <v>727</v>
      </c>
      <c r="C595" t="s">
        <v>728</v>
      </c>
      <c r="D595" t="s">
        <v>722</v>
      </c>
      <c r="E595" s="10" t="s">
        <v>1503</v>
      </c>
      <c r="F595">
        <v>20</v>
      </c>
      <c r="G595" t="s">
        <v>1317</v>
      </c>
    </row>
    <row r="596" spans="1:7" x14ac:dyDescent="0.3">
      <c r="A596" t="s">
        <v>729</v>
      </c>
      <c r="B596" t="s">
        <v>729</v>
      </c>
      <c r="C596" t="s">
        <v>730</v>
      </c>
      <c r="D596" t="s">
        <v>722</v>
      </c>
      <c r="E596" s="10" t="s">
        <v>1503</v>
      </c>
      <c r="F596">
        <v>20</v>
      </c>
      <c r="G596" t="s">
        <v>1318</v>
      </c>
    </row>
    <row r="597" spans="1:7" x14ac:dyDescent="0.3">
      <c r="A597" t="s">
        <v>1588</v>
      </c>
      <c r="B597" t="s">
        <v>1588</v>
      </c>
      <c r="C597" t="s">
        <v>1589</v>
      </c>
      <c r="E597" t="s">
        <v>1503</v>
      </c>
      <c r="F597">
        <v>90</v>
      </c>
      <c r="G597" t="s">
        <v>1587</v>
      </c>
    </row>
  </sheetData>
  <sortState ref="A2:G597">
    <sortCondition ref="G2:G59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5"/>
  <sheetViews>
    <sheetView workbookViewId="0"/>
  </sheetViews>
  <sheetFormatPr defaultRowHeight="14.4" x14ac:dyDescent="0.3"/>
  <cols>
    <col min="1" max="1" width="38.109375" style="1" bestFit="1" customWidth="1"/>
    <col min="2" max="2" width="5.6640625" customWidth="1"/>
  </cols>
  <sheetData>
    <row r="1" spans="1:1" ht="15" x14ac:dyDescent="0.25">
      <c r="A1" s="2" t="s">
        <v>874</v>
      </c>
    </row>
    <row r="2" spans="1:1" ht="15" x14ac:dyDescent="0.25">
      <c r="A2" s="5" t="s">
        <v>1499</v>
      </c>
    </row>
    <row r="3" spans="1:1" ht="15" x14ac:dyDescent="0.25">
      <c r="A3" s="8" t="s">
        <v>1502</v>
      </c>
    </row>
    <row r="4" spans="1:1" ht="15" x14ac:dyDescent="0.25">
      <c r="A4" s="8" t="s">
        <v>1558</v>
      </c>
    </row>
    <row r="5" spans="1:1" ht="15" x14ac:dyDescent="0.25">
      <c r="A5" s="6" t="s">
        <v>1560</v>
      </c>
    </row>
    <row r="6" spans="1:1" ht="15" x14ac:dyDescent="0.25">
      <c r="A6" s="6" t="s">
        <v>1562</v>
      </c>
    </row>
    <row r="7" spans="1:1" ht="15" x14ac:dyDescent="0.25">
      <c r="A7" s="6" t="s">
        <v>1564</v>
      </c>
    </row>
    <row r="8" spans="1:1" ht="15" x14ac:dyDescent="0.25">
      <c r="A8" s="6" t="s">
        <v>1566</v>
      </c>
    </row>
    <row r="9" spans="1:1" ht="15" x14ac:dyDescent="0.25">
      <c r="A9" s="6" t="s">
        <v>1556</v>
      </c>
    </row>
    <row r="10" spans="1:1" ht="15" x14ac:dyDescent="0.25">
      <c r="A10" s="6" t="s">
        <v>1592</v>
      </c>
    </row>
    <row r="11" spans="1:1" ht="15" x14ac:dyDescent="0.25">
      <c r="A11" s="6" t="s">
        <v>1592</v>
      </c>
    </row>
    <row r="12" spans="1:1" ht="15" x14ac:dyDescent="0.25">
      <c r="A12" s="6" t="s">
        <v>12</v>
      </c>
    </row>
    <row r="13" spans="1:1" ht="15" x14ac:dyDescent="0.25">
      <c r="A13" s="6" t="s">
        <v>12</v>
      </c>
    </row>
    <row r="14" spans="1:1" ht="15" x14ac:dyDescent="0.25">
      <c r="A14" s="31"/>
    </row>
    <row r="15" spans="1:1" ht="15" x14ac:dyDescent="0.25">
      <c r="A15" s="31"/>
    </row>
    <row r="16" spans="1:1" ht="15" x14ac:dyDescent="0.25">
      <c r="A16" s="31"/>
    </row>
    <row r="17" spans="1:1" ht="15" x14ac:dyDescent="0.25">
      <c r="A17" s="31"/>
    </row>
    <row r="18" spans="1:1" ht="15" x14ac:dyDescent="0.25">
      <c r="A18" s="31"/>
    </row>
    <row r="19" spans="1:1" ht="15" x14ac:dyDescent="0.25">
      <c r="A19" s="31"/>
    </row>
    <row r="20" spans="1:1" x14ac:dyDescent="0.3">
      <c r="A20" s="31"/>
    </row>
    <row r="21" spans="1:1" x14ac:dyDescent="0.3">
      <c r="A21" s="31"/>
    </row>
    <row r="22" spans="1:1" x14ac:dyDescent="0.3">
      <c r="A22" s="31"/>
    </row>
    <row r="23" spans="1:1" x14ac:dyDescent="0.3">
      <c r="A23" s="31"/>
    </row>
    <row r="24" spans="1:1" x14ac:dyDescent="0.3">
      <c r="A24" s="31"/>
    </row>
    <row r="25" spans="1:1" x14ac:dyDescent="0.3">
      <c r="A25" s="31"/>
    </row>
    <row r="26" spans="1:1" x14ac:dyDescent="0.3">
      <c r="A26" s="31"/>
    </row>
    <row r="27" spans="1:1" x14ac:dyDescent="0.3">
      <c r="A27" s="31"/>
    </row>
    <row r="28" spans="1:1" x14ac:dyDescent="0.3">
      <c r="A28" s="31"/>
    </row>
    <row r="29" spans="1:1" x14ac:dyDescent="0.3">
      <c r="A29" s="31"/>
    </row>
    <row r="30" spans="1:1" x14ac:dyDescent="0.3">
      <c r="A30" s="31"/>
    </row>
    <row r="31" spans="1:1" x14ac:dyDescent="0.3">
      <c r="A31" s="31"/>
    </row>
    <row r="32" spans="1:1" x14ac:dyDescent="0.3">
      <c r="A32" s="31"/>
    </row>
    <row r="33" spans="1:1" x14ac:dyDescent="0.3">
      <c r="A33" s="31"/>
    </row>
    <row r="34" spans="1:1" x14ac:dyDescent="0.3">
      <c r="A34" s="31"/>
    </row>
    <row r="35" spans="1:1" x14ac:dyDescent="0.3">
      <c r="A35" s="31"/>
    </row>
    <row r="36" spans="1:1" x14ac:dyDescent="0.3">
      <c r="A36" s="31"/>
    </row>
    <row r="37" spans="1:1" x14ac:dyDescent="0.3">
      <c r="A37" s="31"/>
    </row>
    <row r="38" spans="1:1" x14ac:dyDescent="0.3">
      <c r="A38" s="32"/>
    </row>
    <row r="39" spans="1:1" x14ac:dyDescent="0.3">
      <c r="A39" s="31"/>
    </row>
    <row r="40" spans="1:1" x14ac:dyDescent="0.3">
      <c r="A40" s="31"/>
    </row>
    <row r="41" spans="1:1" x14ac:dyDescent="0.3">
      <c r="A41" s="31"/>
    </row>
    <row r="42" spans="1:1" x14ac:dyDescent="0.3">
      <c r="A42" s="31"/>
    </row>
    <row r="43" spans="1:1" x14ac:dyDescent="0.3">
      <c r="A43" s="31"/>
    </row>
    <row r="44" spans="1:1" x14ac:dyDescent="0.3">
      <c r="A44" s="7"/>
    </row>
    <row r="45" spans="1:1" x14ac:dyDescent="0.3">
      <c r="A45" s="7"/>
    </row>
    <row r="46" spans="1:1" x14ac:dyDescent="0.3">
      <c r="A46" s="7"/>
    </row>
    <row r="47" spans="1:1" x14ac:dyDescent="0.3">
      <c r="A47" s="7"/>
    </row>
    <row r="48" spans="1:1" x14ac:dyDescent="0.3">
      <c r="A48" s="7"/>
    </row>
    <row r="49" spans="1:1" x14ac:dyDescent="0.3">
      <c r="A49" s="7"/>
    </row>
    <row r="50" spans="1:1" x14ac:dyDescent="0.3">
      <c r="A50" s="7"/>
    </row>
    <row r="51" spans="1:1" x14ac:dyDescent="0.3">
      <c r="A51" s="7"/>
    </row>
    <row r="52" spans="1:1" x14ac:dyDescent="0.3">
      <c r="A52" s="7"/>
    </row>
    <row r="53" spans="1:1" x14ac:dyDescent="0.3">
      <c r="A53" s="7"/>
    </row>
    <row r="54" spans="1:1" x14ac:dyDescent="0.3">
      <c r="A54" s="7"/>
    </row>
    <row r="55" spans="1:1" x14ac:dyDescent="0.3">
      <c r="A55"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F9815CCDE270C43B94D26890B17F1BA" ma:contentTypeVersion="4" ma:contentTypeDescription="Create a new document." ma:contentTypeScope="" ma:versionID="1a8f61b07d9762a8a3e4b56a40b95fee">
  <xsd:schema xmlns:xsd="http://www.w3.org/2001/XMLSchema" xmlns:xs="http://www.w3.org/2001/XMLSchema" xmlns:p="http://schemas.microsoft.com/office/2006/metadata/properties" targetNamespace="http://schemas.microsoft.com/office/2006/metadata/properties" ma:root="true" ma:fieldsID="e7a92ef11e2aa8fd1e29c2d5849e151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70C3AF-8945-4D53-9105-351294ED3522}">
  <ds:schemaRefs>
    <ds:schemaRef ds:uri="http://schemas.microsoft.com/office/infopath/2007/PartnerControls"/>
    <ds:schemaRef ds:uri="http://purl.org/dc/dcmitype/"/>
    <ds:schemaRef ds:uri="http://www.w3.org/XML/1998/namespace"/>
    <ds:schemaRef ds:uri="http://schemas.microsoft.com/office/2006/documentManagement/types"/>
    <ds:schemaRef ds:uri="http://purl.org/dc/elements/1.1/"/>
    <ds:schemaRef ds:uri="http://purl.org/dc/terms/"/>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37410E61-64CD-4AC7-9928-2AC9ACE7BB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BB2926A-9FDD-4108-BB48-F98B016A9B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Array Table</vt:lpstr>
      <vt:lpstr>Test Sample Data</vt:lpstr>
      <vt:lpstr>No Template Controls</vt:lpstr>
      <vt:lpstr>QC Report</vt:lpstr>
      <vt:lpstr>Identification Call</vt:lpstr>
      <vt:lpstr>Calculations</vt:lpstr>
      <vt:lpstr>AssayDescription</vt:lpstr>
      <vt:lpstr>Assays</vt:lpstr>
    </vt:vector>
  </TitlesOfParts>
  <Company>QIAGEN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Fosbrink</dc:creator>
  <cp:lastModifiedBy>Anisha Kharkia</cp:lastModifiedBy>
  <dcterms:created xsi:type="dcterms:W3CDTF">2012-09-04T14:47:54Z</dcterms:created>
  <dcterms:modified xsi:type="dcterms:W3CDTF">2015-11-30T22:11:34Z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0x0101002F9815CCDE270C43B94D26890B17F1BA</vt:lpwstr>
  </property>
</Properties>
</file>