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050" yWindow="90" windowWidth="5970" windowHeight="11760" tabRatio="622"/>
  </bookViews>
  <sheets>
    <sheet name="Instructions" sheetId="11" r:id="rId1"/>
    <sheet name="Input Assay Names" sheetId="15" r:id="rId2"/>
    <sheet name="Array Table" sheetId="1" r:id="rId3"/>
    <sheet name="Test Sample Data" sheetId="4" r:id="rId4"/>
    <sheet name="Identification call" sheetId="5" r:id="rId5"/>
    <sheet name="Calculations" sheetId="3" r:id="rId6"/>
    <sheet name="AssayDescription" sheetId="13" state="hidden" r:id="rId7"/>
    <sheet name="Assays" sheetId="14" state="hidden" r:id="rId8"/>
  </sheets>
  <calcPr calcId="145621"/>
</workbook>
</file>

<file path=xl/calcChain.xml><?xml version="1.0" encoding="utf-8"?>
<calcChain xmlns="http://schemas.openxmlformats.org/spreadsheetml/2006/main">
  <c r="A73" i="14" l="1"/>
  <c r="A72" i="14"/>
  <c r="A71" i="14"/>
  <c r="A67" i="14"/>
  <c r="A66" i="14"/>
  <c r="A65" i="14"/>
  <c r="A61" i="14"/>
  <c r="A60" i="14"/>
  <c r="A59" i="14"/>
  <c r="A55" i="14"/>
  <c r="A54" i="14"/>
  <c r="A53" i="14"/>
  <c r="A49" i="14"/>
  <c r="A48" i="14"/>
  <c r="A47" i="14"/>
  <c r="A43" i="14"/>
  <c r="A42" i="14"/>
  <c r="A41" i="14"/>
  <c r="A37" i="14"/>
  <c r="A36" i="14"/>
  <c r="A35" i="14"/>
  <c r="A31" i="14"/>
  <c r="A30" i="14"/>
  <c r="A29" i="14"/>
  <c r="A25" i="14"/>
  <c r="A24" i="14"/>
  <c r="A23" i="14"/>
  <c r="A19" i="14"/>
  <c r="A18" i="14"/>
  <c r="A17" i="14"/>
  <c r="A13" i="14"/>
  <c r="A12" i="14"/>
  <c r="A11" i="14"/>
  <c r="A7" i="14"/>
  <c r="A6" i="14"/>
  <c r="A70" i="14"/>
  <c r="A69" i="14"/>
  <c r="A68" i="14"/>
  <c r="A64" i="14"/>
  <c r="A63" i="14"/>
  <c r="A62" i="14"/>
  <c r="A58" i="14"/>
  <c r="A57" i="14"/>
  <c r="A56" i="14"/>
  <c r="A52" i="14"/>
  <c r="A51" i="14"/>
  <c r="A50" i="14"/>
  <c r="A46" i="14"/>
  <c r="A45" i="14"/>
  <c r="A44" i="14"/>
  <c r="A40" i="14"/>
  <c r="A39" i="14"/>
  <c r="A38" i="14"/>
  <c r="A34" i="14"/>
  <c r="A33" i="14"/>
  <c r="A32" i="14"/>
  <c r="A28" i="14"/>
  <c r="A27" i="14"/>
  <c r="A26" i="14"/>
  <c r="A22" i="14"/>
  <c r="A21" i="14"/>
  <c r="A20" i="14"/>
  <c r="A16" i="14"/>
  <c r="A15" i="14"/>
  <c r="A14" i="14"/>
  <c r="A10" i="14"/>
  <c r="A9" i="14"/>
  <c r="A8" i="14"/>
  <c r="A4" i="14"/>
  <c r="A3" i="14"/>
  <c r="B16" i="11" s="1"/>
  <c r="A5" i="14"/>
  <c r="A2" i="14"/>
  <c r="N5" i="5" l="1"/>
  <c r="N6" i="5"/>
  <c r="N4" i="5"/>
  <c r="M5" i="5"/>
  <c r="M6" i="5"/>
  <c r="M7" i="5"/>
  <c r="M8" i="5"/>
  <c r="M9" i="5"/>
  <c r="M4" i="5"/>
  <c r="L9" i="5"/>
  <c r="L5" i="5"/>
  <c r="L6" i="5"/>
  <c r="L7" i="5"/>
  <c r="L8" i="5"/>
  <c r="L4" i="5"/>
  <c r="K5" i="5"/>
  <c r="K6" i="5"/>
  <c r="K7" i="5"/>
  <c r="K8" i="5"/>
  <c r="K9" i="5"/>
  <c r="K4" i="5"/>
  <c r="J5" i="5"/>
  <c r="J6" i="5"/>
  <c r="J7" i="5"/>
  <c r="J8" i="5"/>
  <c r="J9" i="5"/>
  <c r="J4" i="5"/>
  <c r="I5" i="5"/>
  <c r="I6" i="5"/>
  <c r="I7" i="5"/>
  <c r="I8" i="5"/>
  <c r="I9" i="5"/>
  <c r="I4" i="5"/>
  <c r="H5" i="5"/>
  <c r="H6" i="5"/>
  <c r="H7" i="5"/>
  <c r="H8" i="5"/>
  <c r="H9" i="5"/>
  <c r="H4" i="5"/>
  <c r="G5" i="5"/>
  <c r="G6" i="5"/>
  <c r="G7" i="5"/>
  <c r="G8" i="5"/>
  <c r="G9" i="5"/>
  <c r="G4" i="5"/>
  <c r="F5" i="5"/>
  <c r="F6" i="5"/>
  <c r="F7" i="5"/>
  <c r="F8" i="5"/>
  <c r="F9" i="5"/>
  <c r="F4" i="5"/>
  <c r="E5" i="5"/>
  <c r="E6" i="5"/>
  <c r="E7" i="5"/>
  <c r="E8" i="5"/>
  <c r="E9" i="5"/>
  <c r="E4" i="5"/>
  <c r="D5" i="5"/>
  <c r="D6" i="5"/>
  <c r="D7" i="5"/>
  <c r="D8" i="5"/>
  <c r="D9" i="5"/>
  <c r="D4" i="5"/>
  <c r="N3" i="5"/>
  <c r="M3" i="5"/>
  <c r="L3" i="5"/>
  <c r="K3" i="5"/>
  <c r="I3" i="5"/>
  <c r="H3" i="5"/>
  <c r="C9" i="5"/>
  <c r="B93" i="1"/>
  <c r="B94" i="1"/>
  <c r="C3" i="5" l="1"/>
  <c r="B91" i="1"/>
  <c r="B92" i="1"/>
  <c r="L91" i="3" l="1"/>
  <c r="L92" i="3"/>
  <c r="L93" i="3"/>
  <c r="L94" i="3"/>
  <c r="J3" i="5" s="1"/>
  <c r="L95" i="3"/>
  <c r="L96" i="3"/>
  <c r="L97" i="3"/>
  <c r="L98" i="3"/>
  <c r="D88" i="3"/>
  <c r="D89" i="3"/>
  <c r="D90" i="3"/>
  <c r="D91" i="3"/>
  <c r="D92" i="3"/>
  <c r="D93" i="3"/>
  <c r="D94" i="3"/>
  <c r="D95" i="3"/>
  <c r="D96" i="3"/>
  <c r="D97" i="3"/>
  <c r="D98" i="3"/>
  <c r="B90" i="4"/>
  <c r="C90" i="4"/>
  <c r="B90" i="1"/>
  <c r="L88" i="3" l="1"/>
  <c r="L89" i="3"/>
  <c r="L90" i="3"/>
  <c r="L87" i="3"/>
  <c r="D87" i="3"/>
  <c r="H86" i="3"/>
  <c r="L86" i="3" s="1"/>
  <c r="H85" i="3"/>
  <c r="H83" i="3"/>
  <c r="H82" i="3"/>
  <c r="H80" i="3"/>
  <c r="L80" i="3" s="1"/>
  <c r="H79" i="3"/>
  <c r="H77" i="3"/>
  <c r="L77" i="3" s="1"/>
  <c r="H76" i="3"/>
  <c r="L76" i="3" s="1"/>
  <c r="L85" i="3"/>
  <c r="L84" i="3"/>
  <c r="L83" i="3"/>
  <c r="L82" i="3"/>
  <c r="L81" i="3"/>
  <c r="L79" i="3"/>
  <c r="L78" i="3"/>
  <c r="L75"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8" i="3"/>
  <c r="L7" i="3"/>
  <c r="L6" i="3"/>
  <c r="L4" i="3"/>
  <c r="L3" i="3"/>
  <c r="D85" i="3"/>
  <c r="D86" i="3"/>
  <c r="D84" i="3"/>
  <c r="D82" i="3"/>
  <c r="D83" i="3"/>
  <c r="D81" i="3"/>
  <c r="D79" i="3"/>
  <c r="D80" i="3"/>
  <c r="D78" i="3"/>
  <c r="D76" i="3"/>
  <c r="D77" i="3"/>
  <c r="D75" i="3"/>
  <c r="D73" i="3"/>
  <c r="D74" i="3"/>
  <c r="D72" i="3"/>
  <c r="L72" i="3" s="1"/>
  <c r="N7" i="5" s="1"/>
  <c r="D70" i="3"/>
  <c r="D71" i="3"/>
  <c r="D69" i="3"/>
  <c r="D67" i="3"/>
  <c r="D68" i="3"/>
  <c r="D66" i="3"/>
  <c r="D64" i="3"/>
  <c r="D65" i="3"/>
  <c r="D63" i="3"/>
  <c r="D61" i="3"/>
  <c r="D62" i="3"/>
  <c r="D60" i="3"/>
  <c r="D58" i="3"/>
  <c r="D59" i="3"/>
  <c r="D57" i="3"/>
  <c r="D55" i="3"/>
  <c r="D56" i="3"/>
  <c r="D54" i="3"/>
  <c r="D52" i="3"/>
  <c r="D53" i="3"/>
  <c r="D51" i="3"/>
  <c r="D49" i="3"/>
  <c r="D50" i="3"/>
  <c r="D48" i="3"/>
  <c r="D46" i="3"/>
  <c r="D47" i="3"/>
  <c r="D45" i="3"/>
  <c r="D43" i="3"/>
  <c r="D44" i="3"/>
  <c r="D42" i="3"/>
  <c r="D40" i="3"/>
  <c r="D41" i="3"/>
  <c r="D39" i="3"/>
  <c r="D37" i="3"/>
  <c r="D38" i="3"/>
  <c r="D36" i="3"/>
  <c r="D34" i="3"/>
  <c r="D35" i="3"/>
  <c r="D33" i="3"/>
  <c r="D31" i="3"/>
  <c r="D32" i="3"/>
  <c r="D30" i="3"/>
  <c r="D28" i="3"/>
  <c r="D29" i="3"/>
  <c r="D27" i="3"/>
  <c r="D25" i="3"/>
  <c r="D26" i="3"/>
  <c r="D24" i="3"/>
  <c r="D22" i="3"/>
  <c r="D23" i="3"/>
  <c r="D21" i="3"/>
  <c r="D19" i="3"/>
  <c r="D20" i="3"/>
  <c r="D18" i="3"/>
  <c r="D16" i="3"/>
  <c r="D17" i="3"/>
  <c r="D15" i="3"/>
  <c r="D13" i="3"/>
  <c r="D14" i="3"/>
  <c r="D12" i="3"/>
  <c r="L12" i="3" s="1"/>
  <c r="H74" i="3" l="1"/>
  <c r="L74" i="3" s="1"/>
  <c r="N9" i="5" s="1"/>
  <c r="H73" i="3"/>
  <c r="L73" i="3" s="1"/>
  <c r="N8" i="5" s="1"/>
  <c r="H71" i="3"/>
  <c r="H70" i="3"/>
  <c r="H68" i="3"/>
  <c r="H67" i="3"/>
  <c r="H65" i="3"/>
  <c r="H64" i="3"/>
  <c r="H62" i="3"/>
  <c r="H61" i="3"/>
  <c r="H59" i="3"/>
  <c r="H58" i="3"/>
  <c r="H56" i="3"/>
  <c r="H55" i="3"/>
  <c r="H53" i="3"/>
  <c r="H52" i="3"/>
  <c r="H50" i="3"/>
  <c r="H49" i="3"/>
  <c r="H47" i="3"/>
  <c r="H46" i="3"/>
  <c r="H44" i="3"/>
  <c r="H43" i="3"/>
  <c r="H41" i="3"/>
  <c r="H40" i="3"/>
  <c r="H38" i="3"/>
  <c r="H37" i="3"/>
  <c r="H35" i="3"/>
  <c r="H34" i="3"/>
  <c r="H32" i="3"/>
  <c r="H31" i="3"/>
  <c r="H29" i="3"/>
  <c r="H28" i="3"/>
  <c r="H26" i="3"/>
  <c r="H25" i="3"/>
  <c r="H23" i="3"/>
  <c r="H22" i="3"/>
  <c r="H20" i="3"/>
  <c r="H19" i="3"/>
  <c r="H17" i="3"/>
  <c r="H16" i="3"/>
  <c r="H14" i="3"/>
  <c r="L14" i="3" s="1"/>
  <c r="H13" i="3"/>
  <c r="L13" i="3" s="1"/>
  <c r="H8" i="3"/>
  <c r="H7" i="3"/>
  <c r="H5" i="3"/>
  <c r="D11" i="3"/>
  <c r="D10" i="3"/>
  <c r="D9" i="3"/>
  <c r="L9" i="3" s="1"/>
  <c r="D8" i="3"/>
  <c r="D7" i="3"/>
  <c r="D6" i="3"/>
  <c r="D5" i="3"/>
  <c r="D4" i="3"/>
  <c r="D3" i="3"/>
  <c r="H10" i="3" l="1"/>
  <c r="L10" i="3" s="1"/>
  <c r="H11" i="3"/>
  <c r="L11" i="3" s="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5" i="1"/>
  <c r="B96" i="1"/>
  <c r="B97" i="1"/>
  <c r="B2" i="1"/>
  <c r="B15" i="11" s="1"/>
  <c r="J88" i="3" l="1"/>
  <c r="J89" i="3"/>
  <c r="J90" i="3"/>
  <c r="J91" i="3"/>
  <c r="J92" i="3"/>
  <c r="J93" i="3"/>
  <c r="J76" i="3"/>
  <c r="J77" i="3"/>
  <c r="J78" i="3"/>
  <c r="J79" i="3"/>
  <c r="J80" i="3"/>
  <c r="J81" i="3"/>
  <c r="J82" i="3"/>
  <c r="J83" i="3"/>
  <c r="J84" i="3"/>
  <c r="J85" i="3"/>
  <c r="J86" i="3"/>
  <c r="J64" i="3"/>
  <c r="J65" i="3"/>
  <c r="J66" i="3"/>
  <c r="J67" i="3"/>
  <c r="J68" i="3"/>
  <c r="J69" i="3"/>
  <c r="J70" i="3"/>
  <c r="J71" i="3"/>
  <c r="J72" i="3"/>
  <c r="J73" i="3"/>
  <c r="J74" i="3"/>
  <c r="J52" i="3"/>
  <c r="J53" i="3"/>
  <c r="J54" i="3"/>
  <c r="J55" i="3"/>
  <c r="J56" i="3"/>
  <c r="J57" i="3"/>
  <c r="J58" i="3"/>
  <c r="J59" i="3"/>
  <c r="J60" i="3"/>
  <c r="J61" i="3"/>
  <c r="J62" i="3"/>
  <c r="J40" i="3"/>
  <c r="J41" i="3"/>
  <c r="J42" i="3"/>
  <c r="J43" i="3"/>
  <c r="J44" i="3"/>
  <c r="J45" i="3"/>
  <c r="J46" i="3"/>
  <c r="J47" i="3"/>
  <c r="J48" i="3"/>
  <c r="J49" i="3"/>
  <c r="J50" i="3"/>
  <c r="J28" i="3"/>
  <c r="J29" i="3"/>
  <c r="J30" i="3"/>
  <c r="J31" i="3"/>
  <c r="J32" i="3"/>
  <c r="J33" i="3"/>
  <c r="J34" i="3"/>
  <c r="J35" i="3"/>
  <c r="J36" i="3"/>
  <c r="J37" i="3"/>
  <c r="J38" i="3"/>
  <c r="J23" i="3"/>
  <c r="J24" i="3"/>
  <c r="J25" i="3"/>
  <c r="J26" i="3"/>
  <c r="A5" i="5"/>
  <c r="B5" i="5"/>
  <c r="A6" i="5"/>
  <c r="B6" i="5"/>
  <c r="A7" i="5"/>
  <c r="B7" i="5"/>
  <c r="A8" i="5"/>
  <c r="B8" i="5"/>
  <c r="A9" i="5"/>
  <c r="B9" i="5"/>
  <c r="B4" i="5"/>
  <c r="A4" i="5"/>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B95" i="3"/>
  <c r="B96" i="3"/>
  <c r="B97" i="3"/>
  <c r="B98" i="3"/>
  <c r="C3" i="3"/>
  <c r="B3" i="4"/>
  <c r="C3" i="4"/>
  <c r="B4" i="4"/>
  <c r="C4" i="4"/>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4" i="4"/>
  <c r="B95" i="4"/>
  <c r="B96" i="4"/>
  <c r="B97" i="4"/>
  <c r="C2" i="4"/>
  <c r="B138" i="13" l="1"/>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7" i="13"/>
  <c r="B86" i="13"/>
  <c r="B85" i="13"/>
  <c r="B83" i="13"/>
  <c r="B82" i="13"/>
  <c r="B81" i="13"/>
  <c r="B79" i="13"/>
  <c r="B77" i="13"/>
  <c r="B76" i="13"/>
  <c r="B75" i="13"/>
  <c r="B74" i="13"/>
  <c r="B73"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3" i="13"/>
  <c r="B42" i="13"/>
  <c r="B41" i="13"/>
  <c r="B40" i="13"/>
  <c r="B39" i="13"/>
  <c r="B38" i="13"/>
  <c r="B37" i="13"/>
  <c r="B36" i="13"/>
  <c r="B35" i="13"/>
  <c r="B34" i="13"/>
  <c r="B33" i="13"/>
  <c r="B32" i="13"/>
  <c r="B31" i="13"/>
  <c r="B30" i="13"/>
  <c r="B29" i="13"/>
  <c r="B28" i="13"/>
  <c r="B27" i="13"/>
  <c r="B26" i="13"/>
  <c r="B25" i="13"/>
  <c r="B22" i="13"/>
  <c r="B21" i="13"/>
  <c r="B20" i="13"/>
  <c r="B19" i="13"/>
  <c r="B18" i="13"/>
  <c r="B17" i="13"/>
  <c r="B16" i="13"/>
  <c r="B15" i="13"/>
  <c r="B14" i="13"/>
  <c r="B13" i="13"/>
  <c r="B12" i="13"/>
  <c r="B11" i="13"/>
  <c r="B10" i="13"/>
  <c r="B9" i="13"/>
  <c r="B8" i="13"/>
  <c r="B7" i="13"/>
  <c r="B5" i="13"/>
  <c r="B4" i="13"/>
  <c r="B3" i="13"/>
  <c r="B2" i="13"/>
  <c r="B93" i="4" l="1"/>
  <c r="B94" i="3"/>
  <c r="G91" i="3"/>
  <c r="C91" i="3"/>
  <c r="C96" i="4"/>
  <c r="C97" i="3"/>
  <c r="G97" i="3"/>
  <c r="C94" i="4"/>
  <c r="G95" i="3"/>
  <c r="C95" i="3"/>
  <c r="G92" i="3"/>
  <c r="C91" i="4"/>
  <c r="C92" i="3"/>
  <c r="B91" i="3"/>
  <c r="C92" i="4"/>
  <c r="G93" i="3"/>
  <c r="C93" i="3"/>
  <c r="B92" i="3"/>
  <c r="B91" i="4"/>
  <c r="G98" i="3"/>
  <c r="C97" i="4"/>
  <c r="C98" i="3"/>
  <c r="G96" i="3"/>
  <c r="C95" i="4"/>
  <c r="C96" i="3"/>
  <c r="G94" i="3"/>
  <c r="C93" i="4"/>
  <c r="C94" i="3"/>
  <c r="B92" i="4"/>
  <c r="B93" i="3"/>
  <c r="D3" i="5" l="1"/>
  <c r="E3" i="5"/>
  <c r="F3" i="5"/>
  <c r="G3" i="5"/>
  <c r="C7" i="5" l="1"/>
  <c r="C4" i="5"/>
  <c r="H4" i="3"/>
  <c r="C5" i="5"/>
  <c r="C8" i="5"/>
  <c r="H92" i="3"/>
  <c r="H96" i="3"/>
  <c r="H98" i="3"/>
  <c r="H94" i="3"/>
  <c r="H91" i="3"/>
  <c r="H97" i="3"/>
  <c r="H93" i="3"/>
  <c r="H95"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3" i="3"/>
  <c r="L5" i="3" l="1"/>
  <c r="C6" i="5" s="1"/>
  <c r="J4" i="3"/>
  <c r="J5" i="3"/>
  <c r="J6" i="3"/>
  <c r="J7" i="3"/>
  <c r="J8" i="3"/>
  <c r="J9" i="3"/>
  <c r="J10" i="3"/>
  <c r="J11" i="3"/>
  <c r="J12" i="3"/>
  <c r="J13" i="3"/>
  <c r="J14" i="3"/>
  <c r="J15" i="3"/>
  <c r="J16" i="3"/>
  <c r="J17" i="3"/>
  <c r="J18" i="3"/>
  <c r="J19" i="3"/>
  <c r="J20" i="3"/>
  <c r="J21" i="3"/>
  <c r="J22" i="3"/>
  <c r="J27" i="3"/>
  <c r="J39" i="3"/>
  <c r="J51" i="3"/>
  <c r="J63" i="3"/>
  <c r="J75" i="3"/>
  <c r="J87" i="3"/>
  <c r="J94" i="3"/>
  <c r="J95" i="3"/>
  <c r="J96" i="3"/>
  <c r="J97" i="3"/>
  <c r="J98" i="3"/>
  <c r="J3" i="3"/>
  <c r="B3" i="3"/>
  <c r="B2" i="4" l="1"/>
</calcChain>
</file>

<file path=xl/sharedStrings.xml><?xml version="1.0" encoding="utf-8"?>
<sst xmlns="http://schemas.openxmlformats.org/spreadsheetml/2006/main" count="2256" uniqueCount="1191">
  <si>
    <t>Well</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</si>
  <si>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</si>
  <si>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</si>
  <si>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</si>
  <si>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</si>
  <si>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</si>
  <si>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</si>
  <si>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</si>
  <si>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</si>
  <si>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</si>
  <si>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</si>
  <si>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</si>
  <si>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</si>
  <si>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</si>
  <si>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</si>
  <si>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</si>
  <si>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</si>
  <si>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</si>
  <si>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</si>
  <si>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</si>
  <si>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</si>
  <si>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</si>
  <si>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</si>
  <si>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</si>
  <si>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</si>
  <si>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</si>
  <si>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</si>
  <si>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</si>
  <si>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</si>
  <si>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</si>
  <si>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</si>
  <si>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</si>
  <si>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</si>
  <si>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</si>
  <si>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</si>
  <si>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</si>
  <si>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</si>
  <si>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</si>
  <si>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</si>
  <si>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</si>
  <si>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</si>
  <si>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</si>
  <si>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</si>
  <si>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</si>
  <si>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</si>
  <si>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</si>
  <si>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</si>
  <si>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</si>
  <si>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</si>
  <si>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</si>
  <si>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</si>
  <si>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</si>
  <si>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</si>
  <si>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</si>
  <si>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</si>
  <si>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</si>
  <si>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</si>
  <si>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</si>
  <si>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</si>
  <si>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</si>
  <si>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</si>
  <si>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</si>
  <si>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</si>
  <si>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</si>
  <si>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</si>
  <si>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</si>
  <si>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</si>
  <si>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</si>
  <si>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</si>
  <si>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</si>
  <si>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</si>
  <si>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</si>
  <si>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</si>
  <si>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</si>
  <si>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</si>
  <si>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</si>
  <si>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</si>
  <si>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</si>
  <si>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</si>
  <si>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</si>
  <si>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</si>
  <si>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</si>
  <si>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</si>
  <si>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</si>
  <si>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</si>
  <si>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</si>
  <si>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Sample 1</t>
  </si>
  <si>
    <t>Sample 2</t>
  </si>
  <si>
    <t>Sample 3</t>
  </si>
  <si>
    <t>Sample 4</t>
  </si>
  <si>
    <t>Sample 5</t>
  </si>
  <si>
    <t>Sample 6</t>
  </si>
  <si>
    <t>Sample 7</t>
  </si>
  <si>
    <t>Sample 8</t>
  </si>
  <si>
    <t>Sample 9</t>
  </si>
  <si>
    <t>Sample 10</t>
  </si>
  <si>
    <t>D1</t>
  </si>
  <si>
    <t>H3</t>
  </si>
  <si>
    <t>H4</t>
  </si>
  <si>
    <t>H5</t>
  </si>
  <si>
    <t>H6</t>
  </si>
  <si>
    <t>H7</t>
  </si>
  <si>
    <t>H8</t>
  </si>
  <si>
    <t>H9</t>
  </si>
  <si>
    <t>H10</t>
  </si>
  <si>
    <t>H11</t>
  </si>
  <si>
    <t>H12</t>
  </si>
  <si>
    <t>PPC</t>
  </si>
  <si>
    <t>A</t>
  </si>
  <si>
    <t>B</t>
  </si>
  <si>
    <t>C</t>
  </si>
  <si>
    <t>D</t>
  </si>
  <si>
    <t>E</t>
  </si>
  <si>
    <t>F</t>
  </si>
  <si>
    <t>G</t>
  </si>
  <si>
    <t>H</t>
  </si>
  <si>
    <t>I</t>
  </si>
  <si>
    <t>J</t>
  </si>
  <si>
    <t>K</t>
  </si>
  <si>
    <t>L</t>
  </si>
  <si>
    <t>Gene</t>
  </si>
  <si>
    <t>A01</t>
  </si>
  <si>
    <t>A02</t>
  </si>
  <si>
    <t>…..</t>
  </si>
  <si>
    <t>…</t>
  </si>
  <si>
    <t>QC call</t>
  </si>
  <si>
    <t>1.  If using a 384-well format (E or G) plate, download the “384-Well Format E Data Analysis Patch” to reformat a 384-well dataset into the correct four sets of 96 assays for each of the four samples.</t>
  </si>
  <si>
    <t>dCt</t>
  </si>
  <si>
    <t>Acidaminococcus fermentans</t>
  </si>
  <si>
    <t>Aerococcus christensenii</t>
  </si>
  <si>
    <t>Aerococcus urinae</t>
  </si>
  <si>
    <t>Aerococcus viridans</t>
  </si>
  <si>
    <t>Anaerococcus hydrogenalis</t>
  </si>
  <si>
    <t>Anaerococcus prevotii</t>
  </si>
  <si>
    <t>Atopobium vaginae</t>
  </si>
  <si>
    <t>Bacteroides fragilis</t>
  </si>
  <si>
    <t>Bacteroides ureolyticus</t>
  </si>
  <si>
    <t>Bifidobacterium bifidum</t>
  </si>
  <si>
    <t>Bifidobacterium breve</t>
  </si>
  <si>
    <t>Bifidobacterium dentium</t>
  </si>
  <si>
    <t>Bifidobacterium longum</t>
  </si>
  <si>
    <t>Campylobacter fetus</t>
  </si>
  <si>
    <t>Campylobacter gracilis</t>
  </si>
  <si>
    <t>Campylobacter rectus</t>
  </si>
  <si>
    <t>Campylobacter showae</t>
  </si>
  <si>
    <t>Candida albicans</t>
  </si>
  <si>
    <t>Candida glabrata</t>
  </si>
  <si>
    <t>Candida parapsilosis</t>
  </si>
  <si>
    <t>Capnocytophaga ochracea</t>
  </si>
  <si>
    <t>Capnocytophaga sputigena</t>
  </si>
  <si>
    <t>Chlamydia trachomatis</t>
  </si>
  <si>
    <t>Clostridium sordellii</t>
  </si>
  <si>
    <t>Corynebacterium aurimucosum</t>
  </si>
  <si>
    <t>Dialister pneumosintes</t>
  </si>
  <si>
    <t>Eggerthella sinensis</t>
  </si>
  <si>
    <t>Eikenella corrodens</t>
  </si>
  <si>
    <t>Enterococcus faecalis</t>
  </si>
  <si>
    <t>Finegoldia magna</t>
  </si>
  <si>
    <t>Fusobacterium nucleatum</t>
  </si>
  <si>
    <t>Fusobacterium periodonticum</t>
  </si>
  <si>
    <t>Gardnerella vaginalis</t>
  </si>
  <si>
    <t>Haemophilus ducreyi</t>
  </si>
  <si>
    <t>Haemophilus influenzae</t>
  </si>
  <si>
    <t>Lactobacillus acidophilus</t>
  </si>
  <si>
    <t>Lactobacillus crispatus</t>
  </si>
  <si>
    <t>Lactobacillus gasseri</t>
  </si>
  <si>
    <t>Lactobacillus iners</t>
  </si>
  <si>
    <t>Lactobacillus jensenii</t>
  </si>
  <si>
    <t>Lactobacillus reuteri</t>
  </si>
  <si>
    <t>Lactobacillus salivarius</t>
  </si>
  <si>
    <t>Lactobacillus vaginalis</t>
  </si>
  <si>
    <t>Mobiluncus curtisii</t>
  </si>
  <si>
    <t>Mobiluncus mulieris</t>
  </si>
  <si>
    <t>Morganella morganii</t>
  </si>
  <si>
    <t>Mycoplasma genitalium</t>
  </si>
  <si>
    <t>Mycoplasma hominis</t>
  </si>
  <si>
    <t>Neisseria gonorrhoeae</t>
  </si>
  <si>
    <t>Parvimonas micra</t>
  </si>
  <si>
    <t>Peptoniphilus asaccharolyticus</t>
  </si>
  <si>
    <t>Peptostreptococcus anaerobius</t>
  </si>
  <si>
    <t>Porphyromonas asaccharolytica</t>
  </si>
  <si>
    <t>Prevotella bivia</t>
  </si>
  <si>
    <t>Prevotella disiens</t>
  </si>
  <si>
    <t>Prevotella intermedia</t>
  </si>
  <si>
    <t>Prevotella melaninogenica</t>
  </si>
  <si>
    <t>Prevotella nigrescens</t>
  </si>
  <si>
    <t>Propionibacterium acnes</t>
  </si>
  <si>
    <t>Pseudomonas aeruginosa</t>
  </si>
  <si>
    <t>Selenomonas noxia</t>
  </si>
  <si>
    <t>Sneathia sanguinegens</t>
  </si>
  <si>
    <t>Staphylococcus aureus</t>
  </si>
  <si>
    <t>Staphylococcus epidermidis</t>
  </si>
  <si>
    <t>Staphylococcus saprophyticus</t>
  </si>
  <si>
    <t>Streptococcus agalactiae</t>
  </si>
  <si>
    <t>Streptococcus anginosus</t>
  </si>
  <si>
    <t>Streptococcus mitis</t>
  </si>
  <si>
    <t>Streptococcus salivarius</t>
  </si>
  <si>
    <t>Tannerella forsythia</t>
  </si>
  <si>
    <t>Treponema denticola</t>
  </si>
  <si>
    <t>Treponema pallidum</t>
  </si>
  <si>
    <t>Treponema socranskii</t>
  </si>
  <si>
    <t>Trichomonas vaginalis</t>
  </si>
  <si>
    <t>Ureaplasma parvum</t>
  </si>
  <si>
    <t>Ureaplasma urealyticum</t>
  </si>
  <si>
    <t>Varibaculum cambriense</t>
  </si>
  <si>
    <t>Veillonella parvula</t>
  </si>
  <si>
    <t>Pan Aspergillus/Candida</t>
  </si>
  <si>
    <t>Pan Bacteria 1</t>
  </si>
  <si>
    <t>Streptococcus constellatus</t>
  </si>
  <si>
    <t>Actinomyces israelii</t>
  </si>
  <si>
    <t>Actinomyces naeslundii</t>
  </si>
  <si>
    <t>Actinomyces odontolyticus</t>
  </si>
  <si>
    <t>Actinomyces urogenitalis</t>
  </si>
  <si>
    <t>Bifidobacterium scardovii</t>
  </si>
  <si>
    <t>Candida krusei</t>
  </si>
  <si>
    <t>Capnocytophaga gingivalis</t>
  </si>
  <si>
    <t>Leptotrichia amnionii</t>
  </si>
  <si>
    <t>Methylobacterium mesophilicum</t>
  </si>
  <si>
    <t>Porphyromonas gingivalis</t>
  </si>
  <si>
    <t>Prevotella buccalis</t>
  </si>
  <si>
    <t>Hs/Mm.GAPDH</t>
  </si>
  <si>
    <t>Hs/Mm.HBB1</t>
  </si>
  <si>
    <t>Pan Bacteria 3</t>
  </si>
  <si>
    <t>bacinfo name</t>
  </si>
  <si>
    <t>label</t>
  </si>
  <si>
    <t>bacinfo descr. exact match</t>
  </si>
  <si>
    <t>May detect</t>
  </si>
  <si>
    <t>Sensitivity</t>
  </si>
  <si>
    <t>Abiotrophia defectiva</t>
  </si>
  <si>
    <t/>
  </si>
  <si>
    <t xml:space="preserve"> </t>
  </si>
  <si>
    <t>Achromobacter xylosoxidans</t>
  </si>
  <si>
    <t>Bordetella hinzii</t>
  </si>
  <si>
    <t>Acinetobacter baumannii</t>
  </si>
  <si>
    <t>Acinetobacter calcoaceticus</t>
  </si>
  <si>
    <t>Acinetobacter spp</t>
  </si>
  <si>
    <t>Acinetobacter calcoaceticus,Acinetobacter rhizosphaerae</t>
  </si>
  <si>
    <t>Acinetobacter guillouiae,Acinetobacter septicus,Acinetobacter ursingii</t>
  </si>
  <si>
    <t>Acinetobacter haemolyticus</t>
  </si>
  <si>
    <t>Acinetobacter baylyi,Acinetobacter ursingii</t>
  </si>
  <si>
    <t>Actinobacillus hominis</t>
  </si>
  <si>
    <t>Actinobacillus suis</t>
  </si>
  <si>
    <t>Actinomyces europaeus</t>
  </si>
  <si>
    <t>Actinomyces gerencseriae</t>
  </si>
  <si>
    <t>Actinomyces graevenitzii</t>
  </si>
  <si>
    <t>Actinomyces lingnae</t>
  </si>
  <si>
    <t>Actinomyces radingae</t>
  </si>
  <si>
    <t>Actinomyces suimastitidis</t>
  </si>
  <si>
    <t>Actinomyces viscosus</t>
  </si>
  <si>
    <t>Aeromonas hydrophila</t>
  </si>
  <si>
    <t>Aeromonas spp 1</t>
  </si>
  <si>
    <t>Aeromonas enteropelogenes,Aeromonas hydrophila,Aeromonas punctata,Aeromonas media</t>
  </si>
  <si>
    <t>Shewanella benthica</t>
  </si>
  <si>
    <t>Aeromonas sobria</t>
  </si>
  <si>
    <t>Aeromonas spp 2</t>
  </si>
  <si>
    <t>Aeromonas veronii,Aeromonas sobria</t>
  </si>
  <si>
    <t>Aggregatibacter actinomycetemcomitans</t>
  </si>
  <si>
    <t>Bibersteinia trehalosi</t>
  </si>
  <si>
    <t>Aggregatibacter segnis</t>
  </si>
  <si>
    <t>Akkermansia muciniphila</t>
  </si>
  <si>
    <t>Alcaligenes faecalis</t>
  </si>
  <si>
    <t>Alistipes putredinis</t>
  </si>
  <si>
    <t>Anaerococcus lactolyticus</t>
  </si>
  <si>
    <t>Anaeroglobus geminatus</t>
  </si>
  <si>
    <t>Anaerostipes caccae</t>
  </si>
  <si>
    <t>Anaerotruncus colihominis</t>
  </si>
  <si>
    <t>Arcobacter butzleri</t>
  </si>
  <si>
    <t>Arcobacter skirrowii</t>
  </si>
  <si>
    <t>Arcobacter cryaerophilus</t>
  </si>
  <si>
    <t>Aspergillus flavus</t>
  </si>
  <si>
    <t>Aspergillus fumigatus</t>
  </si>
  <si>
    <t>Atopobium parvulum</t>
  </si>
  <si>
    <t>Atopobium rimae</t>
  </si>
  <si>
    <t>Bacillus anthracis</t>
  </si>
  <si>
    <t>Bacillus weihenstephanensis,Bacillus cereus</t>
  </si>
  <si>
    <t>Bacillus cereus</t>
  </si>
  <si>
    <t>Bacillus spp 1</t>
  </si>
  <si>
    <t>Bacillus anthracis,Bacillus cereus</t>
  </si>
  <si>
    <t>Bacillus cytotoxicus,Bacillus weihenstephanensis,Bacillus amyloliquefaciens</t>
  </si>
  <si>
    <t>Bacillus licheniformis</t>
  </si>
  <si>
    <t>Bacillus spp 2</t>
  </si>
  <si>
    <t>Bacillus sonorensis,Bacillus licheniformis</t>
  </si>
  <si>
    <t>Bacillus subtilis</t>
  </si>
  <si>
    <t>Bacillus spp 3</t>
  </si>
  <si>
    <t>Bacillus malacitensis,Bacillus subtilis</t>
  </si>
  <si>
    <t>Bacillus amyloliquefaciens</t>
  </si>
  <si>
    <t>Bacteroides caccae</t>
  </si>
  <si>
    <t>Bacteroides coprocola</t>
  </si>
  <si>
    <t>Bacteroides coprophilus</t>
  </si>
  <si>
    <t>Bacteroides dorei</t>
  </si>
  <si>
    <t>Bacteroides eggerthii</t>
  </si>
  <si>
    <t>Bacteroides intestinalis</t>
  </si>
  <si>
    <t>Bacteroides ovatus</t>
  </si>
  <si>
    <t>Bacteroides pectinophilus</t>
  </si>
  <si>
    <t>Bacteroides plebeius</t>
  </si>
  <si>
    <t>Bacteroides sp. 1_1_6</t>
  </si>
  <si>
    <t>Bacteroides thetaiotaomicron</t>
  </si>
  <si>
    <t>Bacteroides sp. 2_2_4</t>
  </si>
  <si>
    <t>Bacteroides sp. 4_3_47FAA</t>
  </si>
  <si>
    <t>Bacteroides vulgatus</t>
  </si>
  <si>
    <t>Bacteroides stercoris</t>
  </si>
  <si>
    <t>Bacteroides acidifaciens,Bacteroides finegoldii,Bacteroides fragilis,Bacteroides ovatus,Bacteroides salyersiae</t>
  </si>
  <si>
    <t>Bacteroides acidofaciens,Bacteroides coprocola</t>
  </si>
  <si>
    <t>Bifidobacterium adolescentis</t>
  </si>
  <si>
    <t>Bifidobacterium pseudocatenulatum</t>
  </si>
  <si>
    <t>Blautia hydrogenotrophica</t>
  </si>
  <si>
    <t>Bordetella parapertussis</t>
  </si>
  <si>
    <t>Bordetella spp</t>
  </si>
  <si>
    <t>Bordetella bronchiseptica,Bordetella parapertussis,Bordetella pertussis</t>
  </si>
  <si>
    <t>Brevibacillus agri</t>
  </si>
  <si>
    <t>Brevibacillus brevis</t>
  </si>
  <si>
    <t>Brevibacillus reuszeri</t>
  </si>
  <si>
    <t>Brevibacterium casei</t>
  </si>
  <si>
    <t>Brevundimonas diminuta</t>
  </si>
  <si>
    <t>Brevundimonas vesicularis</t>
  </si>
  <si>
    <t>Burkholderia cepacia</t>
  </si>
  <si>
    <t>Burkholderia spp 1</t>
  </si>
  <si>
    <t>Burkholderia vietnamiensis,Burkholderia pyrrocinia,Burkholderia cenocepacia,Burkholderia cepacia</t>
  </si>
  <si>
    <t>Burkholderia gladioli</t>
  </si>
  <si>
    <t>Burkholderia mallei</t>
  </si>
  <si>
    <t>Burkholderia spp 2</t>
  </si>
  <si>
    <t>Burkholderia pseudomallei,Burkholderia mallei</t>
  </si>
  <si>
    <t>Butyricicoccus pullicaecorum</t>
  </si>
  <si>
    <t>Clostridium thermocellum</t>
  </si>
  <si>
    <t>Butyrivibrio crossotus</t>
  </si>
  <si>
    <t>Butyrivibrio fibrisolvens</t>
  </si>
  <si>
    <t>Campylobacter coli</t>
  </si>
  <si>
    <t>Campylobacter spp 1</t>
  </si>
  <si>
    <t>Campylobacter jejuni,Campylobacter coli</t>
  </si>
  <si>
    <t>Campylobacter concisus</t>
  </si>
  <si>
    <t>Campylobacter hyointestinalis,Campylobacter lanienae</t>
  </si>
  <si>
    <t>Campylobacter jejuni</t>
  </si>
  <si>
    <t>Campylobacter spp 2</t>
  </si>
  <si>
    <t>Campylobacter coli,Campylobacter subantarcticus,Campylobacter lari,Campylobacter jejuni</t>
  </si>
  <si>
    <t>Campylobacter sputorum</t>
  </si>
  <si>
    <t>Campylobacter upsaliensis</t>
  </si>
  <si>
    <t>Campylobacter cuniculorum,Campylobacter helveticus,Helicobacter bilis</t>
  </si>
  <si>
    <t>Candida orthopsilosis,Candida metapsilosis</t>
  </si>
  <si>
    <t>Candida tropicalis</t>
  </si>
  <si>
    <t>Capnocytophaga granulosa</t>
  </si>
  <si>
    <t>Cardiobacterium hominis</t>
  </si>
  <si>
    <t>Catellicoccus marimammalium</t>
  </si>
  <si>
    <t>Catenibacterium mitsuokai</t>
  </si>
  <si>
    <t>Catonella morbi</t>
  </si>
  <si>
    <t>Chlamydophila pneumoniae</t>
  </si>
  <si>
    <t>Chlamydophila psittaci</t>
  </si>
  <si>
    <t>Chlamydophila abortus</t>
  </si>
  <si>
    <t>Citrobacter freundii</t>
  </si>
  <si>
    <t>Dickeya dadantii,Klebsiella oxytoca,Serratia marcescens,Enterobacter amnigenus,Pantoea dispersa,Raoultella terrigena</t>
  </si>
  <si>
    <t>Citrobacter youngae</t>
  </si>
  <si>
    <t>Citrobacter rodentium</t>
  </si>
  <si>
    <t>Clostridium difficile</t>
  </si>
  <si>
    <t>Clostridium nexile</t>
  </si>
  <si>
    <t>Clostridium hylemonae,Dorea formicigenerans,Roseburia faecis,Ruminococcus gnavus,Ruminococcus obeum,Ruminococcus torques,Blautia producta</t>
  </si>
  <si>
    <t>Clostridium perfringens</t>
  </si>
  <si>
    <t>Clostridium septicum</t>
  </si>
  <si>
    <t>Clostridium sp. M62/1</t>
  </si>
  <si>
    <t>Clostridium sp. SS2/1</t>
  </si>
  <si>
    <t>Clostridium tetani</t>
  </si>
  <si>
    <t>Collinsella aerofaciens</t>
  </si>
  <si>
    <t>Coprococcus comes</t>
  </si>
  <si>
    <t>Coprococcus eutactus</t>
  </si>
  <si>
    <t>Corynebacterium diphtheriae</t>
  </si>
  <si>
    <t>Corynebacterium simulans,Corynebacterium freneyi</t>
  </si>
  <si>
    <t>Corynebacterium durum</t>
  </si>
  <si>
    <t>Corynebacterium matruchotii</t>
  </si>
  <si>
    <t>Corynebacterium pseudodiphtheriticum</t>
  </si>
  <si>
    <t>Coxiella burnetii</t>
  </si>
  <si>
    <t>Desulfovibrio desulfuricans</t>
  </si>
  <si>
    <t>Desulfovibrio piger</t>
  </si>
  <si>
    <t>Desulfovibrio vulgaris</t>
  </si>
  <si>
    <t>Dialister invisus</t>
  </si>
  <si>
    <t>Dorea formicigenerans</t>
  </si>
  <si>
    <t>Dorea longicatena</t>
  </si>
  <si>
    <t>Ehrlichia canis</t>
  </si>
  <si>
    <t>Elizabethkingia meningoseptica</t>
  </si>
  <si>
    <t>Enterobacter cloacae</t>
  </si>
  <si>
    <t>Entero./Kleb. spp</t>
  </si>
  <si>
    <t>Klebsiella oxytoca,Enterobacter cloacae</t>
  </si>
  <si>
    <t>Buttiauxella warmboldiae,Citrobacter farmeri,Citrobacter freundii,Cronobacter dublinensis,Cronobacter sakazakii,Enterobacter aerogenes,Enterobacter hormaechei,Enterobacter sp. 638,Klebsiella granulomatis,Klebsiella pneumoniae,Klebsiella variicola,Leclercia adecarboxylata,Raoultella ornithinolytica,Raoultella planticola,Raoultella terrigena,Salmonella serovar,Serratia liquefaciens,Serratia marcescens</t>
  </si>
  <si>
    <t>Enterococcus casseliflavus</t>
  </si>
  <si>
    <t>Enterococcus spp</t>
  </si>
  <si>
    <t>Enterococcus gallinarum,Enterococcus casseliflavus</t>
  </si>
  <si>
    <t>E. faecalis</t>
  </si>
  <si>
    <t>Enterococcus faecium</t>
  </si>
  <si>
    <t>E. faecium</t>
  </si>
  <si>
    <t>Enterococcus avium,Enterococcus durans,Enterococcus hirae,Enterococcus lactis</t>
  </si>
  <si>
    <t>Enterococcus italicus</t>
  </si>
  <si>
    <t>E. italicus</t>
  </si>
  <si>
    <t>Enterococcus sulfureus</t>
  </si>
  <si>
    <t>Erysipelothrix rhusiopathiae</t>
  </si>
  <si>
    <t>E. rhusiopathiae</t>
  </si>
  <si>
    <t>Escherichia coli</t>
  </si>
  <si>
    <t>Escheric./Shig. spp</t>
  </si>
  <si>
    <t>Escherichia coli,Escherichia fergusonii,Shigella boydii,Shigella sonnei,Shigella dysenteriae,Shigella flexneri</t>
  </si>
  <si>
    <t>Escherichia albertii,Enterobacter aerogenes,Enterobacter cloacae,Serratia marcescens</t>
  </si>
  <si>
    <t>Eubacterium hallii</t>
  </si>
  <si>
    <t>E. hallii</t>
  </si>
  <si>
    <t>Eubacterium infirmum</t>
  </si>
  <si>
    <t>E. infirmum</t>
  </si>
  <si>
    <t>Eubacterium rectale</t>
  </si>
  <si>
    <t>E. rectale</t>
  </si>
  <si>
    <t>Eubacterium saburreum</t>
  </si>
  <si>
    <t>E. saburreum</t>
  </si>
  <si>
    <t>Eubacterium siraeum</t>
  </si>
  <si>
    <t>E. siraeum</t>
  </si>
  <si>
    <t>Eubacterium ventriosum</t>
  </si>
  <si>
    <t>E. ventriosum</t>
  </si>
  <si>
    <t>Exiguobacterium aurantiacum</t>
  </si>
  <si>
    <t>E. aurantiacum</t>
  </si>
  <si>
    <t>Faecalibacterium prausnitzii</t>
  </si>
  <si>
    <t>F. prausnitzii</t>
  </si>
  <si>
    <t>Filifactor alocis</t>
  </si>
  <si>
    <t>F. alocis</t>
  </si>
  <si>
    <t>F. magna</t>
  </si>
  <si>
    <t>Francisella tularensis</t>
  </si>
  <si>
    <t>Francisella spp</t>
  </si>
  <si>
    <t>Francisella novicida,Francisella tularensis</t>
  </si>
  <si>
    <t>Fusobacterium mortiferum</t>
  </si>
  <si>
    <t>F. mortiferum</t>
  </si>
  <si>
    <t>Fusobacterium necrophorum</t>
  </si>
  <si>
    <t>F. necrophorum</t>
  </si>
  <si>
    <t>F. nucleatum</t>
  </si>
  <si>
    <t>Fusobacterium canifelinum</t>
  </si>
  <si>
    <t>F. periodonticum</t>
  </si>
  <si>
    <t>Fusobacterium varium</t>
  </si>
  <si>
    <t>F. varium</t>
  </si>
  <si>
    <t>G. vaginalis</t>
  </si>
  <si>
    <t>Gemella bergeri</t>
  </si>
  <si>
    <t>G. bergeri</t>
  </si>
  <si>
    <t>Gemella haemolysans</t>
  </si>
  <si>
    <t>G. haemolysans</t>
  </si>
  <si>
    <t>Gemella morbillorum</t>
  </si>
  <si>
    <t>G. morbillorum</t>
  </si>
  <si>
    <t>Geobacillus stearothermophilus</t>
  </si>
  <si>
    <t>G. stearothermophi.</t>
  </si>
  <si>
    <t>Granulicatella adiacens</t>
  </si>
  <si>
    <t>G. adiacens</t>
  </si>
  <si>
    <t>Granulicatella elegans</t>
  </si>
  <si>
    <t>G. elegans</t>
  </si>
  <si>
    <t>H. ducreyi</t>
  </si>
  <si>
    <t>Pasteurella aerogenes,Photorhabdus temperata,Rickettsiella popilliae</t>
  </si>
  <si>
    <t>H. influenzae</t>
  </si>
  <si>
    <t>Haemophilus haemolyticus</t>
  </si>
  <si>
    <t>Haemophilus parainfluenzae</t>
  </si>
  <si>
    <t>H. parainfluenzae</t>
  </si>
  <si>
    <t>Hafnia alvei</t>
  </si>
  <si>
    <t>H. alvei</t>
  </si>
  <si>
    <t>Pectobacterium atrosepticum,Pectobacterium wasabiae,Serratia proteamaculans,Serratia liquefaciens,Serratia quinivorans</t>
  </si>
  <si>
    <t>Helicobacter cinaedi</t>
  </si>
  <si>
    <t>H. cinaedi</t>
  </si>
  <si>
    <t>Helicobacter fennelliae</t>
  </si>
  <si>
    <t>H. fennelliae</t>
  </si>
  <si>
    <t>Helicobacter pylori</t>
  </si>
  <si>
    <t>H. pylori</t>
  </si>
  <si>
    <t>Helicobacter suis</t>
  </si>
  <si>
    <t>Inquilinus limosus</t>
  </si>
  <si>
    <t>I. limosus</t>
  </si>
  <si>
    <t>Kingella denitrificans</t>
  </si>
  <si>
    <t>K. denitrificans</t>
  </si>
  <si>
    <t>Kingella kingae</t>
  </si>
  <si>
    <t>K. kingae</t>
  </si>
  <si>
    <t>Klebsiella granulomatis</t>
  </si>
  <si>
    <t>K. granulomatis</t>
  </si>
  <si>
    <t>Kocuria kristinae</t>
  </si>
  <si>
    <t>K. kristinae</t>
  </si>
  <si>
    <t>Lachnobacterium bovis</t>
  </si>
  <si>
    <t>L. bovis</t>
  </si>
  <si>
    <t>L. acidophilus</t>
  </si>
  <si>
    <t>Lactobacillus helveticus,Lactobacillus intestinalis</t>
  </si>
  <si>
    <t>Lactobacillus casei</t>
  </si>
  <si>
    <t>Lactobacillus spp 1</t>
  </si>
  <si>
    <t>Lactobacillus paracasei,Lactobacillus zeae,Lactobacillus casei</t>
  </si>
  <si>
    <t>L. crispatus</t>
  </si>
  <si>
    <t>Lactobacillus delbrueckii</t>
  </si>
  <si>
    <t>L. delbrueckii</t>
  </si>
  <si>
    <t>Lactobacillus fermentum</t>
  </si>
  <si>
    <t>L. fermentum</t>
  </si>
  <si>
    <t>L. gasseri</t>
  </si>
  <si>
    <t>L. iners</t>
  </si>
  <si>
    <t>L. jensenii</t>
  </si>
  <si>
    <t>Lactobacillus paracasei</t>
  </si>
  <si>
    <t>Lactobacillus spp 3</t>
  </si>
  <si>
    <t>Lactobacillus casei,Lactobacillus zeae,Lactobacillus paracasei</t>
  </si>
  <si>
    <t>Lactobacillus plantarum</t>
  </si>
  <si>
    <t>Lactobacillus spp 2</t>
  </si>
  <si>
    <t>Lactobacillus pentosus,Lactobacillus plantarum</t>
  </si>
  <si>
    <t>Lactobacillus paraplantarum</t>
  </si>
  <si>
    <t>L. reuteri</t>
  </si>
  <si>
    <t>Lactobacillus hilgardii,Lactobacillus mali,Lactobacillus panis,Streptococcus pseudopneumoniae,Lactobacillus farraginis</t>
  </si>
  <si>
    <t>Lactobacillus rhamnosus</t>
  </si>
  <si>
    <t>L. rhamnosus</t>
  </si>
  <si>
    <t>Lactobacillus zeae</t>
  </si>
  <si>
    <t>L. salivarius</t>
  </si>
  <si>
    <t>L. vaginalis</t>
  </si>
  <si>
    <t>Lactobacillus coleohominis,Lactobacillus reuteri</t>
  </si>
  <si>
    <t>Lactococcus garvieae</t>
  </si>
  <si>
    <t>L. garvieae</t>
  </si>
  <si>
    <t>Lactococcus lactis</t>
  </si>
  <si>
    <t>L. lactis</t>
  </si>
  <si>
    <t>Lautropia mirabilis</t>
  </si>
  <si>
    <t>L. mirabilis</t>
  </si>
  <si>
    <t>Legionella pneumophila</t>
  </si>
  <si>
    <t>L. pneumophila</t>
  </si>
  <si>
    <t>Leifsonia aquatica</t>
  </si>
  <si>
    <t>L. aquatica</t>
  </si>
  <si>
    <t>Leptospira interrogans</t>
  </si>
  <si>
    <t>Leptospira spp</t>
  </si>
  <si>
    <t>Leptospira kirschneri,Leptospira borgpetersenii,Leptospira interrogans</t>
  </si>
  <si>
    <t>Leptospira noguchii,Leptospira santarosai,Leptospira weilii</t>
  </si>
  <si>
    <t>L. amnionii</t>
  </si>
  <si>
    <t>Leptotrichia buccalis</t>
  </si>
  <si>
    <t>L. buccalis</t>
  </si>
  <si>
    <t>Leptotrichia goodfellowii</t>
  </si>
  <si>
    <t>L. goodfellowii</t>
  </si>
  <si>
    <t>Leptotrichia wadei</t>
  </si>
  <si>
    <t>L. wadei</t>
  </si>
  <si>
    <t>Listeria monocytogenes</t>
  </si>
  <si>
    <t>L. monocytogenes</t>
  </si>
  <si>
    <t>Listeria welshimeri</t>
  </si>
  <si>
    <t>Lysinibacillus fusiformis</t>
  </si>
  <si>
    <t>Lysinibacillus spp</t>
  </si>
  <si>
    <t>Lysinibacillus sphaericus,Lysinibacillus fusiformis</t>
  </si>
  <si>
    <t>Massilia timonae</t>
  </si>
  <si>
    <t>Janthin./Massi. spp</t>
  </si>
  <si>
    <t>Janthinobacterium lividum,Massilia timonae</t>
  </si>
  <si>
    <t>Herminiimonas arsenicoxydans,Janthinobacterium sp. Marseille</t>
  </si>
  <si>
    <t>Megasphaera micronuciformis</t>
  </si>
  <si>
    <t>M. micronuciformis</t>
  </si>
  <si>
    <t>Megasphaera sp. DJF_B143</t>
  </si>
  <si>
    <t>M. sp. DJF_B143</t>
  </si>
  <si>
    <t>Methylobacterium fujisawaense</t>
  </si>
  <si>
    <t>M. fujisawaense</t>
  </si>
  <si>
    <t>Methylobacterium adhaesivum</t>
  </si>
  <si>
    <t>M. mesophilicum</t>
  </si>
  <si>
    <t>Methylobacterium zatmanii</t>
  </si>
  <si>
    <t>M. zatmanii</t>
  </si>
  <si>
    <t>Methylobacterium adhaesivum,Methylobacterium komagatae</t>
  </si>
  <si>
    <t>Microbacterium binotii</t>
  </si>
  <si>
    <t>M. binotii</t>
  </si>
  <si>
    <t>Micrococcus luteus</t>
  </si>
  <si>
    <t>M. luteus</t>
  </si>
  <si>
    <t>Micrococcus antarcticus,Micrococcus lylae</t>
  </si>
  <si>
    <t>Mitsuokella multacida</t>
  </si>
  <si>
    <t>M. multacida</t>
  </si>
  <si>
    <t>M. curtisii</t>
  </si>
  <si>
    <t>M. mulieris</t>
  </si>
  <si>
    <t>Mogibacterium timidum</t>
  </si>
  <si>
    <t>M. timidum</t>
  </si>
  <si>
    <t>Moraxella catarrhalis</t>
  </si>
  <si>
    <t>M. catarrhalis</t>
  </si>
  <si>
    <t>Moraxella lacunata</t>
  </si>
  <si>
    <t>M. lacunata</t>
  </si>
  <si>
    <t>M. morganii</t>
  </si>
  <si>
    <t>Escherichia albertii,Providencia alcalifaciens,Providencia heimbachae,Providencia rustigianii</t>
  </si>
  <si>
    <t>Mycobacterium africanum</t>
  </si>
  <si>
    <t>Mycobacterium spp 1</t>
  </si>
  <si>
    <t>Mycobacterium tuberculosis,Mycobacterium bovis,Mycobacterium africanum</t>
  </si>
  <si>
    <t>Mycobacterium avium</t>
  </si>
  <si>
    <t>M. avium</t>
  </si>
  <si>
    <t>Mycobacterium arosiense</t>
  </si>
  <si>
    <t>Mycobacterium chelonae</t>
  </si>
  <si>
    <t>Mycobacterium spp 2</t>
  </si>
  <si>
    <t>Mycobacterium abscessus,Mycobacterium chelonae</t>
  </si>
  <si>
    <t>Mycobacterium abscessus</t>
  </si>
  <si>
    <t>Mycobacterium intracellulare</t>
  </si>
  <si>
    <t>M. intracellulare</t>
  </si>
  <si>
    <t>Mycobacterium avium,Mycobacterium arosiense</t>
  </si>
  <si>
    <t>Mycobacterium kansasii</t>
  </si>
  <si>
    <t>M. kansasii</t>
  </si>
  <si>
    <t>Mycobacterium nebraskense</t>
  </si>
  <si>
    <t>Mycobacterium tuberculosis</t>
  </si>
  <si>
    <t>M. tuberculosis</t>
  </si>
  <si>
    <t>M. genitalium</t>
  </si>
  <si>
    <t>M. hominis</t>
  </si>
  <si>
    <t>Mycoplasma orale</t>
  </si>
  <si>
    <t>M. orale</t>
  </si>
  <si>
    <t>Mycoplasma subdolum</t>
  </si>
  <si>
    <t>Mycoplasma pneumoniae</t>
  </si>
  <si>
    <t>M. pneumoniae</t>
  </si>
  <si>
    <t>Neisseria bacilliformis</t>
  </si>
  <si>
    <t>N. bacilliformis</t>
  </si>
  <si>
    <t>Neisseria cinerea</t>
  </si>
  <si>
    <t>N. cinerea</t>
  </si>
  <si>
    <t>Neisseria gonorrhoeae,Neisseria meningitidis</t>
  </si>
  <si>
    <t>Neisseria elongata</t>
  </si>
  <si>
    <t>N. elongata</t>
  </si>
  <si>
    <t>Neisseria flavescens</t>
  </si>
  <si>
    <t>N. flavescens</t>
  </si>
  <si>
    <t>Neisseria subflava,Neisseria flava</t>
  </si>
  <si>
    <t>N. gonorrhoeae</t>
  </si>
  <si>
    <t>Neisseria cinerea,Neisseria meningitidis,Neisseria polysaccharea</t>
  </si>
  <si>
    <t>Neisseria lactamica</t>
  </si>
  <si>
    <t>N. lactamica</t>
  </si>
  <si>
    <t>Neisseria meningitidis</t>
  </si>
  <si>
    <t>N. meningitidis</t>
  </si>
  <si>
    <t>Neisseria cinerea,Neisseria gonorrhoeae</t>
  </si>
  <si>
    <t>Neisseria mucosa</t>
  </si>
  <si>
    <t>N. mucosa</t>
  </si>
  <si>
    <t>Neisseria sicca</t>
  </si>
  <si>
    <t>N. sicca</t>
  </si>
  <si>
    <t>Neisseria subflava</t>
  </si>
  <si>
    <t>N. subflava</t>
  </si>
  <si>
    <t>Neisseria flava</t>
  </si>
  <si>
    <t>Neorickettsia risticii</t>
  </si>
  <si>
    <t>N. risticii</t>
  </si>
  <si>
    <t>Neorickettsia sennetsu</t>
  </si>
  <si>
    <t>Nocardia asteroides</t>
  </si>
  <si>
    <t>Nocardia spp</t>
  </si>
  <si>
    <t>Nocardia cyriacigeorgica,Nocardia abscessus,Nocardia cummidelens,Nocardia flavorosea,Nocardia pseudobrasiliensis,Nocardia fluminea,Nocardia asteroides</t>
  </si>
  <si>
    <t>Nocardia exalbida,Nocardia neocaledoniensis,Nocardia paucivorans,Nocardia vinacea,Rhodococcus erythropolis,Williamsia muralis</t>
  </si>
  <si>
    <t>Nocardia farcinica</t>
  </si>
  <si>
    <t>N. farcinica</t>
  </si>
  <si>
    <t>Nocardioides sp. NS/27</t>
  </si>
  <si>
    <t>N. sp. NS/27</t>
  </si>
  <si>
    <t>Novosphingobium sp. K39</t>
  </si>
  <si>
    <t>N. sp. K39</t>
  </si>
  <si>
    <t>Ochrobactrum anthropi</t>
  </si>
  <si>
    <t>Ochrobactrum spp</t>
  </si>
  <si>
    <t>Ochrobactrum tritici,Ochrobactrum anthropi</t>
  </si>
  <si>
    <t>Oribacterium sinus</t>
  </si>
  <si>
    <t>O. sinus</t>
  </si>
  <si>
    <t>Paenibacillus larvae</t>
  </si>
  <si>
    <t>P. larvae</t>
  </si>
  <si>
    <t>Paenibacillus macerans</t>
  </si>
  <si>
    <t>P. macerans</t>
  </si>
  <si>
    <t>Paenibacillus thiaminolyticus</t>
  </si>
  <si>
    <t>P. thiaminolyticus</t>
  </si>
  <si>
    <t>Paenibacillus popilliae</t>
  </si>
  <si>
    <t>Pantoea agglomerans</t>
  </si>
  <si>
    <t>Pantoea spp</t>
  </si>
  <si>
    <t>Pantoea ananatis,Pantoea agglomerans</t>
  </si>
  <si>
    <t>Erwinia tasmaniensis,Kluyvera ascorbata,Sodalis glossinidius</t>
  </si>
  <si>
    <t>Papillibacter cinnamivorans</t>
  </si>
  <si>
    <t>P. cinnamivorans</t>
  </si>
  <si>
    <t>Parabacteroides distasonis</t>
  </si>
  <si>
    <t>P. distasonis</t>
  </si>
  <si>
    <t>Parabacteroides merdae</t>
  </si>
  <si>
    <t>P. merdae</t>
  </si>
  <si>
    <t>Paracoccus marcusii</t>
  </si>
  <si>
    <t>P. marcusii</t>
  </si>
  <si>
    <t>P. micra</t>
  </si>
  <si>
    <t>Pasteurella multocida</t>
  </si>
  <si>
    <t>P. multocida</t>
  </si>
  <si>
    <t>Pediococcus acidilactici</t>
  </si>
  <si>
    <t>P. acidilactici</t>
  </si>
  <si>
    <t>Pediococcus stilesii</t>
  </si>
  <si>
    <t>Pediococcus pentosaceus</t>
  </si>
  <si>
    <t>P. pentosaceus</t>
  </si>
  <si>
    <t>P. asaccharolyticus</t>
  </si>
  <si>
    <t>P. anaerobius</t>
  </si>
  <si>
    <t>Peptostreptococcus stomatis</t>
  </si>
  <si>
    <t>P. stomatis</t>
  </si>
  <si>
    <t>Plesiomonas shigelloides</t>
  </si>
  <si>
    <t>P. shigelloides</t>
  </si>
  <si>
    <t>Pneumocystis jirovecii</t>
  </si>
  <si>
    <t>P. jirovecii</t>
  </si>
  <si>
    <t>P. asaccharolytica</t>
  </si>
  <si>
    <t>Porphyromonas endodontalis</t>
  </si>
  <si>
    <t>P. endodontalis</t>
  </si>
  <si>
    <t>P. gingivalis</t>
  </si>
  <si>
    <t>P. bivia</t>
  </si>
  <si>
    <t>P. buccalis</t>
  </si>
  <si>
    <t>Prevotella copri</t>
  </si>
  <si>
    <t>P. copri</t>
  </si>
  <si>
    <t>Prevotella denticola</t>
  </si>
  <si>
    <t>P. denticola</t>
  </si>
  <si>
    <t>P. disiens</t>
  </si>
  <si>
    <t>P. intermedia</t>
  </si>
  <si>
    <t>Prevotella loescheii</t>
  </si>
  <si>
    <t>P. loescheii</t>
  </si>
  <si>
    <t>P. melaninogenica</t>
  </si>
  <si>
    <t>P. nigrescens</t>
  </si>
  <si>
    <t>Prevotella oralis</t>
  </si>
  <si>
    <t>P. oralis</t>
  </si>
  <si>
    <t>Prevotella oris</t>
  </si>
  <si>
    <t>P. oris</t>
  </si>
  <si>
    <t>Prevotella tannerae</t>
  </si>
  <si>
    <t>P. tannerae</t>
  </si>
  <si>
    <t>Prevotella veroralis</t>
  </si>
  <si>
    <t>P. veroralis</t>
  </si>
  <si>
    <t>P. acnes</t>
  </si>
  <si>
    <t>Propionibacterium propionicum</t>
  </si>
  <si>
    <t>P. propionicum</t>
  </si>
  <si>
    <t>Proteus mirabilis</t>
  </si>
  <si>
    <t>Proteus spp</t>
  </si>
  <si>
    <t>Proteus mirabilis,Proteus vulgaris</t>
  </si>
  <si>
    <t>Candidatus hamiltonella</t>
  </si>
  <si>
    <t>P. aeruginosa</t>
  </si>
  <si>
    <t>Pseudomonas fluorescens</t>
  </si>
  <si>
    <t>Pseudomonas spp 1</t>
  </si>
  <si>
    <t>Pseudomonas veronii,Pseudomonas rhodesiae,Pseudomonas koreensis,Pseudomonas umsongensis,Pseudomonas libanensis,Pseudomonas chlororaphis,Pseudomonas fluorescens</t>
  </si>
  <si>
    <t>Marinobacter hydrocarbonoclasticus,Pseudomonas fragi,Pseudomonas mandelii,Pseudomonas savastanoi,Marinobacter alkaliphilus</t>
  </si>
  <si>
    <t>Pseudomonas putida</t>
  </si>
  <si>
    <t>Pseudomonas spp 2</t>
  </si>
  <si>
    <t>Pseudomonas entomophila,Pseudomonas nitroreducens,Pseudomonas alcaligenes,Pseudomonas plecoglossicida,Pseudomonas putida</t>
  </si>
  <si>
    <t>Pseudomonas mendocina,Pseudomonas stutzeri,Pseudomonas mosselii,Pseudomonas oryzihabitans</t>
  </si>
  <si>
    <t>Pseudomonas straminea</t>
  </si>
  <si>
    <t>Pseudomonas spp 3</t>
  </si>
  <si>
    <t>Pseudomonas fulva,Pseudomonas straminea</t>
  </si>
  <si>
    <t>Pseudomonas fluorescens,Pseudomonas koreensis,Pseudomonas mosselii</t>
  </si>
  <si>
    <t>Pseudoramibacter alactolyticus</t>
  </si>
  <si>
    <t>P. alactolyticus</t>
  </si>
  <si>
    <t>Rahnella aquatilis</t>
  </si>
  <si>
    <t>Ewing./Rahnella spp</t>
  </si>
  <si>
    <t>Ewingella americana,Rahnella aquatilis</t>
  </si>
  <si>
    <t>Ralstonia pickettii</t>
  </si>
  <si>
    <t>R. pickettii</t>
  </si>
  <si>
    <t>Rhodococcus equi</t>
  </si>
  <si>
    <t>R. equi</t>
  </si>
  <si>
    <t>Rothia dentocariosa</t>
  </si>
  <si>
    <t>Rothia spp</t>
  </si>
  <si>
    <t>Rothia aeria,Rothia dentocariosa</t>
  </si>
  <si>
    <t>Rothia mucilaginosa</t>
  </si>
  <si>
    <t>R. mucilaginosa</t>
  </si>
  <si>
    <t>Ruminococcus bromii</t>
  </si>
  <si>
    <t>R. bromii</t>
  </si>
  <si>
    <t>Ruminococcus gnavus</t>
  </si>
  <si>
    <t>R. gnavus</t>
  </si>
  <si>
    <t>Ruminococcus obeum</t>
  </si>
  <si>
    <t>R. obeum</t>
  </si>
  <si>
    <t>Ruminococcus torques</t>
  </si>
  <si>
    <t>R. torques</t>
  </si>
  <si>
    <t>Salmonella enterica</t>
  </si>
  <si>
    <t>S. enterica</t>
  </si>
  <si>
    <t>Citrobacter amalonaticus</t>
  </si>
  <si>
    <t>Selenomonas infelix</t>
  </si>
  <si>
    <t>S. infelix</t>
  </si>
  <si>
    <t>S. noxia</t>
  </si>
  <si>
    <t>Selenomonas sputigena</t>
  </si>
  <si>
    <t>S. sputigena</t>
  </si>
  <si>
    <t>Shigella dysenteriae</t>
  </si>
  <si>
    <t>S. dysenteriae</t>
  </si>
  <si>
    <t>Salmonella bongori</t>
  </si>
  <si>
    <t>Shuttleworthia satelles</t>
  </si>
  <si>
    <t>S. satelles</t>
  </si>
  <si>
    <t>S. sanguinegens</t>
  </si>
  <si>
    <t>Solobacterium moorei</t>
  </si>
  <si>
    <t>S. moorei</t>
  </si>
  <si>
    <t>Sphingomonas paucimobilis</t>
  </si>
  <si>
    <t>S. paucimobilis</t>
  </si>
  <si>
    <t>Sphingomonas sp. AO1</t>
  </si>
  <si>
    <t>S. sp.</t>
  </si>
  <si>
    <t>Sporobacter termitidis</t>
  </si>
  <si>
    <t>S. termitidis</t>
  </si>
  <si>
    <t>S. aureus</t>
  </si>
  <si>
    <t>Staphylococcus caprae</t>
  </si>
  <si>
    <t>Staph. spp 1</t>
  </si>
  <si>
    <t>Staphylococcus capitis,Staphylococcus caprae</t>
  </si>
  <si>
    <t>Staphylococcus aureus,Staphylococcus epidermidis,Staphylococcus pettenkoferi,Staphylococcus pseudintermedius</t>
  </si>
  <si>
    <t>S. epidermidis</t>
  </si>
  <si>
    <t>Staphylococcus aureus,Staphylococcus haemolyticus,Staphylococcus pettenkoferi</t>
  </si>
  <si>
    <t>Staph. spp 2</t>
  </si>
  <si>
    <t>Staphylococcus arlettae,Staphylococcus saprophyticus</t>
  </si>
  <si>
    <t>Stenotrophomonas maltophilia</t>
  </si>
  <si>
    <t>Pseud./Sten./Xanth.</t>
  </si>
  <si>
    <t>Xanthomonas retroflexus,Pseudomonas geniculata,Stenotrophomonas maltophilia</t>
  </si>
  <si>
    <t>Stenotrophomonas koreensis</t>
  </si>
  <si>
    <t>Streptobacillus moniliformis</t>
  </si>
  <si>
    <t>S. moniliformis</t>
  </si>
  <si>
    <t>S. agalactiae</t>
  </si>
  <si>
    <t>S. anginosus</t>
  </si>
  <si>
    <t>Streptococcus australis</t>
  </si>
  <si>
    <t>S. australis</t>
  </si>
  <si>
    <t>Streptococcus infantis</t>
  </si>
  <si>
    <t>Streptococcus spp 1</t>
  </si>
  <si>
    <t>Streptococcus intermedius,Streptococcus constellatus</t>
  </si>
  <si>
    <t>Streptococcus downei</t>
  </si>
  <si>
    <t>S. downei</t>
  </si>
  <si>
    <t>Streptococcus gordonii</t>
  </si>
  <si>
    <t>S. gordonii</t>
  </si>
  <si>
    <t>S. infantis</t>
  </si>
  <si>
    <t>Streptococcus cristatus,Streptococcus oralis,Streptococcus pneumoniae,Streptococcus pseudopneumoniae,Streptococcus salivarius</t>
  </si>
  <si>
    <t>S. mitis</t>
  </si>
  <si>
    <t>Streptococcus infantis,Streptococcus oralis,Streptococcus pneumoniae,Streptococcus porcinus,Streptococcus pseudopneumoniae</t>
  </si>
  <si>
    <t>Streptococcus mutans</t>
  </si>
  <si>
    <t>S. mutans</t>
  </si>
  <si>
    <t>Streptococcus oralis</t>
  </si>
  <si>
    <t>Streptococcus spp 2</t>
  </si>
  <si>
    <t>Streptococcus pneumoniae,Streptococcus infantis,Streptococcus oralis</t>
  </si>
  <si>
    <t>Streptococcus equi,Streptococcus pseudopneumoniae,Streptococcus mitis,Streptococcus phocae</t>
  </si>
  <si>
    <t>Streptococcus parasanguinis</t>
  </si>
  <si>
    <t>S. parasanguinis</t>
  </si>
  <si>
    <t>Streptococcus pneumoniae</t>
  </si>
  <si>
    <t>S. pneumoniae</t>
  </si>
  <si>
    <t>Streptococcus infantis,Streptococcus oralis,Streptococcus pseudopneumoniae,Streptococcus mitis</t>
  </si>
  <si>
    <t>Streptococcus pyogenes</t>
  </si>
  <si>
    <t>S. pyogenes</t>
  </si>
  <si>
    <t>Streptococcus spp 3</t>
  </si>
  <si>
    <t>Streptococcus thermophilus,Streptococcus salivarius</t>
  </si>
  <si>
    <t>Streptococcus sanguinis</t>
  </si>
  <si>
    <t>S. sanguinis</t>
  </si>
  <si>
    <t>Streptococcus pseudopneumoniae,Streptococcus genomosp.</t>
  </si>
  <si>
    <t>Streptococcus sinensis</t>
  </si>
  <si>
    <t>S. sinensis</t>
  </si>
  <si>
    <t>Streptococcus suis</t>
  </si>
  <si>
    <t>S. suis</t>
  </si>
  <si>
    <t>Streptomyces bikiniensis</t>
  </si>
  <si>
    <t>S. bikiniensis</t>
  </si>
  <si>
    <t>Streptomyces griseus</t>
  </si>
  <si>
    <t>Streptomyces spp 1</t>
  </si>
  <si>
    <t>Streptomyces mediolani,Streptomyces microflavus,Streptomyces anulatus,Streptomyces parvus,Streptomyces finlayi,Streptomyces griseus</t>
  </si>
  <si>
    <t>Streptomyces somaliensis</t>
  </si>
  <si>
    <t>Streptomyces spp 2</t>
  </si>
  <si>
    <t>Streptomyces albidoflavus,Streptomyces somaliensis</t>
  </si>
  <si>
    <t>Subdoligranulum variabile</t>
  </si>
  <si>
    <t>S. variabile</t>
  </si>
  <si>
    <t>T. forsythia</t>
  </si>
  <si>
    <t>T. denticola</t>
  </si>
  <si>
    <t>T. pallidum</t>
  </si>
  <si>
    <t>T. socranskii</t>
  </si>
  <si>
    <t>T. vaginalis</t>
  </si>
  <si>
    <t>Turicibacter sanguinis</t>
  </si>
  <si>
    <t>T. sanguinis</t>
  </si>
  <si>
    <t>U. parvum</t>
  </si>
  <si>
    <t>U. urealyticum</t>
  </si>
  <si>
    <t>V. cambriense</t>
  </si>
  <si>
    <t>Veillonella dispar</t>
  </si>
  <si>
    <t>V. dispar</t>
  </si>
  <si>
    <t>V. parvula</t>
  </si>
  <si>
    <t>Vibrio alginolyticus</t>
  </si>
  <si>
    <t>V. alginolyticus</t>
  </si>
  <si>
    <t>Vibrio campbellii,Vibrio harveyi,Vibrio orientalis,Vibrio rotiferianus,Vibrio parahaemolyticus</t>
  </si>
  <si>
    <t>Vibrio cholerae</t>
  </si>
  <si>
    <t>V. cholerae</t>
  </si>
  <si>
    <t>Vibrio parahaemolyticus</t>
  </si>
  <si>
    <t>V. parahaemolyticus</t>
  </si>
  <si>
    <t>Vibrio harveyi,Vibrio orientalis,Vibrio shilonii</t>
  </si>
  <si>
    <t>Vibrio vulnificus</t>
  </si>
  <si>
    <t>V. vulnificus</t>
  </si>
  <si>
    <t>Vibrio aestuarianus</t>
  </si>
  <si>
    <t>Weissella confusa</t>
  </si>
  <si>
    <t>W. confusa</t>
  </si>
  <si>
    <t>Yersinia enterocolitica</t>
  </si>
  <si>
    <t>Y. enterocolitica</t>
  </si>
  <si>
    <t>Yersinia pestis</t>
  </si>
  <si>
    <t>Yersinia spp</t>
  </si>
  <si>
    <t>Yersinia pestis,Yersinia pseudotuberculosis</t>
  </si>
  <si>
    <t>Yersinia rohdei</t>
  </si>
  <si>
    <t>badA</t>
  </si>
  <si>
    <t xml:space="preserve">Surface protein/Bartonella adhesin </t>
  </si>
  <si>
    <t>Bartonella henselae</t>
  </si>
  <si>
    <t>bepB</t>
  </si>
  <si>
    <t xml:space="preserve">BepB protein </t>
  </si>
  <si>
    <t>ptxA</t>
  </si>
  <si>
    <t xml:space="preserve">pertussis toxin subunit 1 precursor </t>
  </si>
  <si>
    <t>Bordetella pertussis</t>
  </si>
  <si>
    <t>wbkA</t>
  </si>
  <si>
    <t xml:space="preserve">mannosyltransferase </t>
  </si>
  <si>
    <t>Brucella canis,Brucella ovis,Brucella suis,Brucella pinnipedialis,Brucella microti,Brucella abortus,Brucella melitensis</t>
  </si>
  <si>
    <t>wzt</t>
  </si>
  <si>
    <t xml:space="preserve">O-antigen export system ATP-binding protein </t>
  </si>
  <si>
    <t>Brucella canis,Brucella ovis,Brucella suis,Brucella pinnipedialis,Brucella microti,Brucella melitensis</t>
  </si>
  <si>
    <t>flhA</t>
  </si>
  <si>
    <t xml:space="preserve">flagellar biosynthesis protein </t>
  </si>
  <si>
    <t>fliF</t>
  </si>
  <si>
    <t xml:space="preserve">flagellar M-ring protein </t>
  </si>
  <si>
    <t>waaC</t>
  </si>
  <si>
    <t xml:space="preserve">putative lipopolysaccharide heptosyltransferase </t>
  </si>
  <si>
    <t>pkn5</t>
  </si>
  <si>
    <t xml:space="preserve">S/T Protein Kinase </t>
  </si>
  <si>
    <t>CT456</t>
  </si>
  <si>
    <t xml:space="preserve">type III translocated protein </t>
  </si>
  <si>
    <t>tcdB</t>
  </si>
  <si>
    <t xml:space="preserve">toxin B </t>
  </si>
  <si>
    <t>tcdA</t>
  </si>
  <si>
    <t xml:space="preserve">toxin A </t>
  </si>
  <si>
    <t>cloSI</t>
  </si>
  <si>
    <t xml:space="preserve">alpha-clostripain </t>
  </si>
  <si>
    <t>spaA</t>
  </si>
  <si>
    <t xml:space="preserve">Putative surface-anchored fimbrial subunit </t>
  </si>
  <si>
    <t>spaB</t>
  </si>
  <si>
    <t xml:space="preserve">Putative surface anchored protein </t>
  </si>
  <si>
    <t>ace (E. faecalis)</t>
  </si>
  <si>
    <t xml:space="preserve">collagen adhesin protein </t>
  </si>
  <si>
    <t>efaA</t>
  </si>
  <si>
    <t xml:space="preserve">endocarditis specific antigen </t>
  </si>
  <si>
    <t>aslA</t>
  </si>
  <si>
    <t xml:space="preserve">putative arylsulfatase </t>
  </si>
  <si>
    <t>Escherichia fergusonii,Escherichia coli</t>
  </si>
  <si>
    <t>chuS</t>
  </si>
  <si>
    <t xml:space="preserve">Putative heme/hemoglobin transport protein </t>
  </si>
  <si>
    <t>eae</t>
  </si>
  <si>
    <t xml:space="preserve">intimin adherence protein </t>
  </si>
  <si>
    <t>stx2A</t>
  </si>
  <si>
    <t xml:space="preserve">shiga-like toxin II A subunit encoded by bacteriophage BP-933W </t>
  </si>
  <si>
    <t>stx1B</t>
  </si>
  <si>
    <t xml:space="preserve">shiga-like toxin 1 subunit B encoded within prophage CP-933V </t>
  </si>
  <si>
    <t>Escherichia coli,Shigella dysenteriae</t>
  </si>
  <si>
    <t>hap</t>
  </si>
  <si>
    <t xml:space="preserve">adhesion and penetration protein </t>
  </si>
  <si>
    <t>tbpA</t>
  </si>
  <si>
    <t xml:space="preserve">transferrin-binding protein 1 precursor </t>
  </si>
  <si>
    <t>flaB</t>
  </si>
  <si>
    <t xml:space="preserve">flagellin B (flaB) </t>
  </si>
  <si>
    <t>oipA</t>
  </si>
  <si>
    <t xml:space="preserve">outer membrane protein </t>
  </si>
  <si>
    <t>flgG</t>
  </si>
  <si>
    <t xml:space="preserve">flagellar basal-body rod protein (flgG) </t>
  </si>
  <si>
    <t>ureA</t>
  </si>
  <si>
    <t xml:space="preserve">urease alpha subunit (ureA) (urea amidohydrolase) </t>
  </si>
  <si>
    <t>ureI</t>
  </si>
  <si>
    <t xml:space="preserve">urease accessory protein (ureI) </t>
  </si>
  <si>
    <t>icmK</t>
  </si>
  <si>
    <t xml:space="preserve">IcmK (DotH) </t>
  </si>
  <si>
    <t>lepA</t>
  </si>
  <si>
    <t xml:space="preserve">LepA, interaptin </t>
  </si>
  <si>
    <t>rpoS</t>
  </si>
  <si>
    <t>htpB</t>
  </si>
  <si>
    <t>plcA</t>
  </si>
  <si>
    <t xml:space="preserve">phosphatidylinositol-specific phospholipase c </t>
  </si>
  <si>
    <t>iap</t>
  </si>
  <si>
    <t xml:space="preserve">P60 extracellular protein, invasion associated protein Iap </t>
  </si>
  <si>
    <t>InlA</t>
  </si>
  <si>
    <t xml:space="preserve">Internalin A </t>
  </si>
  <si>
    <t>bsh</t>
  </si>
  <si>
    <t xml:space="preserve">bile salt hydrolase </t>
  </si>
  <si>
    <t>clpC</t>
  </si>
  <si>
    <t xml:space="preserve">endopeptidase Clp ATP-binding chain C </t>
  </si>
  <si>
    <t>mbtA</t>
  </si>
  <si>
    <t xml:space="preserve">mbtA </t>
  </si>
  <si>
    <t>Mycobacterium bovis,Mycobacterium tuberculosis,Mycobacterium africanum,Mycobacterium canettii</t>
  </si>
  <si>
    <t>mbtD</t>
  </si>
  <si>
    <t xml:space="preserve">mbtD </t>
  </si>
  <si>
    <t>mbtE</t>
  </si>
  <si>
    <t xml:space="preserve">mbtE </t>
  </si>
  <si>
    <t>lbpA</t>
  </si>
  <si>
    <t xml:space="preserve">lactoferrin-binding protein A </t>
  </si>
  <si>
    <t>Neisseria meningitidis,Neisseria lactamica,Neisseria gonorrhoeae</t>
  </si>
  <si>
    <t>pilG</t>
  </si>
  <si>
    <t xml:space="preserve">pilus assembly protein PilG </t>
  </si>
  <si>
    <t>fleN</t>
  </si>
  <si>
    <t xml:space="preserve">flagellar synthesis regulator FleN </t>
  </si>
  <si>
    <t>flgK</t>
  </si>
  <si>
    <t xml:space="preserve">flagellar hook-associated protein 1 FlgK </t>
  </si>
  <si>
    <t>fliG</t>
  </si>
  <si>
    <t xml:space="preserve">flagellar motor switch protein FliG </t>
  </si>
  <si>
    <t>fliN</t>
  </si>
  <si>
    <t xml:space="preserve">flagellar motor switch protein FliN </t>
  </si>
  <si>
    <t>lasI</t>
  </si>
  <si>
    <t xml:space="preserve">autoinducer synthesis protein LasI </t>
  </si>
  <si>
    <t>invA</t>
  </si>
  <si>
    <t xml:space="preserve">invasion protein </t>
  </si>
  <si>
    <t>fimH</t>
  </si>
  <si>
    <t xml:space="preserve">minor fimbrial subunit </t>
  </si>
  <si>
    <t>phoP</t>
  </si>
  <si>
    <t xml:space="preserve">response regulator in two-component regulatory system with PhoQ, transcribes genes expressed under low Mg+ concentration (OmpR family) </t>
  </si>
  <si>
    <t>spaO</t>
  </si>
  <si>
    <t xml:space="preserve">surface presentation of antigens; secretory proteins </t>
  </si>
  <si>
    <t>spaP</t>
  </si>
  <si>
    <t>stxA</t>
  </si>
  <si>
    <t xml:space="preserve">Shiga toxin subunit A; RNA-N-glycosidase; catalyticsubunit </t>
  </si>
  <si>
    <t>stxB</t>
  </si>
  <si>
    <t xml:space="preserve">Shiga toxin subunit B; receptor binding subunit </t>
  </si>
  <si>
    <t>iucA</t>
  </si>
  <si>
    <t xml:space="preserve">IucA </t>
  </si>
  <si>
    <t>Shigella flexneri,Shigella sonnei,Escherichia coli,Shigella boydii</t>
  </si>
  <si>
    <t>iucB</t>
  </si>
  <si>
    <t xml:space="preserve">IucB </t>
  </si>
  <si>
    <t>iucC</t>
  </si>
  <si>
    <t xml:space="preserve">IucC </t>
  </si>
  <si>
    <t>iucD</t>
  </si>
  <si>
    <t xml:space="preserve">IucD </t>
  </si>
  <si>
    <t>Shigella boydii</t>
  </si>
  <si>
    <t>iutA</t>
  </si>
  <si>
    <t xml:space="preserve">IutA </t>
  </si>
  <si>
    <t>hla</t>
  </si>
  <si>
    <t xml:space="preserve">Alpha-Hemolysin precursor </t>
  </si>
  <si>
    <t>hlb</t>
  </si>
  <si>
    <t xml:space="preserve">beta-hemolysin </t>
  </si>
  <si>
    <t>hlgB</t>
  </si>
  <si>
    <t xml:space="preserve">gamma-hemolysin component B </t>
  </si>
  <si>
    <t>hlgC</t>
  </si>
  <si>
    <t xml:space="preserve">gamma-hemolysin component C </t>
  </si>
  <si>
    <t>lukF</t>
  </si>
  <si>
    <t xml:space="preserve">Panton-Valentine leukocidin chain F precursor </t>
  </si>
  <si>
    <t>spa</t>
  </si>
  <si>
    <t xml:space="preserve">Immunoglobulin G binding protein A precursor </t>
  </si>
  <si>
    <t>neuC</t>
  </si>
  <si>
    <t xml:space="preserve">UDP-N-acetylglucosamine-2-epimerase NeuC </t>
  </si>
  <si>
    <t>cpsL</t>
  </si>
  <si>
    <t xml:space="preserve">polysaccharide biosynthesis protein CpsL </t>
  </si>
  <si>
    <t>ply</t>
  </si>
  <si>
    <t xml:space="preserve">pneumolysin </t>
  </si>
  <si>
    <t>lytA</t>
  </si>
  <si>
    <t xml:space="preserve">autolysin </t>
  </si>
  <si>
    <t>speB</t>
  </si>
  <si>
    <t xml:space="preserve">pyrogenic exotoxin B </t>
  </si>
  <si>
    <t>slo</t>
  </si>
  <si>
    <t xml:space="preserve">streptolysin O precursor </t>
  </si>
  <si>
    <t>Streptococcus dysgalactiae,Streptococcus pyogenes</t>
  </si>
  <si>
    <t>clpB</t>
  </si>
  <si>
    <t xml:space="preserve">clpB protein </t>
  </si>
  <si>
    <t>vasH</t>
  </si>
  <si>
    <t xml:space="preserve">sigma-54 dependent transcriptional regulator </t>
  </si>
  <si>
    <t>ace (V. cholerae)</t>
  </si>
  <si>
    <t xml:space="preserve">accessory cholera enterotoxin </t>
  </si>
  <si>
    <t>ctxA</t>
  </si>
  <si>
    <t xml:space="preserve">cholera enterotoxin, A subunit </t>
  </si>
  <si>
    <t>zot</t>
  </si>
  <si>
    <t xml:space="preserve">zona occludens toxin </t>
  </si>
  <si>
    <t>fliC2</t>
  </si>
  <si>
    <t xml:space="preserve">flagellin </t>
  </si>
  <si>
    <t>fliA</t>
  </si>
  <si>
    <t xml:space="preserve">RNA polymerase sigma factor for flagellar operon </t>
  </si>
  <si>
    <t>YE2522</t>
  </si>
  <si>
    <t xml:space="preserve">thermoregulated motility protein </t>
  </si>
  <si>
    <t>ystA</t>
  </si>
  <si>
    <t xml:space="preserve">enterotoxin </t>
  </si>
  <si>
    <t>inv</t>
  </si>
  <si>
    <t xml:space="preserve">In vitro mammalian cells invasion </t>
  </si>
  <si>
    <t>psaC</t>
  </si>
  <si>
    <t xml:space="preserve">outer membrane usher protein PsaC precursor </t>
  </si>
  <si>
    <t>Yersinia pseudotuberculosis,Yersinia pestis</t>
  </si>
  <si>
    <t>psaA</t>
  </si>
  <si>
    <t xml:space="preserve">pH 6 antigen precursor (antigen 4) (adhesin) </t>
  </si>
  <si>
    <t>ail</t>
  </si>
  <si>
    <t xml:space="preserve">attachment invasion locus protein </t>
  </si>
  <si>
    <t>ybtT</t>
  </si>
  <si>
    <t xml:space="preserve">yersiniabactin biosynthetic protein YbtT </t>
  </si>
  <si>
    <t>psaB</t>
  </si>
  <si>
    <t xml:space="preserve">chaperone protein PsaB precursor </t>
  </si>
  <si>
    <t>Gene name</t>
  </si>
  <si>
    <t>Antibiotic classification</t>
  </si>
  <si>
    <t>Also detects</t>
  </si>
  <si>
    <t>AAC(6)-Ib-cr</t>
  </si>
  <si>
    <t>Aminoglycoside-resistance</t>
  </si>
  <si>
    <t>aacC1</t>
  </si>
  <si>
    <t>aacC2</t>
  </si>
  <si>
    <t>aacC4</t>
  </si>
  <si>
    <t>aadA1</t>
  </si>
  <si>
    <t>aadB</t>
  </si>
  <si>
    <t>aphA1</t>
  </si>
  <si>
    <t>aphA6</t>
  </si>
  <si>
    <t>mecA</t>
  </si>
  <si>
    <t>Beta-lactam resistance</t>
  </si>
  <si>
    <t>BES-1</t>
  </si>
  <si>
    <t>Class A beta-lactamase</t>
  </si>
  <si>
    <t>BIC-1</t>
  </si>
  <si>
    <t>CTX-M-1 Group</t>
  </si>
  <si>
    <t>Detects CTX-M-1 type (37 variants)</t>
  </si>
  <si>
    <t>CTX-M-8 Group</t>
  </si>
  <si>
    <t>Detects CTX-M-8 type (3 variants)</t>
  </si>
  <si>
    <t>CTX-M-9 Group</t>
  </si>
  <si>
    <t>Detects CTX-M-9 type (40 variants)</t>
  </si>
  <si>
    <t>GES</t>
  </si>
  <si>
    <t>GES,IBC</t>
  </si>
  <si>
    <t>IMI &amp; NMC-A</t>
  </si>
  <si>
    <t>NMC-A,IMI-2,IMI-3</t>
  </si>
  <si>
    <t>KPC</t>
  </si>
  <si>
    <t>KPC-1,KPC-2,KPC-3,KPC-4,KPC-5,KPC-6,KPC-7,KPC-8,KPC-9,KPC-10,KPC-11</t>
  </si>
  <si>
    <t>Per-1 group</t>
  </si>
  <si>
    <t>Per-1,Per-3,Per-4,Per-5</t>
  </si>
  <si>
    <t>Per-2 group</t>
  </si>
  <si>
    <t>Per-2,Per-6</t>
  </si>
  <si>
    <t>SFC-1</t>
  </si>
  <si>
    <t>SFO-1</t>
  </si>
  <si>
    <t>SHV</t>
  </si>
  <si>
    <t>SHV(156D)</t>
  </si>
  <si>
    <t>SHV(156G)</t>
  </si>
  <si>
    <t>SHV(238G240E)</t>
  </si>
  <si>
    <t>SHV(238G240K)</t>
  </si>
  <si>
    <t>SHV(238S240E)</t>
  </si>
  <si>
    <t>SHV(238S240K)</t>
  </si>
  <si>
    <t>SME</t>
  </si>
  <si>
    <t>SME-1,SME-2,SME-3</t>
  </si>
  <si>
    <t>TLA-1</t>
  </si>
  <si>
    <t>VEB</t>
  </si>
  <si>
    <t>VEB-1,VEB-2,VEB-3,VEB-4,VEB-5,VEB-6,VEB-7</t>
  </si>
  <si>
    <t>ccrA</t>
  </si>
  <si>
    <t>Class B beta-lactamase</t>
  </si>
  <si>
    <t>IMP-1 group</t>
  </si>
  <si>
    <t>IMP-1,IMP-3,IMP-4,IMP-6,IMP-10,IMP-25,IMP-26</t>
  </si>
  <si>
    <t>IMP-12 group</t>
  </si>
  <si>
    <t>IMP-12,IMP-14,IMP-16,IMP-18</t>
  </si>
  <si>
    <t>IMP-2 group</t>
  </si>
  <si>
    <t>IMP-2,IMP-8,IMP-11,IMP-19,IMP-20,IMP-21,IMP-24</t>
  </si>
  <si>
    <t>IMP-5 group</t>
  </si>
  <si>
    <t>IMP-5,IMP-7,IMP-9,IMP-13,IMP-15,IMP-22</t>
  </si>
  <si>
    <t>NDM</t>
  </si>
  <si>
    <t>NDM-1,NDM-2</t>
  </si>
  <si>
    <t>VIM-1 group</t>
  </si>
  <si>
    <t>VIM-1,VIM-2,VIM-3,VIM-4,VIM-5,VIM-6,VIM-8,VIM-9,VIM-10,VIM-11,VIM-12,VIM-14,VIM-15,VIM-16,VIM-17,VIM-18,VIM-19,VIM-20,VIM-23,VIM-24,VIM-25,VIM-26</t>
  </si>
  <si>
    <t>VIM-13</t>
  </si>
  <si>
    <t>VIM-13 (28 variants)</t>
  </si>
  <si>
    <t>VIM-7</t>
  </si>
  <si>
    <t>ACC-1 group</t>
  </si>
  <si>
    <t>Class C beta-lactamase</t>
  </si>
  <si>
    <t>ACC-1,ACC-2,ACC-4</t>
  </si>
  <si>
    <t>ACC-3</t>
  </si>
  <si>
    <t>ACT 5/7 group</t>
  </si>
  <si>
    <t>ACT-5,ACT-7</t>
  </si>
  <si>
    <t>ACT-1 group</t>
  </si>
  <si>
    <t>ACT-1,ACT-2,ACT-3,ACT-4,ACT-6</t>
  </si>
  <si>
    <t>CFE-1</t>
  </si>
  <si>
    <t>CMY-10 Group</t>
  </si>
  <si>
    <t>CMY-1,CMY-8,CMY-9,CMY-10,CMY-19</t>
  </si>
  <si>
    <t>DHA</t>
  </si>
  <si>
    <t>DHA-1,DHA-2,DHA-3,DHA-5,DHA-6,DHA-7</t>
  </si>
  <si>
    <t>FOX</t>
  </si>
  <si>
    <t>FOX-1,FOX-2,FOX-3,FOX-4,FOX-5,FOX-6,FOX-7</t>
  </si>
  <si>
    <t>LAT</t>
  </si>
  <si>
    <t>LAT-1,LAT-3,LAT-4,CMY-2 group</t>
  </si>
  <si>
    <t>MIR</t>
  </si>
  <si>
    <t>MIR-1,MIR-2,MIR-3,MIR-4,MIR-5</t>
  </si>
  <si>
    <t>MOX</t>
  </si>
  <si>
    <t>MOX-1,MOX-2,MOX-3,MOX-4,MOX-5,MOX-6,MOX-7</t>
  </si>
  <si>
    <t>OXA-10 Group</t>
  </si>
  <si>
    <t>Class D beta-lactamase</t>
  </si>
  <si>
    <t>OXA-10,OXA-11,OXA-14,OXA-16,OXA-17,OXA-19,OXA-28,OXA-35,OXA-142,OXA-145,OXA-147</t>
  </si>
  <si>
    <t>OXA-18</t>
  </si>
  <si>
    <t>OXA-2 Group</t>
  </si>
  <si>
    <t>OXA-2,OXA-15,OXA-32,OXA-34,OXA-141,OXA-161</t>
  </si>
  <si>
    <t>OXA-23 Group</t>
  </si>
  <si>
    <t>OXA-23,OXA-27,OXA-49,OXA-73,OXA-133,OXA-146,OXA-165,OXA-166,OXA-167,OXA-168,OXA-169,OXA-170,OXA-171</t>
  </si>
  <si>
    <t>OXA-24 Group</t>
  </si>
  <si>
    <t>OXA-24,OXA-25,OXA-26,OXA-40,OXA-72,OXA-139,OXA-160</t>
  </si>
  <si>
    <t>OXA-45</t>
  </si>
  <si>
    <t>OXA-48 Group</t>
  </si>
  <si>
    <t>OXA-48,OXA-162,OXA-163,OXA-181</t>
  </si>
  <si>
    <t>OXA-50 Group</t>
  </si>
  <si>
    <t>OXA-50 group (50 variants)</t>
  </si>
  <si>
    <t>OXA-51 Group</t>
  </si>
  <si>
    <t>OXA-51 group (65 variants)</t>
  </si>
  <si>
    <t>OXA-54</t>
  </si>
  <si>
    <t>OXA-55</t>
  </si>
  <si>
    <t>OXA-55,OXA-SH</t>
  </si>
  <si>
    <t>OXA-58 Group</t>
  </si>
  <si>
    <t>OXA-58,OXA-96,OXA-97,OXA-164</t>
  </si>
  <si>
    <t>OXA-60</t>
  </si>
  <si>
    <t>OXA-60,OXA-60a,OXA-60b,OXA-60c</t>
  </si>
  <si>
    <t>OXA-62</t>
  </si>
  <si>
    <t>ereB</t>
  </si>
  <si>
    <t>Erythromycin resistance</t>
  </si>
  <si>
    <t>QepA</t>
  </si>
  <si>
    <t>Fluoroquinolone resistance</t>
  </si>
  <si>
    <t>QepA1,QepA2</t>
  </si>
  <si>
    <t>QnrA</t>
  </si>
  <si>
    <t>QnrA1,QnrA2,QnrA3,QnrA4,QnrA5,QnrA6,QnrA7</t>
  </si>
  <si>
    <t>QnrB-1 group</t>
  </si>
  <si>
    <t>QnrB1,QnrB2,QnrB3,QnrB6,QnrB7,QnrB9,QnrB13,QnrB14,QnrB15,QnrB16,QnrB17,QnrB18,QnrB20,QnrB23,QnrB24,QnrB29,QnrB30</t>
  </si>
  <si>
    <t>QnrB-31 group</t>
  </si>
  <si>
    <t>QnrB31,QnrB32</t>
  </si>
  <si>
    <t>QnrB-4 group</t>
  </si>
  <si>
    <t>QnrB4,QnrB11,QnrB12,QnrB22</t>
  </si>
  <si>
    <t>QnrB-5 group</t>
  </si>
  <si>
    <t>QnrB5,QnrB10,QnrB19</t>
  </si>
  <si>
    <t>QnrB-8 group</t>
  </si>
  <si>
    <t>QnrB8,QnrB21,QnrB25,QnrB27,QnrB28</t>
  </si>
  <si>
    <t>QnrC</t>
  </si>
  <si>
    <t>QnrD</t>
  </si>
  <si>
    <t>QnrS</t>
  </si>
  <si>
    <t>QnrS1,QnrS2,QnrS3,QnrS4</t>
  </si>
  <si>
    <t>ermA</t>
  </si>
  <si>
    <t xml:space="preserve">Macrolide Lincosamide Streptogramin_b </t>
  </si>
  <si>
    <t>ermB</t>
  </si>
  <si>
    <t>ermC</t>
  </si>
  <si>
    <t>mefA</t>
  </si>
  <si>
    <t>msrA</t>
  </si>
  <si>
    <t>oprj</t>
  </si>
  <si>
    <t>Multidrug resistance efflux pump</t>
  </si>
  <si>
    <t>oprm</t>
  </si>
  <si>
    <t>tetA</t>
  </si>
  <si>
    <t>Tetracycline efflux pump</t>
  </si>
  <si>
    <t>tetB</t>
  </si>
  <si>
    <t>vanB</t>
  </si>
  <si>
    <t>Vancomycin resistance</t>
  </si>
  <si>
    <t>vanC</t>
  </si>
  <si>
    <t>Species/Gene</t>
  </si>
  <si>
    <t>Template</t>
  </si>
  <si>
    <t>NTC</t>
  </si>
  <si>
    <t>Sample</t>
  </si>
  <si>
    <t>Call</t>
  </si>
  <si>
    <t>Sample 11</t>
  </si>
  <si>
    <t>Sample 12</t>
  </si>
  <si>
    <t>Empty</t>
  </si>
  <si>
    <t>Microbial DNA Positive Control</t>
  </si>
  <si>
    <t>Assay #</t>
  </si>
  <si>
    <t>Microbial DNA qPCR Assay 1</t>
  </si>
  <si>
    <t>Microbial DNA qPCR Assay 2</t>
  </si>
  <si>
    <t>2. Enter assay name into the "Input Assay Names" tab. Only input assays for microbial identification, antibiotic resistance genes, or virulence factor genes. Do not input control assays (eg. NTC, PPC, and Microbial DNA Positive Control).</t>
  </si>
  <si>
    <t>3. Copy the Ct values of your test sample from your real-time PCR results; use the "Paste Special" function and select "Values" to paste the Ct values to the yellow part of the "Input Ct" worksheet. This template accommodates a maximum number of 24 samples.</t>
  </si>
  <si>
    <t>Test samples</t>
  </si>
  <si>
    <t xml:space="preserve">4. Obtain presence/absence/questionable call results for microbial species/genes in each sample in the "Identification Call" worksheet. </t>
  </si>
  <si>
    <t>Microbial DNA qPCR Assay name</t>
  </si>
  <si>
    <t>Species/gene</t>
  </si>
  <si>
    <t>Identification call</t>
  </si>
  <si>
    <t>Instructions for analyzing Microbial DNA qPCR Multi-Assay Kit results with this template:</t>
  </si>
  <si>
    <t>Data analysis calculates the presence or absence of a microbial species or microbial gene for all inputted samples. A microbial species/gene profile will be displayed under the "Identification Call" tab.</t>
  </si>
  <si>
    <t xml:space="preserve">Generally, only change data in the yellow cells. Gray and white cells contain formulas for calculation or results. Please do not change them. </t>
  </si>
  <si>
    <t>To analyze data, use the following simple procedure: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</si>
</sst>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 #,##0.00_);_(\$* \(#,##0.00\);_(\$* \-??_);_(@_)"/>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b/>
      <sz val="10"/>
      <name val="Arial"/>
      <family val="2"/>
    </font>
    <font>
      <sz val="11"/>
      <color indexed="8"/>
      <name val="Calibri"/>
      <family val="2"/>
    </font>
    <font>
      <sz val="11"/>
      <color indexed="8"/>
      <name val="Calibri"/>
      <family val="2"/>
      <charset val="1"/>
    </font>
    <font>
      <sz val="11"/>
      <color indexed="9"/>
      <name val="Calibri"/>
      <family val="2"/>
    </font>
    <font>
      <sz val="11"/>
      <color indexed="9"/>
      <name val="Calibri"/>
      <family val="2"/>
      <charset val="1"/>
    </font>
    <font>
      <sz val="11"/>
      <color indexed="20"/>
      <name val="Calibri"/>
      <family val="2"/>
    </font>
    <font>
      <sz val="11"/>
      <color indexed="20"/>
      <name val="Calibri"/>
      <family val="2"/>
      <charset val="1"/>
    </font>
    <font>
      <b/>
      <sz val="11"/>
      <color indexed="52"/>
      <name val="Calibri"/>
      <family val="2"/>
    </font>
    <font>
      <b/>
      <sz val="11"/>
      <color indexed="52"/>
      <name val="Calibri"/>
      <family val="2"/>
      <charset val="1"/>
    </font>
    <font>
      <b/>
      <sz val="11"/>
      <color indexed="9"/>
      <name val="Calibri"/>
      <family val="2"/>
    </font>
    <font>
      <b/>
      <sz val="11"/>
      <color indexed="9"/>
      <name val="Calibri"/>
      <family val="2"/>
      <charset val="1"/>
    </font>
    <font>
      <sz val="10"/>
      <name val="Mangal"/>
      <family val="2"/>
    </font>
    <font>
      <i/>
      <sz val="11"/>
      <color indexed="23"/>
      <name val="Calibri"/>
      <family val="2"/>
    </font>
    <font>
      <i/>
      <sz val="11"/>
      <color indexed="23"/>
      <name val="Calibri"/>
      <family val="2"/>
      <charset val="1"/>
    </font>
    <font>
      <sz val="11"/>
      <color indexed="17"/>
      <name val="Calibri"/>
      <family val="2"/>
    </font>
    <font>
      <sz val="11"/>
      <color indexed="17"/>
      <name val="Calibri"/>
      <family val="2"/>
      <charset val="1"/>
    </font>
    <font>
      <b/>
      <sz val="15"/>
      <color indexed="56"/>
      <name val="Calibri"/>
      <family val="2"/>
    </font>
    <font>
      <b/>
      <sz val="15"/>
      <color indexed="56"/>
      <name val="Calibri"/>
      <family val="2"/>
      <charset val="1"/>
    </font>
    <font>
      <b/>
      <sz val="13"/>
      <color indexed="56"/>
      <name val="Calibri"/>
      <family val="2"/>
    </font>
    <font>
      <b/>
      <sz val="13"/>
      <color indexed="56"/>
      <name val="Calibri"/>
      <family val="2"/>
      <charset val="1"/>
    </font>
    <font>
      <b/>
      <sz val="11"/>
      <color indexed="56"/>
      <name val="Calibri"/>
      <family val="2"/>
    </font>
    <font>
      <b/>
      <sz val="11"/>
      <color indexed="56"/>
      <name val="Calibri"/>
      <family val="2"/>
      <charset val="1"/>
    </font>
    <font>
      <sz val="11"/>
      <color indexed="62"/>
      <name val="Calibri"/>
      <family val="2"/>
    </font>
    <font>
      <sz val="11"/>
      <color indexed="62"/>
      <name val="Calibri"/>
      <family val="2"/>
      <charset val="1"/>
    </font>
    <font>
      <sz val="11"/>
      <color indexed="52"/>
      <name val="Calibri"/>
      <family val="2"/>
    </font>
    <font>
      <sz val="11"/>
      <color indexed="52"/>
      <name val="Calibri"/>
      <family val="2"/>
      <charset val="1"/>
    </font>
    <font>
      <sz val="11"/>
      <color indexed="60"/>
      <name val="Calibri"/>
      <family val="2"/>
    </font>
    <font>
      <sz val="11"/>
      <color indexed="60"/>
      <name val="Calibri"/>
      <family val="2"/>
      <charset val="1"/>
    </font>
    <font>
      <sz val="10"/>
      <name val="Arial"/>
      <family val="2"/>
      <charset val="1"/>
    </font>
    <font>
      <b/>
      <sz val="11"/>
      <color indexed="63"/>
      <name val="Calibri"/>
      <family val="2"/>
    </font>
    <font>
      <b/>
      <sz val="11"/>
      <color indexed="63"/>
      <name val="Calibri"/>
      <family val="2"/>
      <charset val="1"/>
    </font>
    <font>
      <b/>
      <sz val="18"/>
      <color indexed="56"/>
      <name val="Cambria"/>
      <family val="2"/>
    </font>
    <font>
      <b/>
      <sz val="18"/>
      <color indexed="56"/>
      <name val="Cambria"/>
      <family val="2"/>
      <charset val="1"/>
    </font>
    <font>
      <b/>
      <sz val="11"/>
      <color indexed="8"/>
      <name val="Calibri"/>
      <family val="2"/>
    </font>
    <font>
      <b/>
      <sz val="11"/>
      <color indexed="8"/>
      <name val="Calibri"/>
      <family val="2"/>
      <charset val="1"/>
    </font>
    <font>
      <sz val="11"/>
      <color indexed="10"/>
      <name val="Calibri"/>
      <family val="2"/>
    </font>
    <font>
      <sz val="11"/>
      <color indexed="10"/>
      <name val="Calibri"/>
      <family val="2"/>
      <charset val="1"/>
    </font>
    <font>
      <b/>
      <sz val="10"/>
      <color theme="1"/>
      <name val="Arial"/>
      <family val="2"/>
    </font>
    <font>
      <sz val="10"/>
      <color theme="1"/>
      <name val="Arial"/>
      <family val="2"/>
    </font>
    <font>
      <b/>
      <sz val="9"/>
      <color theme="1"/>
      <name val="Arial"/>
      <family val="2"/>
    </font>
    <font>
      <b/>
      <sz val="9"/>
      <name val="Arial"/>
      <family val="2"/>
    </font>
    <font>
      <sz val="11"/>
      <name val="Calibri"/>
      <family val="2"/>
      <scheme val="minor"/>
    </font>
    <font>
      <b/>
      <sz val="11"/>
      <name val="Calibri"/>
      <family val="2"/>
      <scheme val="minor"/>
    </font>
    <font>
      <b/>
      <i/>
      <sz val="11"/>
      <name val="Calibri"/>
      <family val="2"/>
      <scheme val="minor"/>
    </font>
    <font>
      <i/>
      <sz val="10"/>
      <name val="Arial"/>
      <family val="2"/>
    </font>
    <font>
      <i/>
      <sz val="11"/>
      <color theme="1"/>
      <name val="Calibri"/>
      <family val="2"/>
      <scheme val="minor"/>
    </font>
    <font>
      <i/>
      <sz val="10"/>
      <color theme="1"/>
      <name val="Arial"/>
      <family val="2"/>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15"/>
      </patternFill>
    </fill>
    <fill>
      <patternFill patternType="solid">
        <fgColor indexed="31"/>
        <bgColor indexed="40"/>
      </patternFill>
    </fill>
    <fill>
      <patternFill patternType="solid">
        <fgColor indexed="45"/>
      </patternFill>
    </fill>
    <fill>
      <patternFill patternType="solid">
        <fgColor indexed="45"/>
        <bgColor indexed="29"/>
      </patternFill>
    </fill>
    <fill>
      <patternFill patternType="solid">
        <fgColor indexed="45"/>
        <bgColor indexed="1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25"/>
      </patternFill>
    </fill>
    <fill>
      <patternFill patternType="solid">
        <fgColor indexed="47"/>
        <bgColor indexed="34"/>
      </patternFill>
    </fill>
    <fill>
      <patternFill patternType="solid">
        <fgColor indexed="44"/>
      </patternFill>
    </fill>
    <fill>
      <patternFill patternType="solid">
        <fgColor indexed="44"/>
        <bgColor indexed="31"/>
      </patternFill>
    </fill>
    <fill>
      <patternFill patternType="solid">
        <fgColor indexed="44"/>
        <bgColor indexed="40"/>
      </patternFill>
    </fill>
    <fill>
      <patternFill patternType="solid">
        <fgColor indexed="29"/>
      </patternFill>
    </fill>
    <fill>
      <patternFill patternType="solid">
        <fgColor indexed="29"/>
        <bgColor indexed="45"/>
      </patternFill>
    </fill>
    <fill>
      <patternFill patternType="solid">
        <fgColor indexed="29"/>
        <bgColor indexed="19"/>
      </patternFill>
    </fill>
    <fill>
      <patternFill patternType="solid">
        <fgColor indexed="11"/>
      </patternFill>
    </fill>
    <fill>
      <patternFill patternType="solid">
        <fgColor indexed="11"/>
        <bgColor indexed="2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49"/>
        <bgColor indexed="57"/>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62"/>
        <bgColor indexed="59"/>
      </patternFill>
    </fill>
    <fill>
      <patternFill patternType="solid">
        <fgColor indexed="10"/>
      </patternFill>
    </fill>
    <fill>
      <patternFill patternType="solid">
        <fgColor indexed="10"/>
        <bgColor indexed="16"/>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48"/>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41"/>
      </patternFill>
    </fill>
    <fill>
      <patternFill patternType="solid">
        <fgColor indexed="26"/>
        <bgColor indexed="9"/>
      </patternFill>
    </fill>
    <fill>
      <patternFill patternType="solid">
        <fgColor indexed="43"/>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499984740745262"/>
        <bgColor indexed="64"/>
      </patternFill>
    </fill>
    <fill>
      <patternFill patternType="solid">
        <fgColor theme="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4"/>
      </left>
      <right style="thin">
        <color indexed="54"/>
      </right>
      <top style="thin">
        <color indexed="54"/>
      </top>
      <bottom style="thin">
        <color indexed="5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s>
  <cellStyleXfs count="92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21"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1"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1" fillId="36"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1"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1" fillId="39"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1" fillId="44"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1" fillId="46"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21" fillId="52"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1" fillId="52"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1" fillId="52"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21" fillId="55"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1" fillId="55"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1" fillId="55"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1" fillId="57"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23" fillId="59" borderId="0" applyNumberFormat="0" applyBorder="0" applyAlignment="0" applyProtection="0"/>
    <xf numFmtId="0" fontId="24" fillId="60" borderId="0" applyNumberFormat="0" applyBorder="0" applyAlignment="0" applyProtection="0"/>
    <xf numFmtId="0" fontId="23" fillId="59" borderId="0" applyNumberFormat="0" applyBorder="0" applyAlignment="0" applyProtection="0"/>
    <xf numFmtId="0" fontId="24" fillId="60" borderId="0" applyNumberFormat="0" applyBorder="0" applyAlignment="0" applyProtection="0"/>
    <xf numFmtId="0" fontId="23" fillId="59" borderId="0" applyNumberFormat="0" applyBorder="0" applyAlignment="0" applyProtection="0"/>
    <xf numFmtId="0" fontId="17" fillId="12" borderId="0" applyNumberFormat="0" applyBorder="0" applyAlignment="0" applyProtection="0"/>
    <xf numFmtId="0" fontId="23" fillId="59"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2" borderId="0" applyNumberFormat="0" applyBorder="0" applyAlignment="0" applyProtection="0"/>
    <xf numFmtId="0" fontId="17" fillId="16" borderId="0" applyNumberFormat="0" applyBorder="0" applyAlignment="0" applyProtection="0"/>
    <xf numFmtId="0" fontId="23" fillId="52"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17" fillId="20" borderId="0" applyNumberFormat="0" applyBorder="0" applyAlignment="0" applyProtection="0"/>
    <xf numFmtId="0" fontId="23" fillId="55"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17" fillId="24"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17" fillId="28" borderId="0" applyNumberFormat="0" applyBorder="0" applyAlignment="0" applyProtection="0"/>
    <xf numFmtId="0" fontId="23" fillId="63" borderId="0" applyNumberFormat="0" applyBorder="0" applyAlignment="0" applyProtection="0"/>
    <xf numFmtId="0" fontId="23" fillId="66" borderId="0" applyNumberFormat="0" applyBorder="0" applyAlignment="0" applyProtection="0"/>
    <xf numFmtId="0" fontId="24" fillId="67" borderId="0" applyNumberFormat="0" applyBorder="0" applyAlignment="0" applyProtection="0"/>
    <xf numFmtId="0" fontId="23" fillId="66" borderId="0" applyNumberFormat="0" applyBorder="0" applyAlignment="0" applyProtection="0"/>
    <xf numFmtId="0" fontId="24" fillId="67" borderId="0" applyNumberFormat="0" applyBorder="0" applyAlignment="0" applyProtection="0"/>
    <xf numFmtId="0" fontId="23" fillId="66" borderId="0" applyNumberFormat="0" applyBorder="0" applyAlignment="0" applyProtection="0"/>
    <xf numFmtId="0" fontId="17" fillId="32" borderId="0" applyNumberFormat="0" applyBorder="0" applyAlignment="0" applyProtection="0"/>
    <xf numFmtId="0" fontId="23" fillId="66" borderId="0" applyNumberFormat="0" applyBorder="0" applyAlignment="0" applyProtection="0"/>
    <xf numFmtId="0" fontId="23" fillId="68"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3" fillId="68"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3" fillId="68" borderId="0" applyNumberFormat="0" applyBorder="0" applyAlignment="0" applyProtection="0"/>
    <xf numFmtId="0" fontId="17" fillId="9" borderId="0" applyNumberFormat="0" applyBorder="0" applyAlignment="0" applyProtection="0"/>
    <xf numFmtId="0" fontId="23" fillId="68" borderId="0" applyNumberFormat="0" applyBorder="0" applyAlignment="0" applyProtection="0"/>
    <xf numFmtId="0" fontId="23" fillId="71"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3" fillId="71"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3" fillId="71" borderId="0" applyNumberFormat="0" applyBorder="0" applyAlignment="0" applyProtection="0"/>
    <xf numFmtId="0" fontId="17" fillId="13" borderId="0" applyNumberFormat="0" applyBorder="0" applyAlignment="0" applyProtection="0"/>
    <xf numFmtId="0" fontId="23" fillId="71" borderId="0" applyNumberFormat="0" applyBorder="0" applyAlignment="0" applyProtection="0"/>
    <xf numFmtId="0" fontId="23" fillId="74" borderId="0" applyNumberFormat="0" applyBorder="0" applyAlignment="0" applyProtection="0"/>
    <xf numFmtId="0" fontId="24" fillId="75" borderId="0" applyNumberFormat="0" applyBorder="0" applyAlignment="0" applyProtection="0"/>
    <xf numFmtId="0" fontId="23" fillId="74" borderId="0" applyNumberFormat="0" applyBorder="0" applyAlignment="0" applyProtection="0"/>
    <xf numFmtId="0" fontId="24" fillId="75" borderId="0" applyNumberFormat="0" applyBorder="0" applyAlignment="0" applyProtection="0"/>
    <xf numFmtId="0" fontId="23" fillId="74" borderId="0" applyNumberFormat="0" applyBorder="0" applyAlignment="0" applyProtection="0"/>
    <xf numFmtId="0" fontId="17" fillId="17" borderId="0" applyNumberFormat="0" applyBorder="0" applyAlignment="0" applyProtection="0"/>
    <xf numFmtId="0" fontId="23" fillId="74"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17" fillId="2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17" fillId="25" borderId="0" applyNumberFormat="0" applyBorder="0" applyAlignment="0" applyProtection="0"/>
    <xf numFmtId="0" fontId="23" fillId="63" borderId="0" applyNumberFormat="0" applyBorder="0" applyAlignment="0" applyProtection="0"/>
    <xf numFmtId="0" fontId="23" fillId="76" borderId="0" applyNumberFormat="0" applyBorder="0" applyAlignment="0" applyProtection="0"/>
    <xf numFmtId="0" fontId="24" fillId="77" borderId="0" applyNumberFormat="0" applyBorder="0" applyAlignment="0" applyProtection="0"/>
    <xf numFmtId="0" fontId="23" fillId="76" borderId="0" applyNumberFormat="0" applyBorder="0" applyAlignment="0" applyProtection="0"/>
    <xf numFmtId="0" fontId="24" fillId="77" borderId="0" applyNumberFormat="0" applyBorder="0" applyAlignment="0" applyProtection="0"/>
    <xf numFmtId="0" fontId="23" fillId="76" borderId="0" applyNumberFormat="0" applyBorder="0" applyAlignment="0" applyProtection="0"/>
    <xf numFmtId="0" fontId="17" fillId="29" borderId="0" applyNumberFormat="0" applyBorder="0" applyAlignment="0" applyProtection="0"/>
    <xf numFmtId="0" fontId="23" fillId="76" borderId="0" applyNumberFormat="0" applyBorder="0" applyAlignment="0" applyProtection="0"/>
    <xf numFmtId="0" fontId="25"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5"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5" fillId="36" borderId="0" applyNumberFormat="0" applyBorder="0" applyAlignment="0" applyProtection="0"/>
    <xf numFmtId="0" fontId="7" fillId="3" borderId="0" applyNumberFormat="0" applyBorder="0" applyAlignment="0" applyProtection="0"/>
    <xf numFmtId="0" fontId="25" fillId="36" borderId="0" applyNumberFormat="0" applyBorder="0" applyAlignment="0" applyProtection="0"/>
    <xf numFmtId="0" fontId="27" fillId="78" borderId="12" applyNumberFormat="0" applyAlignment="0" applyProtection="0"/>
    <xf numFmtId="0" fontId="28" fillId="79" borderId="12" applyNumberFormat="0" applyAlignment="0" applyProtection="0"/>
    <xf numFmtId="0" fontId="27" fillId="78" borderId="12" applyNumberFormat="0" applyAlignment="0" applyProtection="0"/>
    <xf numFmtId="0" fontId="28" fillId="79" borderId="12" applyNumberFormat="0" applyAlignment="0" applyProtection="0"/>
    <xf numFmtId="0" fontId="27" fillId="78" borderId="12" applyNumberFormat="0" applyAlignment="0" applyProtection="0"/>
    <xf numFmtId="0" fontId="11" fillId="6" borderId="4" applyNumberFormat="0" applyAlignment="0" applyProtection="0"/>
    <xf numFmtId="0" fontId="27" fillId="78" borderId="12" applyNumberFormat="0" applyAlignment="0" applyProtection="0"/>
    <xf numFmtId="0" fontId="29" fillId="80" borderId="13" applyNumberFormat="0" applyAlignment="0" applyProtection="0"/>
    <xf numFmtId="0" fontId="30" fillId="81" borderId="13" applyNumberFormat="0" applyAlignment="0" applyProtection="0"/>
    <xf numFmtId="0" fontId="30" fillId="82" borderId="13" applyNumberFormat="0" applyAlignment="0" applyProtection="0"/>
    <xf numFmtId="0" fontId="29" fillId="80" borderId="13" applyNumberFormat="0" applyAlignment="0" applyProtection="0"/>
    <xf numFmtId="0" fontId="30" fillId="81" borderId="13" applyNumberFormat="0" applyAlignment="0" applyProtection="0"/>
    <xf numFmtId="0" fontId="30" fillId="82" borderId="13" applyNumberFormat="0" applyAlignment="0" applyProtection="0"/>
    <xf numFmtId="0" fontId="29" fillId="80" borderId="13" applyNumberFormat="0" applyAlignment="0" applyProtection="0"/>
    <xf numFmtId="0" fontId="13" fillId="7" borderId="7" applyNumberFormat="0" applyAlignment="0" applyProtection="0"/>
    <xf numFmtId="0" fontId="29" fillId="80" borderId="13" applyNumberFormat="0" applyAlignment="0" applyProtection="0"/>
    <xf numFmtId="44" fontId="21" fillId="0" borderId="0" applyFont="0" applyFill="0" applyBorder="0" applyAlignment="0" applyProtection="0"/>
    <xf numFmtId="164" fontId="31" fillId="0" borderId="0" applyFill="0" applyBorder="0" applyAlignment="0" applyProtection="0"/>
    <xf numFmtId="0" fontId="22"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0" fontId="32" fillId="0" borderId="0" applyNumberFormat="0" applyFill="0" applyBorder="0" applyAlignment="0" applyProtection="0"/>
    <xf numFmtId="0" fontId="34" fillId="39" borderId="0" applyNumberFormat="0" applyBorder="0" applyAlignment="0" applyProtection="0"/>
    <xf numFmtId="0" fontId="35" fillId="40" borderId="0" applyNumberFormat="0" applyBorder="0" applyAlignment="0" applyProtection="0"/>
    <xf numFmtId="0" fontId="34" fillId="39" borderId="0" applyNumberFormat="0" applyBorder="0" applyAlignment="0" applyProtection="0"/>
    <xf numFmtId="0" fontId="35" fillId="40" borderId="0" applyNumberFormat="0" applyBorder="0" applyAlignment="0" applyProtection="0"/>
    <xf numFmtId="0" fontId="34" fillId="39" borderId="0" applyNumberFormat="0" applyBorder="0" applyAlignment="0" applyProtection="0"/>
    <xf numFmtId="0" fontId="6" fillId="2" borderId="0" applyNumberFormat="0" applyBorder="0" applyAlignment="0" applyProtection="0"/>
    <xf numFmtId="0" fontId="34" fillId="39" borderId="0" applyNumberFormat="0" applyBorder="0" applyAlignment="0" applyProtection="0"/>
    <xf numFmtId="0" fontId="36" fillId="0" borderId="14" applyNumberFormat="0" applyFill="0" applyAlignment="0" applyProtection="0"/>
    <xf numFmtId="0" fontId="37" fillId="0" borderId="14" applyNumberFormat="0" applyFill="0" applyAlignment="0" applyProtection="0"/>
    <xf numFmtId="0" fontId="36" fillId="0" borderId="14" applyNumberFormat="0" applyFill="0" applyAlignment="0" applyProtection="0"/>
    <xf numFmtId="0" fontId="37" fillId="0" borderId="14" applyNumberFormat="0" applyFill="0" applyAlignment="0" applyProtection="0"/>
    <xf numFmtId="0" fontId="36" fillId="0" borderId="14" applyNumberFormat="0" applyFill="0" applyAlignment="0" applyProtection="0"/>
    <xf numFmtId="0" fontId="3" fillId="0" borderId="1"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9" fillId="0" borderId="15" applyNumberFormat="0" applyFill="0" applyAlignment="0" applyProtection="0"/>
    <xf numFmtId="0" fontId="38" fillId="0" borderId="15" applyNumberFormat="0" applyFill="0" applyAlignment="0" applyProtection="0"/>
    <xf numFmtId="0" fontId="39" fillId="0" borderId="15" applyNumberFormat="0" applyFill="0" applyAlignment="0" applyProtection="0"/>
    <xf numFmtId="0" fontId="38" fillId="0" borderId="15" applyNumberFormat="0" applyFill="0" applyAlignment="0" applyProtection="0"/>
    <xf numFmtId="0" fontId="4" fillId="0" borderId="2"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1" fillId="0" borderId="16" applyNumberFormat="0" applyFill="0" applyAlignment="0" applyProtection="0"/>
    <xf numFmtId="0" fontId="40" fillId="0" borderId="16" applyNumberFormat="0" applyFill="0" applyAlignment="0" applyProtection="0"/>
    <xf numFmtId="0" fontId="41" fillId="0" borderId="16" applyNumberFormat="0" applyFill="0" applyAlignment="0" applyProtection="0"/>
    <xf numFmtId="0" fontId="40" fillId="0" borderId="16" applyNumberFormat="0" applyFill="0" applyAlignment="0" applyProtection="0"/>
    <xf numFmtId="0" fontId="5" fillId="0" borderId="3"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2" fillId="46" borderId="12" applyNumberFormat="0" applyAlignment="0" applyProtection="0"/>
    <xf numFmtId="0" fontId="43" fillId="47" borderId="12" applyNumberFormat="0" applyAlignment="0" applyProtection="0"/>
    <xf numFmtId="0" fontId="43" fillId="48" borderId="12" applyNumberFormat="0" applyAlignment="0" applyProtection="0"/>
    <xf numFmtId="0" fontId="42" fillId="46" borderId="12" applyNumberFormat="0" applyAlignment="0" applyProtection="0"/>
    <xf numFmtId="0" fontId="43" fillId="47" borderId="12" applyNumberFormat="0" applyAlignment="0" applyProtection="0"/>
    <xf numFmtId="0" fontId="43" fillId="48" borderId="12" applyNumberFormat="0" applyAlignment="0" applyProtection="0"/>
    <xf numFmtId="0" fontId="42" fillId="46" borderId="12" applyNumberFormat="0" applyAlignment="0" applyProtection="0"/>
    <xf numFmtId="0" fontId="9" fillId="5" borderId="4" applyNumberFormat="0" applyAlignment="0" applyProtection="0"/>
    <xf numFmtId="0" fontId="42" fillId="46" borderId="12" applyNumberFormat="0" applyAlignment="0" applyProtection="0"/>
    <xf numFmtId="0" fontId="44" fillId="0" borderId="17" applyNumberFormat="0" applyFill="0" applyAlignment="0" applyProtection="0"/>
    <xf numFmtId="0" fontId="45" fillId="0" borderId="17" applyNumberFormat="0" applyFill="0" applyAlignment="0" applyProtection="0"/>
    <xf numFmtId="0" fontId="44" fillId="0" borderId="17" applyNumberFormat="0" applyFill="0" applyAlignment="0" applyProtection="0"/>
    <xf numFmtId="0" fontId="45" fillId="0" borderId="17" applyNumberFormat="0" applyFill="0" applyAlignment="0" applyProtection="0"/>
    <xf numFmtId="0" fontId="44" fillId="0" borderId="17" applyNumberFormat="0" applyFill="0" applyAlignment="0" applyProtection="0"/>
    <xf numFmtId="0" fontId="12" fillId="0" borderId="6" applyNumberFormat="0" applyFill="0" applyAlignment="0" applyProtection="0"/>
    <xf numFmtId="0" fontId="44" fillId="0" borderId="17" applyNumberFormat="0" applyFill="0" applyAlignment="0" applyProtection="0"/>
    <xf numFmtId="0" fontId="46" fillId="83" borderId="0" applyNumberFormat="0" applyBorder="0" applyAlignment="0" applyProtection="0"/>
    <xf numFmtId="0" fontId="47" fillId="84" borderId="0" applyNumberFormat="0" applyBorder="0" applyAlignment="0" applyProtection="0"/>
    <xf numFmtId="0" fontId="46" fillId="83" borderId="0" applyNumberFormat="0" applyBorder="0" applyAlignment="0" applyProtection="0"/>
    <xf numFmtId="0" fontId="47" fillId="84" borderId="0" applyNumberFormat="0" applyBorder="0" applyAlignment="0" applyProtection="0"/>
    <xf numFmtId="0" fontId="46" fillId="83" borderId="0" applyNumberFormat="0" applyBorder="0" applyAlignment="0" applyProtection="0"/>
    <xf numFmtId="0" fontId="8" fillId="4" borderId="0" applyNumberFormat="0" applyBorder="0" applyAlignment="0" applyProtection="0"/>
    <xf numFmtId="0" fontId="46" fillId="83" borderId="0" applyNumberFormat="0" applyBorder="0" applyAlignment="0" applyProtection="0"/>
    <xf numFmtId="0" fontId="18" fillId="0" borderId="0"/>
    <xf numFmtId="0" fontId="18" fillId="0" borderId="0"/>
    <xf numFmtId="0" fontId="48" fillId="0" borderId="0"/>
    <xf numFmtId="0" fontId="48" fillId="0" borderId="0"/>
    <xf numFmtId="0" fontId="22" fillId="0" borderId="0"/>
    <xf numFmtId="0" fontId="18" fillId="0" borderId="0"/>
    <xf numFmtId="0" fontId="18" fillId="0" borderId="0"/>
    <xf numFmtId="0" fontId="48" fillId="0" borderId="0"/>
    <xf numFmtId="0" fontId="18" fillId="0" borderId="0"/>
    <xf numFmtId="0" fontId="1" fillId="0" borderId="0"/>
    <xf numFmtId="0" fontId="18" fillId="0" borderId="0"/>
    <xf numFmtId="0" fontId="1" fillId="0" borderId="0"/>
    <xf numFmtId="0" fontId="18" fillId="0" borderId="0"/>
    <xf numFmtId="0" fontId="21" fillId="85" borderId="18" applyNumberFormat="0" applyFont="0" applyAlignment="0" applyProtection="0"/>
    <xf numFmtId="0" fontId="1" fillId="8" borderId="8" applyNumberFormat="0" applyFont="0" applyAlignment="0" applyProtection="0"/>
    <xf numFmtId="0" fontId="21" fillId="85" borderId="18" applyNumberFormat="0" applyFont="0" applyAlignment="0" applyProtection="0"/>
    <xf numFmtId="0" fontId="31" fillId="86" borderId="18" applyNumberFormat="0" applyAlignment="0" applyProtection="0"/>
    <xf numFmtId="0" fontId="31" fillId="87" borderId="18" applyNumberFormat="0" applyAlignment="0" applyProtection="0"/>
    <xf numFmtId="0" fontId="21" fillId="85" borderId="18" applyNumberFormat="0" applyFont="0" applyAlignment="0" applyProtection="0"/>
    <xf numFmtId="0" fontId="31" fillId="86" borderId="19" applyNumberFormat="0" applyAlignment="0" applyProtection="0"/>
    <xf numFmtId="0" fontId="31" fillId="86" borderId="18" applyNumberForma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31" fillId="86" borderId="18" applyNumberFormat="0" applyAlignment="0" applyProtection="0"/>
    <xf numFmtId="0" fontId="31" fillId="86" borderId="18" applyNumberFormat="0" applyAlignment="0" applyProtection="0"/>
    <xf numFmtId="0" fontId="31" fillId="87" borderId="18" applyNumberFormat="0" applyAlignment="0" applyProtection="0"/>
    <xf numFmtId="0" fontId="21" fillId="85" borderId="18" applyNumberFormat="0" applyFon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49" fillId="78" borderId="20" applyNumberFormat="0" applyAlignment="0" applyProtection="0"/>
    <xf numFmtId="0" fontId="50" fillId="79" borderId="20" applyNumberFormat="0" applyAlignment="0" applyProtection="0"/>
    <xf numFmtId="0" fontId="49" fillId="78" borderId="20" applyNumberFormat="0" applyAlignment="0" applyProtection="0"/>
    <xf numFmtId="0" fontId="50" fillId="79" borderId="20" applyNumberFormat="0" applyAlignment="0" applyProtection="0"/>
    <xf numFmtId="0" fontId="49" fillId="78" borderId="20" applyNumberFormat="0" applyAlignment="0" applyProtection="0"/>
    <xf numFmtId="0" fontId="10" fillId="6" borderId="5" applyNumberFormat="0" applyAlignment="0" applyProtection="0"/>
    <xf numFmtId="0" fontId="49" fillId="78" borderId="20" applyNumberFormat="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4" fillId="0" borderId="21" applyNumberFormat="0" applyFill="0" applyAlignment="0" applyProtection="0"/>
    <xf numFmtId="0" fontId="53" fillId="0" borderId="21" applyNumberFormat="0" applyFill="0" applyAlignment="0" applyProtection="0"/>
    <xf numFmtId="0" fontId="54" fillId="0" borderId="21" applyNumberFormat="0" applyFill="0" applyAlignment="0" applyProtection="0"/>
    <xf numFmtId="0" fontId="53" fillId="0" borderId="21" applyNumberFormat="0" applyFill="0" applyAlignment="0" applyProtection="0"/>
    <xf numFmtId="0" fontId="16" fillId="0" borderId="9"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14" fillId="0" borderId="0" applyNumberFormat="0" applyFill="0" applyBorder="0" applyAlignment="0" applyProtection="0"/>
    <xf numFmtId="0" fontId="5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31" fillId="86" borderId="18" applyNumberForma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7" fillId="78" borderId="12" applyNumberFormat="0" applyAlignment="0" applyProtection="0"/>
    <xf numFmtId="0" fontId="27" fillId="78" borderId="12" applyNumberFormat="0" applyAlignment="0" applyProtection="0"/>
    <xf numFmtId="0" fontId="29" fillId="80" borderId="13" applyNumberFormat="0" applyAlignment="0" applyProtection="0"/>
    <xf numFmtId="0" fontId="29" fillId="80"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6" fillId="0" borderId="14"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46" borderId="12" applyNumberFormat="0" applyAlignment="0" applyProtection="0"/>
    <xf numFmtId="0" fontId="42" fillId="46" borderId="12" applyNumberFormat="0" applyAlignment="0" applyProtection="0"/>
    <xf numFmtId="0" fontId="44" fillId="0" borderId="17" applyNumberFormat="0" applyFill="0" applyAlignment="0" applyProtection="0"/>
    <xf numFmtId="0" fontId="44" fillId="0" borderId="17" applyNumberFormat="0" applyFill="0" applyAlignment="0" applyProtection="0"/>
    <xf numFmtId="0" fontId="46" fillId="83" borderId="0" applyNumberFormat="0" applyBorder="0" applyAlignment="0" applyProtection="0"/>
    <xf numFmtId="0" fontId="46" fillId="83" borderId="0" applyNumberFormat="0" applyBorder="0" applyAlignment="0" applyProtection="0"/>
    <xf numFmtId="0" fontId="18" fillId="0" borderId="0"/>
    <xf numFmtId="0" fontId="1" fillId="0" borderId="0"/>
    <xf numFmtId="0" fontId="18" fillId="0" borderId="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49" fillId="78" borderId="20" applyNumberFormat="0" applyAlignment="0" applyProtection="0"/>
    <xf numFmtId="0" fontId="49" fillId="78" borderId="20"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21" fillId="8" borderId="8" applyNumberFormat="0" applyFont="0" applyAlignment="0" applyProtection="0"/>
    <xf numFmtId="0" fontId="21" fillId="85" borderId="18" applyNumberFormat="0" applyFont="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8"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9" fillId="0" borderId="0" applyNumberFormat="0" applyFill="0" applyBorder="0" applyAlignment="0" applyProtection="0">
      <alignment vertical="top"/>
      <protection locked="0"/>
    </xf>
    <xf numFmtId="0" fontId="1" fillId="0" borderId="0"/>
    <xf numFmtId="0" fontId="1" fillId="0" borderId="0"/>
    <xf numFmtId="0" fontId="22" fillId="35"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8"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2" fillId="40"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43" borderId="0" applyNumberFormat="0" applyBorder="0" applyAlignment="0" applyProtection="0"/>
    <xf numFmtId="0" fontId="1" fillId="22" borderId="0" applyNumberFormat="0" applyBorder="0" applyAlignment="0" applyProtection="0"/>
    <xf numFmtId="0" fontId="22" fillId="42"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2" fillId="45"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48" borderId="0" applyNumberFormat="0" applyBorder="0" applyAlignment="0" applyProtection="0"/>
    <xf numFmtId="0" fontId="1" fillId="30" borderId="0" applyNumberFormat="0" applyBorder="0" applyAlignment="0" applyProtection="0"/>
    <xf numFmtId="0" fontId="22" fillId="47"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51" borderId="0" applyNumberFormat="0" applyBorder="0" applyAlignment="0" applyProtection="0"/>
    <xf numFmtId="0" fontId="1" fillId="11" borderId="0" applyNumberFormat="0" applyBorder="0" applyAlignment="0" applyProtection="0"/>
    <xf numFmtId="0" fontId="22" fillId="50"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54" borderId="0" applyNumberFormat="0" applyBorder="0" applyAlignment="0" applyProtection="0"/>
    <xf numFmtId="0" fontId="1" fillId="15" borderId="0" applyNumberFormat="0" applyBorder="0" applyAlignment="0" applyProtection="0"/>
    <xf numFmtId="0" fontId="22" fillId="53"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2" fillId="56"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3" borderId="0" applyNumberFormat="0" applyBorder="0" applyAlignment="0" applyProtection="0"/>
    <xf numFmtId="0" fontId="1" fillId="23" borderId="0" applyNumberFormat="0" applyBorder="0" applyAlignment="0" applyProtection="0"/>
    <xf numFmtId="0" fontId="22" fillId="42"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51" borderId="0" applyNumberFormat="0" applyBorder="0" applyAlignment="0" applyProtection="0"/>
    <xf numFmtId="0" fontId="1" fillId="27" borderId="0" applyNumberFormat="0" applyBorder="0" applyAlignment="0" applyProtection="0"/>
    <xf numFmtId="0" fontId="22" fillId="50"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2" fillId="58"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6" borderId="0" applyNumberFormat="0" applyBorder="0" applyAlignment="0" applyProtection="0"/>
    <xf numFmtId="0" fontId="24" fillId="56"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67" borderId="0" applyNumberFormat="0" applyBorder="0" applyAlignment="0" applyProtection="0"/>
    <xf numFmtId="0" fontId="24" fillId="67"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5" borderId="0" applyNumberFormat="0" applyBorder="0" applyAlignment="0" applyProtection="0"/>
    <xf numFmtId="0" fontId="24" fillId="75"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8" fillId="79" borderId="12" applyNumberFormat="0" applyAlignment="0" applyProtection="0"/>
    <xf numFmtId="0" fontId="28" fillId="79" borderId="12" applyNumberFormat="0" applyAlignment="0" applyProtection="0"/>
    <xf numFmtId="0" fontId="30" fillId="81" borderId="13" applyNumberFormat="0" applyAlignment="0" applyProtection="0"/>
    <xf numFmtId="0" fontId="30" fillId="81" borderId="13" applyNumberFormat="0" applyAlignment="0" applyProtection="0"/>
    <xf numFmtId="164" fontId="31" fillId="0" borderId="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7" fillId="0" borderId="14" applyNumberFormat="0" applyFill="0" applyAlignment="0" applyProtection="0"/>
    <xf numFmtId="0" fontId="37" fillId="0" borderId="14"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41" fillId="0" borderId="16" applyNumberFormat="0" applyFill="0" applyAlignment="0" applyProtection="0"/>
    <xf numFmtId="0" fontId="41" fillId="0" borderId="16"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3" fillId="47" borderId="12" applyNumberFormat="0" applyAlignment="0" applyProtection="0"/>
    <xf numFmtId="0" fontId="43" fillId="47" borderId="12" applyNumberFormat="0" applyAlignment="0" applyProtection="0"/>
    <xf numFmtId="0" fontId="45" fillId="0" borderId="17" applyNumberFormat="0" applyFill="0" applyAlignment="0" applyProtection="0"/>
    <xf numFmtId="0" fontId="45" fillId="0" borderId="17" applyNumberFormat="0" applyFill="0" applyAlignment="0" applyProtection="0"/>
    <xf numFmtId="0" fontId="47" fillId="84" borderId="0" applyNumberFormat="0" applyBorder="0" applyAlignment="0" applyProtection="0"/>
    <xf numFmtId="0" fontId="47" fillId="84" borderId="0" applyNumberFormat="0" applyBorder="0" applyAlignment="0" applyProtection="0"/>
    <xf numFmtId="0" fontId="1" fillId="0" borderId="0"/>
    <xf numFmtId="0" fontId="1" fillId="0" borderId="0"/>
    <xf numFmtId="0" fontId="1" fillId="0" borderId="0"/>
    <xf numFmtId="0" fontId="18" fillId="0" borderId="0"/>
    <xf numFmtId="0" fontId="48" fillId="0" borderId="0"/>
    <xf numFmtId="0" fontId="1" fillId="0" borderId="0"/>
    <xf numFmtId="0" fontId="1" fillId="0" borderId="0"/>
    <xf numFmtId="0" fontId="18" fillId="0" borderId="0"/>
    <xf numFmtId="0" fontId="1" fillId="0" borderId="0"/>
    <xf numFmtId="0" fontId="1" fillId="0" borderId="0"/>
    <xf numFmtId="0" fontId="1" fillId="0" borderId="0"/>
    <xf numFmtId="0" fontId="4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6" borderId="18" applyNumberFormat="0" applyAlignment="0" applyProtection="0"/>
    <xf numFmtId="0" fontId="31" fillId="87" borderId="18" applyNumberFormat="0" applyAlignment="0" applyProtection="0"/>
    <xf numFmtId="0" fontId="1" fillId="8" borderId="8" applyNumberFormat="0" applyFont="0" applyAlignment="0" applyProtection="0"/>
    <xf numFmtId="0" fontId="31" fillId="86" borderId="18" applyNumberFormat="0" applyAlignment="0" applyProtection="0"/>
    <xf numFmtId="0" fontId="31" fillId="86" borderId="18" applyNumberFormat="0" applyAlignment="0" applyProtection="0"/>
    <xf numFmtId="0" fontId="31" fillId="86" borderId="18" applyNumberFormat="0" applyAlignment="0" applyProtection="0"/>
    <xf numFmtId="0" fontId="31" fillId="86" borderId="18" applyNumberFormat="0" applyAlignment="0" applyProtection="0"/>
    <xf numFmtId="0" fontId="31" fillId="87" borderId="18" applyNumberFormat="0" applyAlignment="0" applyProtection="0"/>
    <xf numFmtId="0" fontId="1" fillId="8" borderId="8" applyNumberFormat="0" applyFont="0" applyAlignment="0" applyProtection="0"/>
    <xf numFmtId="0" fontId="31" fillId="86" borderId="19" applyNumberFormat="0" applyAlignment="0" applyProtection="0"/>
    <xf numFmtId="0" fontId="31" fillId="86" borderId="19" applyNumberFormat="0" applyAlignment="0" applyProtection="0"/>
    <xf numFmtId="0" fontId="50" fillId="79" borderId="20" applyNumberFormat="0" applyAlignment="0" applyProtection="0"/>
    <xf numFmtId="0" fontId="50" fillId="79"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4" fillId="0" borderId="21" applyNumberFormat="0" applyFill="0" applyAlignment="0" applyProtection="0"/>
    <xf numFmtId="0" fontId="54" fillId="0" borderId="21"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21" fillId="33" borderId="0" applyNumberFormat="0" applyBorder="0" applyAlignment="0" applyProtection="0"/>
    <xf numFmtId="0" fontId="21" fillId="3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cellStyleXfs>
  <cellXfs count="90">
    <xf numFmtId="0" fontId="0" fillId="0" borderId="0" xfId="0"/>
    <xf numFmtId="0" fontId="58" fillId="0" borderId="10" xfId="43" applyFont="1" applyFill="1" applyBorder="1" applyAlignment="1">
      <alignment horizontal="center"/>
    </xf>
    <xf numFmtId="0" fontId="58" fillId="0" borderId="10" xfId="43" applyFont="1" applyBorder="1" applyAlignment="1">
      <alignment horizontal="center"/>
    </xf>
    <xf numFmtId="0" fontId="58" fillId="0" borderId="10" xfId="43" applyFont="1" applyFill="1" applyBorder="1" applyAlignment="1"/>
    <xf numFmtId="0" fontId="0" fillId="0" borderId="0" xfId="0"/>
    <xf numFmtId="0" fontId="59" fillId="0" borderId="10" xfId="43" applyFont="1" applyBorder="1" applyAlignment="1">
      <alignment horizontal="left" vertical="center"/>
    </xf>
    <xf numFmtId="0" fontId="59" fillId="0" borderId="10" xfId="0" applyFont="1" applyBorder="1"/>
    <xf numFmtId="0" fontId="18" fillId="0" borderId="10" xfId="356" applyFont="1" applyFill="1" applyBorder="1" applyAlignment="1">
      <alignment horizontal="center"/>
    </xf>
    <xf numFmtId="0" fontId="0" fillId="0" borderId="0" xfId="0" applyFill="1"/>
    <xf numFmtId="0" fontId="18" fillId="0" borderId="22" xfId="464" applyFill="1" applyBorder="1" applyAlignment="1">
      <alignment horizontal="left" vertical="center" wrapText="1"/>
    </xf>
    <xf numFmtId="0" fontId="18" fillId="0" borderId="24" xfId="464" applyFill="1" applyBorder="1" applyAlignment="1">
      <alignment horizontal="left" vertical="center" wrapText="1"/>
    </xf>
    <xf numFmtId="0" fontId="18" fillId="0" borderId="25" xfId="464" applyFill="1" applyBorder="1" applyAlignment="1">
      <alignment horizontal="left" vertical="center" wrapText="1"/>
    </xf>
    <xf numFmtId="0" fontId="0" fillId="0" borderId="0" xfId="0" applyFill="1" applyBorder="1"/>
    <xf numFmtId="0" fontId="18" fillId="0" borderId="10" xfId="43" applyFont="1" applyFill="1" applyBorder="1" applyAlignment="1">
      <alignment horizontal="left" vertical="center"/>
    </xf>
    <xf numFmtId="0" fontId="0" fillId="91" borderId="0" xfId="0" applyFill="1"/>
    <xf numFmtId="0" fontId="61" fillId="0" borderId="10" xfId="42" applyFont="1" applyFill="1" applyBorder="1"/>
    <xf numFmtId="2" fontId="58" fillId="92" borderId="10" xfId="0" applyNumberFormat="1" applyFont="1" applyFill="1" applyBorder="1"/>
    <xf numFmtId="0" fontId="58" fillId="92" borderId="10" xfId="0" applyFont="1" applyFill="1" applyBorder="1"/>
    <xf numFmtId="0" fontId="58" fillId="0" borderId="10" xfId="43" applyFont="1" applyBorder="1" applyAlignment="1">
      <alignment horizontal="center" wrapText="1"/>
    </xf>
    <xf numFmtId="0" fontId="58" fillId="0" borderId="10" xfId="43" applyFont="1" applyFill="1" applyBorder="1" applyAlignment="1">
      <alignment horizontal="center" wrapText="1"/>
    </xf>
    <xf numFmtId="0" fontId="57" fillId="0" borderId="10" xfId="43" applyFont="1" applyBorder="1" applyAlignment="1">
      <alignment horizontal="left" vertical="center" wrapText="1"/>
    </xf>
    <xf numFmtId="0" fontId="62" fillId="0" borderId="10" xfId="43" applyFont="1" applyFill="1" applyBorder="1" applyAlignment="1">
      <alignment horizontal="left" vertical="center" wrapText="1"/>
    </xf>
    <xf numFmtId="0" fontId="16" fillId="0" borderId="10" xfId="0" applyFont="1" applyBorder="1" applyAlignment="1">
      <alignment wrapText="1"/>
    </xf>
    <xf numFmtId="0" fontId="18" fillId="0" borderId="10" xfId="356" applyFill="1" applyBorder="1" applyAlignment="1">
      <alignment horizontal="center" wrapText="1"/>
    </xf>
    <xf numFmtId="0" fontId="61" fillId="0" borderId="10" xfId="43" applyFont="1" applyFill="1" applyBorder="1" applyAlignment="1">
      <alignment horizontal="left" vertical="center"/>
    </xf>
    <xf numFmtId="0" fontId="0" fillId="0" borderId="0" xfId="0" applyFont="1"/>
    <xf numFmtId="0" fontId="58" fillId="0" borderId="10" xfId="43" applyFont="1" applyFill="1" applyBorder="1" applyAlignment="1"/>
    <xf numFmtId="0" fontId="0" fillId="0" borderId="0" xfId="0"/>
    <xf numFmtId="0" fontId="58" fillId="0" borderId="10" xfId="43" applyFont="1" applyFill="1" applyBorder="1" applyAlignment="1"/>
    <xf numFmtId="0" fontId="60" fillId="0" borderId="10" xfId="43" applyFont="1" applyFill="1" applyBorder="1" applyAlignment="1">
      <alignment horizontal="left" vertical="center"/>
    </xf>
    <xf numFmtId="0" fontId="0" fillId="0" borderId="10" xfId="0" applyFont="1" applyBorder="1"/>
    <xf numFmtId="0" fontId="18" fillId="0" borderId="10" xfId="42" applyFont="1" applyFill="1" applyBorder="1"/>
    <xf numFmtId="0" fontId="58" fillId="94" borderId="10" xfId="43" applyFont="1" applyFill="1" applyBorder="1" applyAlignment="1"/>
    <xf numFmtId="2" fontId="58" fillId="94" borderId="10" xfId="0" applyNumberFormat="1" applyFont="1" applyFill="1" applyBorder="1"/>
    <xf numFmtId="0" fontId="58" fillId="93" borderId="10" xfId="43" applyFont="1" applyFill="1" applyBorder="1" applyAlignment="1"/>
    <xf numFmtId="0" fontId="58" fillId="93" borderId="10" xfId="43" applyFont="1" applyFill="1" applyBorder="1" applyAlignment="1">
      <alignment horizontal="center" wrapText="1"/>
    </xf>
    <xf numFmtId="0" fontId="58" fillId="94" borderId="10" xfId="43" applyFont="1" applyFill="1" applyBorder="1" applyAlignment="1">
      <alignment horizontal="center"/>
    </xf>
    <xf numFmtId="0" fontId="58" fillId="91" borderId="10" xfId="43" applyFont="1" applyFill="1" applyBorder="1" applyAlignment="1">
      <alignment horizontal="left" vertical="center"/>
    </xf>
    <xf numFmtId="0" fontId="63" fillId="91" borderId="10" xfId="43" applyFont="1" applyFill="1" applyBorder="1" applyAlignment="1">
      <alignment horizontal="left" vertical="center" wrapText="1"/>
    </xf>
    <xf numFmtId="0" fontId="64" fillId="91" borderId="10" xfId="43" applyFont="1" applyFill="1" applyBorder="1" applyAlignment="1">
      <alignment horizontal="left" vertical="center"/>
    </xf>
    <xf numFmtId="0" fontId="65" fillId="91" borderId="10" xfId="0" applyFont="1" applyFill="1" applyBorder="1"/>
    <xf numFmtId="0" fontId="66" fillId="91" borderId="10" xfId="43" applyFont="1" applyFill="1" applyBorder="1" applyAlignment="1">
      <alignment horizontal="left" vertical="center"/>
    </xf>
    <xf numFmtId="0" fontId="18" fillId="91" borderId="10" xfId="43" applyFont="1" applyFill="1" applyBorder="1" applyAlignment="1">
      <alignment horizontal="left" vertical="center"/>
    </xf>
    <xf numFmtId="0" fontId="0" fillId="91" borderId="10" xfId="0" applyFont="1" applyFill="1" applyBorder="1"/>
    <xf numFmtId="0" fontId="58" fillId="91" borderId="10" xfId="43" applyFont="1" applyFill="1" applyBorder="1" applyAlignment="1">
      <alignment horizontal="center"/>
    </xf>
    <xf numFmtId="0" fontId="58" fillId="91" borderId="10" xfId="43" applyFont="1" applyFill="1" applyBorder="1" applyAlignment="1"/>
    <xf numFmtId="0" fontId="0" fillId="91" borderId="10" xfId="0" applyFill="1" applyBorder="1"/>
    <xf numFmtId="2" fontId="0" fillId="91" borderId="10" xfId="0" applyNumberFormat="1" applyFill="1" applyBorder="1"/>
    <xf numFmtId="0" fontId="18" fillId="91" borderId="10" xfId="356" applyFill="1" applyBorder="1" applyAlignment="1">
      <alignment horizontal="center"/>
    </xf>
    <xf numFmtId="2" fontId="18" fillId="89" borderId="10" xfId="464" applyNumberFormat="1" applyFill="1" applyBorder="1"/>
    <xf numFmtId="0" fontId="0" fillId="0" borderId="0" xfId="0"/>
    <xf numFmtId="0" fontId="18" fillId="89" borderId="10" xfId="464" applyFill="1" applyBorder="1"/>
    <xf numFmtId="0" fontId="20" fillId="89" borderId="10" xfId="464" applyFont="1" applyFill="1" applyBorder="1" applyAlignment="1">
      <alignment horizontal="right"/>
    </xf>
    <xf numFmtId="0" fontId="18" fillId="89" borderId="0" xfId="464" applyFill="1"/>
    <xf numFmtId="0" fontId="18" fillId="88" borderId="10" xfId="464" applyFont="1" applyFill="1" applyBorder="1"/>
    <xf numFmtId="0" fontId="18" fillId="88" borderId="10" xfId="464" applyFill="1" applyBorder="1"/>
    <xf numFmtId="0" fontId="18" fillId="89" borderId="0" xfId="464" applyFill="1" applyAlignment="1">
      <alignment horizontal="center"/>
    </xf>
    <xf numFmtId="0" fontId="18" fillId="89" borderId="10" xfId="464" applyFont="1" applyFill="1" applyBorder="1"/>
    <xf numFmtId="0" fontId="18" fillId="88" borderId="23" xfId="464" applyFont="1" applyFill="1" applyBorder="1"/>
    <xf numFmtId="0" fontId="18" fillId="89" borderId="23" xfId="464" applyFill="1" applyBorder="1"/>
    <xf numFmtId="0" fontId="18" fillId="88" borderId="23" xfId="464" applyFill="1" applyBorder="1"/>
    <xf numFmtId="0" fontId="18" fillId="0" borderId="22" xfId="464" applyFill="1" applyBorder="1" applyAlignment="1">
      <alignment horizontal="left" vertical="center" wrapText="1"/>
    </xf>
    <xf numFmtId="0" fontId="18" fillId="0" borderId="24" xfId="464" applyFill="1" applyBorder="1" applyAlignment="1">
      <alignment horizontal="left" vertical="center" wrapText="1"/>
    </xf>
    <xf numFmtId="0" fontId="18" fillId="0" borderId="25" xfId="464" applyFill="1" applyBorder="1" applyAlignment="1">
      <alignment horizontal="left" vertical="center" wrapText="1"/>
    </xf>
    <xf numFmtId="0" fontId="0" fillId="0" borderId="0" xfId="0" applyFill="1" applyBorder="1"/>
    <xf numFmtId="0" fontId="0" fillId="0" borderId="10" xfId="0" applyBorder="1"/>
    <xf numFmtId="2" fontId="58" fillId="0" borderId="10" xfId="43" applyNumberFormat="1" applyFont="1" applyFill="1" applyBorder="1" applyAlignment="1"/>
    <xf numFmtId="2" fontId="58" fillId="92" borderId="10" xfId="0" applyNumberFormat="1" applyFont="1" applyFill="1" applyBorder="1"/>
    <xf numFmtId="0" fontId="20" fillId="0" borderId="10" xfId="464" applyFont="1" applyBorder="1" applyAlignment="1">
      <alignment horizontal="left" vertical="top" wrapText="1"/>
    </xf>
    <xf numFmtId="0" fontId="20" fillId="0" borderId="22" xfId="464" applyFont="1" applyBorder="1" applyAlignment="1">
      <alignment horizontal="left" vertical="top" wrapText="1"/>
    </xf>
    <xf numFmtId="0" fontId="20" fillId="0" borderId="24" xfId="464" applyFont="1" applyBorder="1" applyAlignment="1">
      <alignment horizontal="left" vertical="top" wrapText="1"/>
    </xf>
    <xf numFmtId="0" fontId="20" fillId="0" borderId="11" xfId="464" applyFont="1" applyBorder="1" applyAlignment="1">
      <alignment horizontal="left" vertical="top" wrapText="1"/>
    </xf>
    <xf numFmtId="0" fontId="20" fillId="0" borderId="22" xfId="464" applyFont="1" applyFill="1" applyBorder="1" applyAlignment="1">
      <alignment horizontal="left" vertical="center" wrapText="1"/>
    </xf>
    <xf numFmtId="0" fontId="20" fillId="0" borderId="24" xfId="464" applyFont="1" applyFill="1" applyBorder="1" applyAlignment="1">
      <alignment horizontal="left" vertical="center" wrapText="1"/>
    </xf>
    <xf numFmtId="0" fontId="20" fillId="0" borderId="11" xfId="464" applyFont="1" applyFill="1" applyBorder="1" applyAlignment="1">
      <alignment horizontal="left" vertical="center" wrapText="1"/>
    </xf>
    <xf numFmtId="0" fontId="18" fillId="89" borderId="22" xfId="464" applyFill="1" applyBorder="1" applyAlignment="1">
      <alignment horizontal="left" vertical="center" wrapText="1"/>
    </xf>
    <xf numFmtId="0" fontId="18" fillId="0" borderId="24" xfId="464" applyBorder="1" applyAlignment="1">
      <alignment horizontal="left" vertical="center" wrapText="1"/>
    </xf>
    <xf numFmtId="0" fontId="18" fillId="0" borderId="11" xfId="464" applyBorder="1" applyAlignment="1">
      <alignment horizontal="left" vertical="center" wrapText="1"/>
    </xf>
    <xf numFmtId="0" fontId="20" fillId="0" borderId="10" xfId="464" applyFont="1" applyBorder="1" applyAlignment="1">
      <alignment horizontal="left" vertical="center" wrapText="1"/>
    </xf>
    <xf numFmtId="0" fontId="18" fillId="0" borderId="10" xfId="464" applyBorder="1" applyAlignment="1">
      <alignment horizontal="left" vertical="center" wrapText="1"/>
    </xf>
    <xf numFmtId="0" fontId="20" fillId="0" borderId="10" xfId="464" applyFont="1" applyBorder="1" applyAlignment="1">
      <alignment horizontal="left"/>
    </xf>
    <xf numFmtId="0" fontId="20" fillId="0" borderId="10" xfId="464" applyFont="1" applyBorder="1" applyAlignment="1">
      <alignment horizontal="left" wrapText="1"/>
    </xf>
    <xf numFmtId="0" fontId="20" fillId="89" borderId="10" xfId="464" applyFont="1" applyFill="1" applyBorder="1" applyAlignment="1">
      <alignment horizontal="center" vertical="center"/>
    </xf>
    <xf numFmtId="0" fontId="20" fillId="89" borderId="10" xfId="464" applyFont="1" applyFill="1" applyBorder="1" applyAlignment="1">
      <alignment horizontal="center"/>
    </xf>
    <xf numFmtId="0" fontId="18" fillId="0" borderId="22" xfId="464" applyBorder="1" applyAlignment="1">
      <alignment vertical="center"/>
    </xf>
    <xf numFmtId="0" fontId="18" fillId="0" borderId="24" xfId="464" applyBorder="1" applyAlignment="1">
      <alignment vertical="center"/>
    </xf>
    <xf numFmtId="0" fontId="18" fillId="0" borderId="11" xfId="464" applyBorder="1" applyAlignment="1">
      <alignment vertical="center"/>
    </xf>
    <xf numFmtId="0" fontId="0" fillId="90" borderId="27" xfId="0" applyFont="1" applyFill="1" applyBorder="1" applyAlignment="1">
      <alignment horizontal="center"/>
    </xf>
    <xf numFmtId="0" fontId="0" fillId="90" borderId="26" xfId="0" applyFont="1" applyFill="1" applyBorder="1" applyAlignment="1">
      <alignment horizontal="center"/>
    </xf>
    <xf numFmtId="0" fontId="0" fillId="91" borderId="10" xfId="0" applyFont="1" applyFill="1" applyBorder="1" applyAlignment="1">
      <alignment horizontal="center"/>
    </xf>
  </cellXfs>
  <cellStyles count="925">
    <cellStyle name="20% - Accent1" xfId="19" builtinId="30" customBuiltin="1"/>
    <cellStyle name="20% - Accent1 2" xfId="44"/>
    <cellStyle name="20% - Accent1 2 2" xfId="45"/>
    <cellStyle name="20% - Accent1 2 2 2" xfId="898"/>
    <cellStyle name="20% - Accent1 2 3" xfId="46"/>
    <cellStyle name="20% - Accent1 2 4" xfId="47"/>
    <cellStyle name="20% - Accent1 2 4 2" xfId="473"/>
    <cellStyle name="20% - Accent1 2 4 3" xfId="687"/>
    <cellStyle name="20% - Accent1 2 5" xfId="460"/>
    <cellStyle name="20% - Accent1 2 5 2" xfId="641"/>
    <cellStyle name="20% - Accent1 2 5 3" xfId="688"/>
    <cellStyle name="20% - Accent1 3" xfId="48"/>
    <cellStyle name="20% - Accent1 3 2" xfId="49"/>
    <cellStyle name="20% - Accent1 3 2 2" xfId="899"/>
    <cellStyle name="20% - Accent1 3 3" xfId="50"/>
    <cellStyle name="20% - Accent1 3 3 2" xfId="474"/>
    <cellStyle name="20% - Accent1 3 3 3" xfId="689"/>
    <cellStyle name="20% - Accent1 3 4" xfId="51"/>
    <cellStyle name="20% - Accent1 4" xfId="52"/>
    <cellStyle name="20% - Accent1 4 2" xfId="472"/>
    <cellStyle name="20% - Accent1 4 2 2" xfId="652"/>
    <cellStyle name="20% - Accent1 4 2 3" xfId="690"/>
    <cellStyle name="20% - Accent1 4 3" xfId="691"/>
    <cellStyle name="20% - Accent1 5" xfId="53"/>
    <cellStyle name="20% - Accent1 5 2" xfId="595"/>
    <cellStyle name="20% - Accent1 5 2 2" xfId="693"/>
    <cellStyle name="20% - Accent1 5 3" xfId="692"/>
    <cellStyle name="20% - Accent1 6" xfId="54"/>
    <cellStyle name="20% - Accent1 7" xfId="441"/>
    <cellStyle name="20% - Accent1 7 2" xfId="622"/>
    <cellStyle name="20% - Accent1 7 3" xfId="694"/>
    <cellStyle name="20% - Accent1 8" xfId="581"/>
    <cellStyle name="20% - Accent1 8 2" xfId="695"/>
    <cellStyle name="20% - Accent1 9" xfId="671"/>
    <cellStyle name="20% - Accent2" xfId="23" builtinId="34" customBuiltin="1"/>
    <cellStyle name="20% - Accent2 2" xfId="55"/>
    <cellStyle name="20% - Accent2 2 2" xfId="56"/>
    <cellStyle name="20% - Accent2 2 2 2" xfId="900"/>
    <cellStyle name="20% - Accent2 2 3" xfId="57"/>
    <cellStyle name="20% - Accent2 2 4" xfId="58"/>
    <cellStyle name="20% - Accent2 2 4 2" xfId="476"/>
    <cellStyle name="20% - Accent2 2 4 3" xfId="696"/>
    <cellStyle name="20% - Accent2 2 5" xfId="459"/>
    <cellStyle name="20% - Accent2 2 5 2" xfId="640"/>
    <cellStyle name="20% - Accent2 2 5 3" xfId="697"/>
    <cellStyle name="20% - Accent2 3" xfId="59"/>
    <cellStyle name="20% - Accent2 3 2" xfId="60"/>
    <cellStyle name="20% - Accent2 3 2 2" xfId="901"/>
    <cellStyle name="20% - Accent2 3 3" xfId="61"/>
    <cellStyle name="20% - Accent2 3 3 2" xfId="477"/>
    <cellStyle name="20% - Accent2 3 3 3" xfId="698"/>
    <cellStyle name="20% - Accent2 3 4" xfId="62"/>
    <cellStyle name="20% - Accent2 4" xfId="63"/>
    <cellStyle name="20% - Accent2 4 2" xfId="475"/>
    <cellStyle name="20% - Accent2 4 2 2" xfId="653"/>
    <cellStyle name="20% - Accent2 4 2 3" xfId="699"/>
    <cellStyle name="20% - Accent2 4 3" xfId="700"/>
    <cellStyle name="20% - Accent2 5" xfId="64"/>
    <cellStyle name="20% - Accent2 5 2" xfId="596"/>
    <cellStyle name="20% - Accent2 5 2 2" xfId="702"/>
    <cellStyle name="20% - Accent2 5 3" xfId="701"/>
    <cellStyle name="20% - Accent2 6" xfId="65"/>
    <cellStyle name="20% - Accent2 7" xfId="443"/>
    <cellStyle name="20% - Accent2 7 2" xfId="624"/>
    <cellStyle name="20% - Accent2 7 3" xfId="703"/>
    <cellStyle name="20% - Accent2 8" xfId="583"/>
    <cellStyle name="20% - Accent2 8 2" xfId="704"/>
    <cellStyle name="20% - Accent2 9" xfId="673"/>
    <cellStyle name="20% - Accent3" xfId="27" builtinId="38" customBuiltin="1"/>
    <cellStyle name="20% - Accent3 2" xfId="66"/>
    <cellStyle name="20% - Accent3 2 2" xfId="67"/>
    <cellStyle name="20% - Accent3 2 2 2" xfId="902"/>
    <cellStyle name="20% - Accent3 2 3" xfId="68"/>
    <cellStyle name="20% - Accent3 2 4" xfId="479"/>
    <cellStyle name="20% - Accent3 2 5" xfId="439"/>
    <cellStyle name="20% - Accent3 2 5 2" xfId="620"/>
    <cellStyle name="20% - Accent3 2 5 3" xfId="705"/>
    <cellStyle name="20% - Accent3 3" xfId="69"/>
    <cellStyle name="20% - Accent3 3 2" xfId="70"/>
    <cellStyle name="20% - Accent3 3 2 2" xfId="903"/>
    <cellStyle name="20% - Accent3 3 3" xfId="71"/>
    <cellStyle name="20% - Accent3 3 3 2" xfId="480"/>
    <cellStyle name="20% - Accent3 3 3 3" xfId="706"/>
    <cellStyle name="20% - Accent3 4" xfId="72"/>
    <cellStyle name="20% - Accent3 4 2" xfId="478"/>
    <cellStyle name="20% - Accent3 4 2 2" xfId="654"/>
    <cellStyle name="20% - Accent3 4 2 3" xfId="707"/>
    <cellStyle name="20% - Accent3 4 3" xfId="708"/>
    <cellStyle name="20% - Accent3 5" xfId="73"/>
    <cellStyle name="20% - Accent3 5 2" xfId="597"/>
    <cellStyle name="20% - Accent3 5 2 2" xfId="710"/>
    <cellStyle name="20% - Accent3 5 3" xfId="709"/>
    <cellStyle name="20% - Accent3 6" xfId="74"/>
    <cellStyle name="20% - Accent3 7" xfId="445"/>
    <cellStyle name="20% - Accent3 7 2" xfId="626"/>
    <cellStyle name="20% - Accent3 7 3" xfId="711"/>
    <cellStyle name="20% - Accent3 8" xfId="585"/>
    <cellStyle name="20% - Accent3 8 2" xfId="712"/>
    <cellStyle name="20% - Accent3 9" xfId="675"/>
    <cellStyle name="20% - Accent4" xfId="31" builtinId="42" customBuiltin="1"/>
    <cellStyle name="20% - Accent4 2" xfId="75"/>
    <cellStyle name="20% - Accent4 2 2" xfId="76"/>
    <cellStyle name="20% - Accent4 2 2 2" xfId="904"/>
    <cellStyle name="20% - Accent4 2 3" xfId="77"/>
    <cellStyle name="20% - Accent4 2 4" xfId="78"/>
    <cellStyle name="20% - Accent4 2 4 2" xfId="482"/>
    <cellStyle name="20% - Accent4 2 4 3" xfId="713"/>
    <cellStyle name="20% - Accent4 2 5" xfId="456"/>
    <cellStyle name="20% - Accent4 2 5 2" xfId="637"/>
    <cellStyle name="20% - Accent4 2 5 3" xfId="714"/>
    <cellStyle name="20% - Accent4 3" xfId="79"/>
    <cellStyle name="20% - Accent4 3 2" xfId="80"/>
    <cellStyle name="20% - Accent4 3 2 2" xfId="905"/>
    <cellStyle name="20% - Accent4 3 3" xfId="81"/>
    <cellStyle name="20% - Accent4 3 3 2" xfId="483"/>
    <cellStyle name="20% - Accent4 3 3 3" xfId="715"/>
    <cellStyle name="20% - Accent4 3 4" xfId="82"/>
    <cellStyle name="20% - Accent4 4" xfId="83"/>
    <cellStyle name="20% - Accent4 4 2" xfId="481"/>
    <cellStyle name="20% - Accent4 4 2 2" xfId="655"/>
    <cellStyle name="20% - Accent4 4 2 3" xfId="716"/>
    <cellStyle name="20% - Accent4 4 3" xfId="717"/>
    <cellStyle name="20% - Accent4 5" xfId="84"/>
    <cellStyle name="20% - Accent4 5 2" xfId="598"/>
    <cellStyle name="20% - Accent4 5 2 2" xfId="719"/>
    <cellStyle name="20% - Accent4 5 3" xfId="718"/>
    <cellStyle name="20% - Accent4 6" xfId="85"/>
    <cellStyle name="20% - Accent4 7" xfId="447"/>
    <cellStyle name="20% - Accent4 7 2" xfId="628"/>
    <cellStyle name="20% - Accent4 7 3" xfId="720"/>
    <cellStyle name="20% - Accent4 8" xfId="587"/>
    <cellStyle name="20% - Accent4 8 2" xfId="721"/>
    <cellStyle name="20% - Accent4 9" xfId="677"/>
    <cellStyle name="20% - Accent5" xfId="35" builtinId="46" customBuiltin="1"/>
    <cellStyle name="20% - Accent5 2" xfId="86"/>
    <cellStyle name="20% - Accent5 2 2" xfId="87"/>
    <cellStyle name="20% - Accent5 2 2 2" xfId="906"/>
    <cellStyle name="20% - Accent5 2 3" xfId="88"/>
    <cellStyle name="20% - Accent5 2 4" xfId="485"/>
    <cellStyle name="20% - Accent5 2 5" xfId="455"/>
    <cellStyle name="20% - Accent5 2 5 2" xfId="636"/>
    <cellStyle name="20% - Accent5 2 5 3" xfId="722"/>
    <cellStyle name="20% - Accent5 3" xfId="89"/>
    <cellStyle name="20% - Accent5 3 2" xfId="90"/>
    <cellStyle name="20% - Accent5 3 2 2" xfId="907"/>
    <cellStyle name="20% - Accent5 3 3" xfId="91"/>
    <cellStyle name="20% - Accent5 3 3 2" xfId="486"/>
    <cellStyle name="20% - Accent5 3 3 3" xfId="723"/>
    <cellStyle name="20% - Accent5 4" xfId="92"/>
    <cellStyle name="20% - Accent5 4 2" xfId="484"/>
    <cellStyle name="20% - Accent5 4 2 2" xfId="656"/>
    <cellStyle name="20% - Accent5 4 2 3" xfId="724"/>
    <cellStyle name="20% - Accent5 4 3" xfId="725"/>
    <cellStyle name="20% - Accent5 5" xfId="93"/>
    <cellStyle name="20% - Accent5 5 2" xfId="599"/>
    <cellStyle name="20% - Accent5 5 2 2" xfId="727"/>
    <cellStyle name="20% - Accent5 5 3" xfId="726"/>
    <cellStyle name="20% - Accent5 6" xfId="94"/>
    <cellStyle name="20% - Accent5 7" xfId="449"/>
    <cellStyle name="20% - Accent5 7 2" xfId="630"/>
    <cellStyle name="20% - Accent5 7 3" xfId="728"/>
    <cellStyle name="20% - Accent5 8" xfId="589"/>
    <cellStyle name="20% - Accent5 8 2" xfId="729"/>
    <cellStyle name="20% - Accent5 9" xfId="679"/>
    <cellStyle name="20% - Accent6" xfId="39" builtinId="50" customBuiltin="1"/>
    <cellStyle name="20% - Accent6 2" xfId="95"/>
    <cellStyle name="20% - Accent6 2 2" xfId="96"/>
    <cellStyle name="20% - Accent6 2 2 2" xfId="908"/>
    <cellStyle name="20% - Accent6 2 3" xfId="97"/>
    <cellStyle name="20% - Accent6 2 4" xfId="98"/>
    <cellStyle name="20% - Accent6 2 4 2" xfId="488"/>
    <cellStyle name="20% - Accent6 2 4 3" xfId="730"/>
    <cellStyle name="20% - Accent6 2 5" xfId="436"/>
    <cellStyle name="20% - Accent6 2 5 2" xfId="617"/>
    <cellStyle name="20% - Accent6 2 5 3" xfId="731"/>
    <cellStyle name="20% - Accent6 3" xfId="99"/>
    <cellStyle name="20% - Accent6 3 2" xfId="100"/>
    <cellStyle name="20% - Accent6 3 2 2" xfId="909"/>
    <cellStyle name="20% - Accent6 3 3" xfId="101"/>
    <cellStyle name="20% - Accent6 3 3 2" xfId="489"/>
    <cellStyle name="20% - Accent6 3 3 3" xfId="732"/>
    <cellStyle name="20% - Accent6 3 4" xfId="102"/>
    <cellStyle name="20% - Accent6 4" xfId="103"/>
    <cellStyle name="20% - Accent6 4 2" xfId="487"/>
    <cellStyle name="20% - Accent6 4 2 2" xfId="657"/>
    <cellStyle name="20% - Accent6 4 2 3" xfId="733"/>
    <cellStyle name="20% - Accent6 4 3" xfId="734"/>
    <cellStyle name="20% - Accent6 5" xfId="104"/>
    <cellStyle name="20% - Accent6 5 2" xfId="600"/>
    <cellStyle name="20% - Accent6 5 2 2" xfId="736"/>
    <cellStyle name="20% - Accent6 5 3" xfId="735"/>
    <cellStyle name="20% - Accent6 6" xfId="105"/>
    <cellStyle name="20% - Accent6 7" xfId="451"/>
    <cellStyle name="20% - Accent6 7 2" xfId="632"/>
    <cellStyle name="20% - Accent6 7 3" xfId="737"/>
    <cellStyle name="20% - Accent6 8" xfId="591"/>
    <cellStyle name="20% - Accent6 8 2" xfId="738"/>
    <cellStyle name="20% - Accent6 9" xfId="681"/>
    <cellStyle name="40% - Accent1" xfId="20" builtinId="31" customBuiltin="1"/>
    <cellStyle name="40% - Accent1 2" xfId="106"/>
    <cellStyle name="40% - Accent1 2 2" xfId="107"/>
    <cellStyle name="40% - Accent1 2 2 2" xfId="910"/>
    <cellStyle name="40% - Accent1 2 3" xfId="108"/>
    <cellStyle name="40% - Accent1 2 4" xfId="109"/>
    <cellStyle name="40% - Accent1 2 4 2" xfId="491"/>
    <cellStyle name="40% - Accent1 2 4 3" xfId="739"/>
    <cellStyle name="40% - Accent1 2 5" xfId="437"/>
    <cellStyle name="40% - Accent1 2 5 2" xfId="618"/>
    <cellStyle name="40% - Accent1 2 5 3" xfId="740"/>
    <cellStyle name="40% - Accent1 3" xfId="110"/>
    <cellStyle name="40% - Accent1 3 2" xfId="111"/>
    <cellStyle name="40% - Accent1 3 2 2" xfId="911"/>
    <cellStyle name="40% - Accent1 3 3" xfId="112"/>
    <cellStyle name="40% - Accent1 3 3 2" xfId="492"/>
    <cellStyle name="40% - Accent1 3 3 3" xfId="741"/>
    <cellStyle name="40% - Accent1 3 4" xfId="113"/>
    <cellStyle name="40% - Accent1 4" xfId="114"/>
    <cellStyle name="40% - Accent1 4 2" xfId="490"/>
    <cellStyle name="40% - Accent1 4 2 2" xfId="658"/>
    <cellStyle name="40% - Accent1 4 2 3" xfId="742"/>
    <cellStyle name="40% - Accent1 4 3" xfId="743"/>
    <cellStyle name="40% - Accent1 5" xfId="115"/>
    <cellStyle name="40% - Accent1 5 2" xfId="601"/>
    <cellStyle name="40% - Accent1 5 2 2" xfId="745"/>
    <cellStyle name="40% - Accent1 5 3" xfId="744"/>
    <cellStyle name="40% - Accent1 6" xfId="116"/>
    <cellStyle name="40% - Accent1 7" xfId="442"/>
    <cellStyle name="40% - Accent1 7 2" xfId="623"/>
    <cellStyle name="40% - Accent1 7 3" xfId="746"/>
    <cellStyle name="40% - Accent1 8" xfId="582"/>
    <cellStyle name="40% - Accent1 8 2" xfId="747"/>
    <cellStyle name="40% - Accent1 9" xfId="672"/>
    <cellStyle name="40% - Accent2" xfId="24" builtinId="35" customBuiltin="1"/>
    <cellStyle name="40% - Accent2 2" xfId="117"/>
    <cellStyle name="40% - Accent2 2 2" xfId="118"/>
    <cellStyle name="40% - Accent2 2 2 2" xfId="912"/>
    <cellStyle name="40% - Accent2 2 3" xfId="119"/>
    <cellStyle name="40% - Accent2 2 4" xfId="120"/>
    <cellStyle name="40% - Accent2 2 4 2" xfId="494"/>
    <cellStyle name="40% - Accent2 2 4 3" xfId="748"/>
    <cellStyle name="40% - Accent2 2 5" xfId="458"/>
    <cellStyle name="40% - Accent2 2 5 2" xfId="639"/>
    <cellStyle name="40% - Accent2 2 5 3" xfId="749"/>
    <cellStyle name="40% - Accent2 3" xfId="121"/>
    <cellStyle name="40% - Accent2 3 2" xfId="122"/>
    <cellStyle name="40% - Accent2 3 2 2" xfId="913"/>
    <cellStyle name="40% - Accent2 3 3" xfId="123"/>
    <cellStyle name="40% - Accent2 3 3 2" xfId="495"/>
    <cellStyle name="40% - Accent2 3 3 3" xfId="750"/>
    <cellStyle name="40% - Accent2 3 4" xfId="124"/>
    <cellStyle name="40% - Accent2 4" xfId="125"/>
    <cellStyle name="40% - Accent2 4 2" xfId="493"/>
    <cellStyle name="40% - Accent2 4 2 2" xfId="659"/>
    <cellStyle name="40% - Accent2 4 2 3" xfId="751"/>
    <cellStyle name="40% - Accent2 4 3" xfId="752"/>
    <cellStyle name="40% - Accent2 5" xfId="126"/>
    <cellStyle name="40% - Accent2 5 2" xfId="602"/>
    <cellStyle name="40% - Accent2 5 2 2" xfId="754"/>
    <cellStyle name="40% - Accent2 5 3" xfId="753"/>
    <cellStyle name="40% - Accent2 6" xfId="127"/>
    <cellStyle name="40% - Accent2 7" xfId="444"/>
    <cellStyle name="40% - Accent2 7 2" xfId="625"/>
    <cellStyle name="40% - Accent2 7 3" xfId="755"/>
    <cellStyle name="40% - Accent2 8" xfId="584"/>
    <cellStyle name="40% - Accent2 8 2" xfId="756"/>
    <cellStyle name="40% - Accent2 9" xfId="674"/>
    <cellStyle name="40% - Accent3" xfId="28" builtinId="39" customBuiltin="1"/>
    <cellStyle name="40% - Accent3 2" xfId="128"/>
    <cellStyle name="40% - Accent3 2 2" xfId="129"/>
    <cellStyle name="40% - Accent3 2 2 2" xfId="914"/>
    <cellStyle name="40% - Accent3 2 3" xfId="130"/>
    <cellStyle name="40% - Accent3 2 4" xfId="497"/>
    <cellStyle name="40% - Accent3 2 5" xfId="457"/>
    <cellStyle name="40% - Accent3 2 5 2" xfId="638"/>
    <cellStyle name="40% - Accent3 2 5 3" xfId="757"/>
    <cellStyle name="40% - Accent3 3" xfId="131"/>
    <cellStyle name="40% - Accent3 3 2" xfId="132"/>
    <cellStyle name="40% - Accent3 3 2 2" xfId="915"/>
    <cellStyle name="40% - Accent3 3 3" xfId="133"/>
    <cellStyle name="40% - Accent3 3 3 2" xfId="498"/>
    <cellStyle name="40% - Accent3 3 3 3" xfId="758"/>
    <cellStyle name="40% - Accent3 4" xfId="134"/>
    <cellStyle name="40% - Accent3 4 2" xfId="496"/>
    <cellStyle name="40% - Accent3 4 2 2" xfId="660"/>
    <cellStyle name="40% - Accent3 4 2 3" xfId="759"/>
    <cellStyle name="40% - Accent3 4 3" xfId="760"/>
    <cellStyle name="40% - Accent3 5" xfId="135"/>
    <cellStyle name="40% - Accent3 5 2" xfId="603"/>
    <cellStyle name="40% - Accent3 5 2 2" xfId="762"/>
    <cellStyle name="40% - Accent3 5 3" xfId="761"/>
    <cellStyle name="40% - Accent3 6" xfId="136"/>
    <cellStyle name="40% - Accent3 7" xfId="446"/>
    <cellStyle name="40% - Accent3 7 2" xfId="627"/>
    <cellStyle name="40% - Accent3 7 3" xfId="763"/>
    <cellStyle name="40% - Accent3 8" xfId="586"/>
    <cellStyle name="40% - Accent3 8 2" xfId="764"/>
    <cellStyle name="40% - Accent3 9" xfId="676"/>
    <cellStyle name="40% - Accent4" xfId="32" builtinId="43" customBuiltin="1"/>
    <cellStyle name="40% - Accent4 2" xfId="137"/>
    <cellStyle name="40% - Accent4 2 2" xfId="138"/>
    <cellStyle name="40% - Accent4 2 2 2" xfId="916"/>
    <cellStyle name="40% - Accent4 2 3" xfId="139"/>
    <cellStyle name="40% - Accent4 2 4" xfId="140"/>
    <cellStyle name="40% - Accent4 2 4 2" xfId="500"/>
    <cellStyle name="40% - Accent4 2 4 3" xfId="765"/>
    <cellStyle name="40% - Accent4 2 5" xfId="438"/>
    <cellStyle name="40% - Accent4 2 5 2" xfId="619"/>
    <cellStyle name="40% - Accent4 2 5 3" xfId="766"/>
    <cellStyle name="40% - Accent4 3" xfId="141"/>
    <cellStyle name="40% - Accent4 3 2" xfId="142"/>
    <cellStyle name="40% - Accent4 3 2 2" xfId="917"/>
    <cellStyle name="40% - Accent4 3 3" xfId="143"/>
    <cellStyle name="40% - Accent4 3 3 2" xfId="501"/>
    <cellStyle name="40% - Accent4 3 3 3" xfId="767"/>
    <cellStyle name="40% - Accent4 3 4" xfId="144"/>
    <cellStyle name="40% - Accent4 4" xfId="145"/>
    <cellStyle name="40% - Accent4 4 2" xfId="499"/>
    <cellStyle name="40% - Accent4 4 2 2" xfId="661"/>
    <cellStyle name="40% - Accent4 4 2 3" xfId="768"/>
    <cellStyle name="40% - Accent4 4 3" xfId="769"/>
    <cellStyle name="40% - Accent4 5" xfId="146"/>
    <cellStyle name="40% - Accent4 5 2" xfId="604"/>
    <cellStyle name="40% - Accent4 5 2 2" xfId="771"/>
    <cellStyle name="40% - Accent4 5 3" xfId="770"/>
    <cellStyle name="40% - Accent4 6" xfId="147"/>
    <cellStyle name="40% - Accent4 7" xfId="448"/>
    <cellStyle name="40% - Accent4 7 2" xfId="629"/>
    <cellStyle name="40% - Accent4 7 3" xfId="772"/>
    <cellStyle name="40% - Accent4 8" xfId="588"/>
    <cellStyle name="40% - Accent4 8 2" xfId="773"/>
    <cellStyle name="40% - Accent4 9" xfId="678"/>
    <cellStyle name="40% - Accent5" xfId="36" builtinId="47" customBuiltin="1"/>
    <cellStyle name="40% - Accent5 2" xfId="148"/>
    <cellStyle name="40% - Accent5 2 2" xfId="149"/>
    <cellStyle name="40% - Accent5 2 2 2" xfId="918"/>
    <cellStyle name="40% - Accent5 2 3" xfId="150"/>
    <cellStyle name="40% - Accent5 2 4" xfId="151"/>
    <cellStyle name="40% - Accent5 2 4 2" xfId="503"/>
    <cellStyle name="40% - Accent5 2 4 3" xfId="774"/>
    <cellStyle name="40% - Accent5 2 5" xfId="454"/>
    <cellStyle name="40% - Accent5 2 5 2" xfId="635"/>
    <cellStyle name="40% - Accent5 2 5 3" xfId="775"/>
    <cellStyle name="40% - Accent5 3" xfId="152"/>
    <cellStyle name="40% - Accent5 3 2" xfId="153"/>
    <cellStyle name="40% - Accent5 3 2 2" xfId="919"/>
    <cellStyle name="40% - Accent5 3 3" xfId="154"/>
    <cellStyle name="40% - Accent5 3 3 2" xfId="504"/>
    <cellStyle name="40% - Accent5 3 3 3" xfId="776"/>
    <cellStyle name="40% - Accent5 3 4" xfId="155"/>
    <cellStyle name="40% - Accent5 4" xfId="156"/>
    <cellStyle name="40% - Accent5 4 2" xfId="502"/>
    <cellStyle name="40% - Accent5 4 2 2" xfId="662"/>
    <cellStyle name="40% - Accent5 4 2 3" xfId="777"/>
    <cellStyle name="40% - Accent5 4 3" xfId="778"/>
    <cellStyle name="40% - Accent5 5" xfId="157"/>
    <cellStyle name="40% - Accent5 5 2" xfId="605"/>
    <cellStyle name="40% - Accent5 5 2 2" xfId="780"/>
    <cellStyle name="40% - Accent5 5 3" xfId="779"/>
    <cellStyle name="40% - Accent5 6" xfId="158"/>
    <cellStyle name="40% - Accent5 7" xfId="450"/>
    <cellStyle name="40% - Accent5 7 2" xfId="631"/>
    <cellStyle name="40% - Accent5 7 3" xfId="781"/>
    <cellStyle name="40% - Accent5 8" xfId="590"/>
    <cellStyle name="40% - Accent5 8 2" xfId="782"/>
    <cellStyle name="40% - Accent5 9" xfId="680"/>
    <cellStyle name="40% - Accent6" xfId="40" builtinId="51" customBuiltin="1"/>
    <cellStyle name="40% - Accent6 2" xfId="159"/>
    <cellStyle name="40% - Accent6 2 2" xfId="160"/>
    <cellStyle name="40% - Accent6 2 2 2" xfId="920"/>
    <cellStyle name="40% - Accent6 2 3" xfId="161"/>
    <cellStyle name="40% - Accent6 2 4" xfId="506"/>
    <cellStyle name="40% - Accent6 2 5" xfId="453"/>
    <cellStyle name="40% - Accent6 2 5 2" xfId="634"/>
    <cellStyle name="40% - Accent6 2 5 3" xfId="783"/>
    <cellStyle name="40% - Accent6 3" xfId="162"/>
    <cellStyle name="40% - Accent6 3 2" xfId="163"/>
    <cellStyle name="40% - Accent6 3 2 2" xfId="921"/>
    <cellStyle name="40% - Accent6 3 3" xfId="164"/>
    <cellStyle name="40% - Accent6 3 3 2" xfId="507"/>
    <cellStyle name="40% - Accent6 3 3 3" xfId="784"/>
    <cellStyle name="40% - Accent6 4" xfId="165"/>
    <cellStyle name="40% - Accent6 4 2" xfId="505"/>
    <cellStyle name="40% - Accent6 4 2 2" xfId="663"/>
    <cellStyle name="40% - Accent6 4 2 3" xfId="785"/>
    <cellStyle name="40% - Accent6 4 3" xfId="786"/>
    <cellStyle name="40% - Accent6 5" xfId="166"/>
    <cellStyle name="40% - Accent6 5 2" xfId="606"/>
    <cellStyle name="40% - Accent6 5 2 2" xfId="788"/>
    <cellStyle name="40% - Accent6 5 3" xfId="787"/>
    <cellStyle name="40% - Accent6 6" xfId="167"/>
    <cellStyle name="40% - Accent6 7" xfId="452"/>
    <cellStyle name="40% - Accent6 7 2" xfId="633"/>
    <cellStyle name="40% - Accent6 7 3" xfId="789"/>
    <cellStyle name="40% - Accent6 8" xfId="592"/>
    <cellStyle name="40% - Accent6 8 2" xfId="790"/>
    <cellStyle name="40% - Accent6 9" xfId="682"/>
    <cellStyle name="60% - Accent1" xfId="21" builtinId="32" customBuiltin="1"/>
    <cellStyle name="60% - Accent1 2" xfId="168"/>
    <cellStyle name="60% - Accent1 2 2" xfId="169"/>
    <cellStyle name="60% - Accent1 2 2 2" xfId="508"/>
    <cellStyle name="60% - Accent1 2 2 3" xfId="791"/>
    <cellStyle name="60% - Accent1 3" xfId="170"/>
    <cellStyle name="60% - Accent1 3 2" xfId="171"/>
    <cellStyle name="60% - Accent1 3 2 2" xfId="509"/>
    <cellStyle name="60% - Accent1 3 2 3" xfId="792"/>
    <cellStyle name="60% - Accent1 4" xfId="172"/>
    <cellStyle name="60% - Accent1 5" xfId="173"/>
    <cellStyle name="60% - Accent1 6" xfId="174"/>
    <cellStyle name="60% - Accent2" xfId="25" builtinId="36" customBuiltin="1"/>
    <cellStyle name="60% - Accent2 2" xfId="175"/>
    <cellStyle name="60% - Accent2 2 2" xfId="176"/>
    <cellStyle name="60% - Accent2 2 2 2" xfId="510"/>
    <cellStyle name="60% - Accent2 2 2 3" xfId="793"/>
    <cellStyle name="60% - Accent2 2 3" xfId="177"/>
    <cellStyle name="60% - Accent2 3" xfId="178"/>
    <cellStyle name="60% - Accent2 3 2" xfId="179"/>
    <cellStyle name="60% - Accent2 3 2 2" xfId="511"/>
    <cellStyle name="60% - Accent2 3 2 3" xfId="794"/>
    <cellStyle name="60% - Accent2 3 3" xfId="180"/>
    <cellStyle name="60% - Accent2 4" xfId="181"/>
    <cellStyle name="60% - Accent2 5" xfId="182"/>
    <cellStyle name="60% - Accent2 6" xfId="183"/>
    <cellStyle name="60% - Accent3" xfId="29" builtinId="40" customBuiltin="1"/>
    <cellStyle name="60% - Accent3 2" xfId="184"/>
    <cellStyle name="60% - Accent3 2 2" xfId="185"/>
    <cellStyle name="60% - Accent3 2 2 2" xfId="512"/>
    <cellStyle name="60% - Accent3 2 2 3" xfId="795"/>
    <cellStyle name="60% - Accent3 3" xfId="186"/>
    <cellStyle name="60% - Accent3 3 2" xfId="187"/>
    <cellStyle name="60% - Accent3 3 2 2" xfId="513"/>
    <cellStyle name="60% - Accent3 3 2 3" xfId="796"/>
    <cellStyle name="60% - Accent3 4" xfId="188"/>
    <cellStyle name="60% - Accent3 5" xfId="189"/>
    <cellStyle name="60% - Accent3 6" xfId="190"/>
    <cellStyle name="60% - Accent4" xfId="33" builtinId="44" customBuiltin="1"/>
    <cellStyle name="60% - Accent4 2" xfId="191"/>
    <cellStyle name="60% - Accent4 2 2" xfId="192"/>
    <cellStyle name="60% - Accent4 2 2 2" xfId="514"/>
    <cellStyle name="60% - Accent4 2 2 3" xfId="797"/>
    <cellStyle name="60% - Accent4 3" xfId="193"/>
    <cellStyle name="60% - Accent4 3 2" xfId="194"/>
    <cellStyle name="60% - Accent4 3 2 2" xfId="515"/>
    <cellStyle name="60% - Accent4 3 2 3" xfId="798"/>
    <cellStyle name="60% - Accent4 4" xfId="195"/>
    <cellStyle name="60% - Accent4 5" xfId="196"/>
    <cellStyle name="60% - Accent4 6" xfId="197"/>
    <cellStyle name="60% - Accent5" xfId="37" builtinId="48" customBuiltin="1"/>
    <cellStyle name="60% - Accent5 2" xfId="198"/>
    <cellStyle name="60% - Accent5 2 2" xfId="199"/>
    <cellStyle name="60% - Accent5 2 2 2" xfId="516"/>
    <cellStyle name="60% - Accent5 2 2 3" xfId="799"/>
    <cellStyle name="60% - Accent5 2 3" xfId="200"/>
    <cellStyle name="60% - Accent5 3" xfId="201"/>
    <cellStyle name="60% - Accent5 3 2" xfId="202"/>
    <cellStyle name="60% - Accent5 3 2 2" xfId="517"/>
    <cellStyle name="60% - Accent5 3 2 3" xfId="800"/>
    <cellStyle name="60% - Accent5 3 3" xfId="203"/>
    <cellStyle name="60% - Accent5 4" xfId="204"/>
    <cellStyle name="60% - Accent5 5" xfId="205"/>
    <cellStyle name="60% - Accent5 6" xfId="206"/>
    <cellStyle name="60% - Accent6" xfId="41" builtinId="52" customBuiltin="1"/>
    <cellStyle name="60% - Accent6 2" xfId="207"/>
    <cellStyle name="60% - Accent6 2 2" xfId="208"/>
    <cellStyle name="60% - Accent6 2 2 2" xfId="518"/>
    <cellStyle name="60% - Accent6 2 2 3" xfId="801"/>
    <cellStyle name="60% - Accent6 3" xfId="209"/>
    <cellStyle name="60% - Accent6 3 2" xfId="210"/>
    <cellStyle name="60% - Accent6 3 2 2" xfId="519"/>
    <cellStyle name="60% - Accent6 3 2 3" xfId="802"/>
    <cellStyle name="60% - Accent6 4" xfId="211"/>
    <cellStyle name="60% - Accent6 5" xfId="212"/>
    <cellStyle name="60% - Accent6 6" xfId="213"/>
    <cellStyle name="Accent1" xfId="18" builtinId="29" customBuiltin="1"/>
    <cellStyle name="Accent1 2" xfId="214"/>
    <cellStyle name="Accent1 2 2" xfId="215"/>
    <cellStyle name="Accent1 2 2 2" xfId="520"/>
    <cellStyle name="Accent1 2 2 3" xfId="803"/>
    <cellStyle name="Accent1 2 3" xfId="216"/>
    <cellStyle name="Accent1 3" xfId="217"/>
    <cellStyle name="Accent1 3 2" xfId="218"/>
    <cellStyle name="Accent1 3 2 2" xfId="521"/>
    <cellStyle name="Accent1 3 2 3" xfId="804"/>
    <cellStyle name="Accent1 3 3" xfId="219"/>
    <cellStyle name="Accent1 4" xfId="220"/>
    <cellStyle name="Accent1 5" xfId="221"/>
    <cellStyle name="Accent1 6" xfId="222"/>
    <cellStyle name="Accent2" xfId="22" builtinId="33" customBuiltin="1"/>
    <cellStyle name="Accent2 2" xfId="223"/>
    <cellStyle name="Accent2 2 2" xfId="224"/>
    <cellStyle name="Accent2 2 2 2" xfId="522"/>
    <cellStyle name="Accent2 2 2 3" xfId="805"/>
    <cellStyle name="Accent2 2 3" xfId="225"/>
    <cellStyle name="Accent2 3" xfId="226"/>
    <cellStyle name="Accent2 3 2" xfId="227"/>
    <cellStyle name="Accent2 3 2 2" xfId="523"/>
    <cellStyle name="Accent2 3 2 3" xfId="806"/>
    <cellStyle name="Accent2 3 3" xfId="228"/>
    <cellStyle name="Accent2 4" xfId="229"/>
    <cellStyle name="Accent2 5" xfId="230"/>
    <cellStyle name="Accent2 6" xfId="231"/>
    <cellStyle name="Accent3" xfId="26" builtinId="37" customBuiltin="1"/>
    <cellStyle name="Accent3 2" xfId="232"/>
    <cellStyle name="Accent3 2 2" xfId="233"/>
    <cellStyle name="Accent3 2 2 2" xfId="524"/>
    <cellStyle name="Accent3 2 2 3" xfId="807"/>
    <cellStyle name="Accent3 3" xfId="234"/>
    <cellStyle name="Accent3 3 2" xfId="235"/>
    <cellStyle name="Accent3 3 2 2" xfId="525"/>
    <cellStyle name="Accent3 3 2 3" xfId="808"/>
    <cellStyle name="Accent3 4" xfId="236"/>
    <cellStyle name="Accent3 5" xfId="237"/>
    <cellStyle name="Accent3 6" xfId="238"/>
    <cellStyle name="Accent4" xfId="30" builtinId="41" customBuiltin="1"/>
    <cellStyle name="Accent4 2" xfId="239"/>
    <cellStyle name="Accent4 2 2" xfId="240"/>
    <cellStyle name="Accent4 2 2 2" xfId="526"/>
    <cellStyle name="Accent4 2 2 3" xfId="809"/>
    <cellStyle name="Accent4 3" xfId="241"/>
    <cellStyle name="Accent4 3 2" xfId="242"/>
    <cellStyle name="Accent4 3 2 2" xfId="527"/>
    <cellStyle name="Accent4 3 2 3" xfId="810"/>
    <cellStyle name="Accent4 4" xfId="243"/>
    <cellStyle name="Accent4 5" xfId="244"/>
    <cellStyle name="Accent4 6" xfId="245"/>
    <cellStyle name="Accent5" xfId="34" builtinId="45" customBuiltin="1"/>
    <cellStyle name="Accent5 2" xfId="246"/>
    <cellStyle name="Accent5 2 2" xfId="247"/>
    <cellStyle name="Accent5 2 2 2" xfId="528"/>
    <cellStyle name="Accent5 2 2 3" xfId="811"/>
    <cellStyle name="Accent5 2 3" xfId="248"/>
    <cellStyle name="Accent5 3" xfId="249"/>
    <cellStyle name="Accent5 3 2" xfId="250"/>
    <cellStyle name="Accent5 3 2 2" xfId="529"/>
    <cellStyle name="Accent5 3 2 3" xfId="812"/>
    <cellStyle name="Accent5 3 3" xfId="251"/>
    <cellStyle name="Accent5 4" xfId="252"/>
    <cellStyle name="Accent5 5" xfId="253"/>
    <cellStyle name="Accent5 6" xfId="254"/>
    <cellStyle name="Accent6" xfId="38" builtinId="49" customBuiltin="1"/>
    <cellStyle name="Accent6 2" xfId="255"/>
    <cellStyle name="Accent6 2 2" xfId="256"/>
    <cellStyle name="Accent6 2 2 2" xfId="530"/>
    <cellStyle name="Accent6 2 2 3" xfId="813"/>
    <cellStyle name="Accent6 3" xfId="257"/>
    <cellStyle name="Accent6 3 2" xfId="258"/>
    <cellStyle name="Accent6 3 2 2" xfId="531"/>
    <cellStyle name="Accent6 3 2 3" xfId="814"/>
    <cellStyle name="Accent6 4" xfId="259"/>
    <cellStyle name="Accent6 5" xfId="260"/>
    <cellStyle name="Accent6 6" xfId="261"/>
    <cellStyle name="Bad" xfId="7" builtinId="27" customBuiltin="1"/>
    <cellStyle name="Bad 2" xfId="262"/>
    <cellStyle name="Bad 2 2" xfId="263"/>
    <cellStyle name="Bad 2 2 2" xfId="532"/>
    <cellStyle name="Bad 2 2 3" xfId="815"/>
    <cellStyle name="Bad 2 3" xfId="264"/>
    <cellStyle name="Bad 3" xfId="265"/>
    <cellStyle name="Bad 3 2" xfId="266"/>
    <cellStyle name="Bad 3 2 2" xfId="533"/>
    <cellStyle name="Bad 3 2 3" xfId="816"/>
    <cellStyle name="Bad 3 3" xfId="267"/>
    <cellStyle name="Bad 4" xfId="268"/>
    <cellStyle name="Bad 5" xfId="269"/>
    <cellStyle name="Bad 6" xfId="270"/>
    <cellStyle name="Calculation" xfId="11" builtinId="22" customBuiltin="1"/>
    <cellStyle name="Calculation 2" xfId="271"/>
    <cellStyle name="Calculation 2 2" xfId="272"/>
    <cellStyle name="Calculation 2 2 2" xfId="534"/>
    <cellStyle name="Calculation 2 2 3" xfId="817"/>
    <cellStyle name="Calculation 3" xfId="273"/>
    <cellStyle name="Calculation 3 2" xfId="274"/>
    <cellStyle name="Calculation 3 2 2" xfId="535"/>
    <cellStyle name="Calculation 3 2 3" xfId="818"/>
    <cellStyle name="Calculation 4" xfId="275"/>
    <cellStyle name="Calculation 5" xfId="276"/>
    <cellStyle name="Calculation 6" xfId="277"/>
    <cellStyle name="Check Cell" xfId="13" builtinId="23" customBuiltin="1"/>
    <cellStyle name="Check Cell 2" xfId="278"/>
    <cellStyle name="Check Cell 2 2" xfId="279"/>
    <cellStyle name="Check Cell 2 2 2" xfId="536"/>
    <cellStyle name="Check Cell 2 2 3" xfId="819"/>
    <cellStyle name="Check Cell 2 3" xfId="280"/>
    <cellStyle name="Check Cell 3" xfId="281"/>
    <cellStyle name="Check Cell 3 2" xfId="282"/>
    <cellStyle name="Check Cell 3 2 2" xfId="537"/>
    <cellStyle name="Check Cell 3 2 3" xfId="820"/>
    <cellStyle name="Check Cell 3 3" xfId="283"/>
    <cellStyle name="Check Cell 4" xfId="284"/>
    <cellStyle name="Check Cell 5" xfId="285"/>
    <cellStyle name="Check Cell 6" xfId="286"/>
    <cellStyle name="Currency 2" xfId="287"/>
    <cellStyle name="Currency 2 2" xfId="288"/>
    <cellStyle name="Currency 2 2 2" xfId="571"/>
    <cellStyle name="Currency 2 2 3" xfId="821"/>
    <cellStyle name="Excel Built-in Normal" xfId="289"/>
    <cellStyle name="Explanatory Text" xfId="16" builtinId="53" customBuiltin="1"/>
    <cellStyle name="Explanatory Text 2" xfId="290"/>
    <cellStyle name="Explanatory Text 2 2" xfId="291"/>
    <cellStyle name="Explanatory Text 2 2 2" xfId="538"/>
    <cellStyle name="Explanatory Text 2 2 3" xfId="822"/>
    <cellStyle name="Explanatory Text 3" xfId="292"/>
    <cellStyle name="Explanatory Text 3 2" xfId="293"/>
    <cellStyle name="Explanatory Text 3 2 2" xfId="539"/>
    <cellStyle name="Explanatory Text 3 2 3" xfId="823"/>
    <cellStyle name="Explanatory Text 4" xfId="294"/>
    <cellStyle name="Explanatory Text 5" xfId="295"/>
    <cellStyle name="Explanatory Text 6" xfId="296"/>
    <cellStyle name="Good" xfId="6" builtinId="26" customBuiltin="1"/>
    <cellStyle name="Good 2" xfId="297"/>
    <cellStyle name="Good 2 2" xfId="298"/>
    <cellStyle name="Good 2 2 2" xfId="540"/>
    <cellStyle name="Good 2 2 3" xfId="824"/>
    <cellStyle name="Good 3" xfId="299"/>
    <cellStyle name="Good 3 2" xfId="300"/>
    <cellStyle name="Good 3 2 2" xfId="541"/>
    <cellStyle name="Good 3 2 3" xfId="825"/>
    <cellStyle name="Good 4" xfId="301"/>
    <cellStyle name="Good 5" xfId="302"/>
    <cellStyle name="Good 6" xfId="303"/>
    <cellStyle name="Heading 1" xfId="2" builtinId="16" customBuiltin="1"/>
    <cellStyle name="Heading 1 2" xfId="304"/>
    <cellStyle name="Heading 1 2 2" xfId="305"/>
    <cellStyle name="Heading 1 2 2 2" xfId="542"/>
    <cellStyle name="Heading 1 2 2 3" xfId="826"/>
    <cellStyle name="Heading 1 3" xfId="306"/>
    <cellStyle name="Heading 1 3 2" xfId="307"/>
    <cellStyle name="Heading 1 3 2 2" xfId="543"/>
    <cellStyle name="Heading 1 3 2 3" xfId="827"/>
    <cellStyle name="Heading 1 4" xfId="308"/>
    <cellStyle name="Heading 1 5" xfId="309"/>
    <cellStyle name="Heading 1 6" xfId="310"/>
    <cellStyle name="Heading 2" xfId="3" builtinId="17" customBuiltin="1"/>
    <cellStyle name="Heading 2 2" xfId="311"/>
    <cellStyle name="Heading 2 2 2" xfId="312"/>
    <cellStyle name="Heading 2 2 2 2" xfId="544"/>
    <cellStyle name="Heading 2 2 2 3" xfId="828"/>
    <cellStyle name="Heading 2 3" xfId="313"/>
    <cellStyle name="Heading 2 3 2" xfId="314"/>
    <cellStyle name="Heading 2 3 2 2" xfId="545"/>
    <cellStyle name="Heading 2 3 2 3" xfId="829"/>
    <cellStyle name="Heading 2 4" xfId="315"/>
    <cellStyle name="Heading 2 5" xfId="316"/>
    <cellStyle name="Heading 2 6" xfId="317"/>
    <cellStyle name="Heading 3" xfId="4" builtinId="18" customBuiltin="1"/>
    <cellStyle name="Heading 3 2" xfId="318"/>
    <cellStyle name="Heading 3 2 2" xfId="319"/>
    <cellStyle name="Heading 3 2 2 2" xfId="546"/>
    <cellStyle name="Heading 3 2 2 3" xfId="830"/>
    <cellStyle name="Heading 3 3" xfId="320"/>
    <cellStyle name="Heading 3 3 2" xfId="321"/>
    <cellStyle name="Heading 3 3 2 2" xfId="547"/>
    <cellStyle name="Heading 3 3 2 3" xfId="831"/>
    <cellStyle name="Heading 3 4" xfId="322"/>
    <cellStyle name="Heading 3 5" xfId="323"/>
    <cellStyle name="Heading 3 6" xfId="324"/>
    <cellStyle name="Heading 4" xfId="5" builtinId="19" customBuiltin="1"/>
    <cellStyle name="Heading 4 2" xfId="325"/>
    <cellStyle name="Heading 4 2 2" xfId="326"/>
    <cellStyle name="Heading 4 2 2 2" xfId="548"/>
    <cellStyle name="Heading 4 2 2 3" xfId="832"/>
    <cellStyle name="Heading 4 3" xfId="327"/>
    <cellStyle name="Heading 4 3 2" xfId="328"/>
    <cellStyle name="Heading 4 3 2 2" xfId="549"/>
    <cellStyle name="Heading 4 3 2 3" xfId="833"/>
    <cellStyle name="Heading 4 4" xfId="329"/>
    <cellStyle name="Heading 4 5" xfId="330"/>
    <cellStyle name="Heading 4 6" xfId="331"/>
    <cellStyle name="Hyperlink 2" xfId="684"/>
    <cellStyle name="Input" xfId="9" builtinId="20" customBuiltin="1"/>
    <cellStyle name="Input 2" xfId="332"/>
    <cellStyle name="Input 2 2" xfId="333"/>
    <cellStyle name="Input 2 2 2" xfId="550"/>
    <cellStyle name="Input 2 2 3" xfId="834"/>
    <cellStyle name="Input 2 3" xfId="334"/>
    <cellStyle name="Input 3" xfId="335"/>
    <cellStyle name="Input 3 2" xfId="336"/>
    <cellStyle name="Input 3 2 2" xfId="551"/>
    <cellStyle name="Input 3 2 3" xfId="835"/>
    <cellStyle name="Input 3 3" xfId="337"/>
    <cellStyle name="Input 4" xfId="338"/>
    <cellStyle name="Input 5" xfId="339"/>
    <cellStyle name="Input 6" xfId="340"/>
    <cellStyle name="Linked Cell" xfId="12" builtinId="24" customBuiltin="1"/>
    <cellStyle name="Linked Cell 2" xfId="341"/>
    <cellStyle name="Linked Cell 2 2" xfId="342"/>
    <cellStyle name="Linked Cell 2 2 2" xfId="552"/>
    <cellStyle name="Linked Cell 2 2 3" xfId="836"/>
    <cellStyle name="Linked Cell 3" xfId="343"/>
    <cellStyle name="Linked Cell 3 2" xfId="344"/>
    <cellStyle name="Linked Cell 3 2 2" xfId="553"/>
    <cellStyle name="Linked Cell 3 2 3" xfId="837"/>
    <cellStyle name="Linked Cell 4" xfId="345"/>
    <cellStyle name="Linked Cell 5" xfId="346"/>
    <cellStyle name="Linked Cell 6" xfId="347"/>
    <cellStyle name="Neutral" xfId="8" builtinId="28" customBuiltin="1"/>
    <cellStyle name="Neutral 2" xfId="348"/>
    <cellStyle name="Neutral 2 2" xfId="349"/>
    <cellStyle name="Neutral 2 2 2" xfId="554"/>
    <cellStyle name="Neutral 2 2 3" xfId="838"/>
    <cellStyle name="Neutral 3" xfId="350"/>
    <cellStyle name="Neutral 3 2" xfId="351"/>
    <cellStyle name="Neutral 3 2 2" xfId="555"/>
    <cellStyle name="Neutral 3 2 3" xfId="839"/>
    <cellStyle name="Neutral 4" xfId="352"/>
    <cellStyle name="Neutral 5" xfId="353"/>
    <cellStyle name="Neutral 6" xfId="354"/>
    <cellStyle name="Normal" xfId="0" builtinId="0"/>
    <cellStyle name="Normal 10" xfId="471"/>
    <cellStyle name="Normal 10 2" xfId="651"/>
    <cellStyle name="Normal 10 2 2" xfId="840"/>
    <cellStyle name="Normal 10 3" xfId="686"/>
    <cellStyle name="Normal 10 4" xfId="897"/>
    <cellStyle name="Normal 11" xfId="464"/>
    <cellStyle name="Normal 11 2" xfId="667"/>
    <cellStyle name="Normal 11 2 2" xfId="841"/>
    <cellStyle name="Normal 11 3" xfId="645"/>
    <cellStyle name="Normal 12" xfId="579"/>
    <cellStyle name="Normal 12 2" xfId="842"/>
    <cellStyle name="Normal 13" xfId="669"/>
    <cellStyle name="Normal 14" xfId="895"/>
    <cellStyle name="Normal 15" xfId="42"/>
    <cellStyle name="Normal 2" xfId="355"/>
    <cellStyle name="Normal 2 2" xfId="356"/>
    <cellStyle name="Normal 2 2 2" xfId="357"/>
    <cellStyle name="Normal 2 2 3" xfId="843"/>
    <cellStyle name="Normal 2 3" xfId="358"/>
    <cellStyle name="Normal 2 3 2" xfId="556"/>
    <cellStyle name="Normal 2 3 3" xfId="844"/>
    <cellStyle name="Normal 2 4" xfId="462"/>
    <cellStyle name="Normal 2 4 2" xfId="643"/>
    <cellStyle name="Normal 2 4 3" xfId="845"/>
    <cellStyle name="Normal 3" xfId="43"/>
    <cellStyle name="Normal 3 2" xfId="359"/>
    <cellStyle name="Normal 3 2 2" xfId="668"/>
    <cellStyle name="Normal 3 3" xfId="360"/>
    <cellStyle name="Normal 3 3 2" xfId="557"/>
    <cellStyle name="Normal 3 3 2 2" xfId="664"/>
    <cellStyle name="Normal 3 3 2 3" xfId="846"/>
    <cellStyle name="Normal 3 3 3" xfId="847"/>
    <cellStyle name="Normal 3 4" xfId="433"/>
    <cellStyle name="Normal 3 4 2" xfId="614"/>
    <cellStyle name="Normal 3 4 3" xfId="848"/>
    <cellStyle name="Normal 3 5" xfId="463"/>
    <cellStyle name="Normal 3 5 2" xfId="644"/>
    <cellStyle name="Normal 3 5 3" xfId="849"/>
    <cellStyle name="Normal 3 6" xfId="593"/>
    <cellStyle name="Normal 3 6 2" xfId="850"/>
    <cellStyle name="Normal 3 7" xfId="683"/>
    <cellStyle name="Normal 3 8" xfId="896"/>
    <cellStyle name="Normal 4" xfId="361"/>
    <cellStyle name="Normal 4 2" xfId="362"/>
    <cellStyle name="Normal 4 2 2" xfId="558"/>
    <cellStyle name="Normal 4 2 3" xfId="851"/>
    <cellStyle name="Normal 5" xfId="363"/>
    <cellStyle name="Normal 5 2" xfId="364"/>
    <cellStyle name="Normal 5 2 2" xfId="607"/>
    <cellStyle name="Normal 5 2 3" xfId="852"/>
    <cellStyle name="Normal 5 3" xfId="365"/>
    <cellStyle name="Normal 5 4" xfId="467"/>
    <cellStyle name="Normal 5 4 2" xfId="647"/>
    <cellStyle name="Normal 5 4 3" xfId="853"/>
    <cellStyle name="Normal 5 5" xfId="854"/>
    <cellStyle name="Normal 6" xfId="366"/>
    <cellStyle name="Normal 6 2" xfId="469"/>
    <cellStyle name="Normal 6 2 2" xfId="649"/>
    <cellStyle name="Normal 6 2 3" xfId="856"/>
    <cellStyle name="Normal 6 3" xfId="608"/>
    <cellStyle name="Normal 6 3 2" xfId="857"/>
    <cellStyle name="Normal 6 4" xfId="855"/>
    <cellStyle name="Normal 7" xfId="367"/>
    <cellStyle name="Normal 8" xfId="432"/>
    <cellStyle name="Normal 8 2" xfId="470"/>
    <cellStyle name="Normal 8 2 2" xfId="650"/>
    <cellStyle name="Normal 8 2 3" xfId="859"/>
    <cellStyle name="Normal 8 3" xfId="613"/>
    <cellStyle name="Normal 8 3 2" xfId="860"/>
    <cellStyle name="Normal 8 4" xfId="858"/>
    <cellStyle name="Normal 9" xfId="435"/>
    <cellStyle name="Normal 9 2" xfId="616"/>
    <cellStyle name="Normal 9 2 2" xfId="861"/>
    <cellStyle name="Normal 9 3" xfId="685"/>
    <cellStyle name="Note" xfId="15" builtinId="10" customBuiltin="1"/>
    <cellStyle name="Note 10" xfId="368"/>
    <cellStyle name="Note 10 2" xfId="559"/>
    <cellStyle name="Note 10 3" xfId="862"/>
    <cellStyle name="Note 11" xfId="369"/>
    <cellStyle name="Note 11 2" xfId="609"/>
    <cellStyle name="Note 11 2 2" xfId="864"/>
    <cellStyle name="Note 11 3" xfId="863"/>
    <cellStyle name="Note 12" xfId="580"/>
    <cellStyle name="Note 12 2" xfId="865"/>
    <cellStyle name="Note 13" xfId="670"/>
    <cellStyle name="Note 2" xfId="370"/>
    <cellStyle name="Note 2 10" xfId="371"/>
    <cellStyle name="Note 2 10 2" xfId="560"/>
    <cellStyle name="Note 2 10 3" xfId="866"/>
    <cellStyle name="Note 2 10 4" xfId="922"/>
    <cellStyle name="Note 2 11" xfId="372"/>
    <cellStyle name="Note 2 11 2" xfId="578"/>
    <cellStyle name="Note 2 11 3" xfId="867"/>
    <cellStyle name="Note 2 11 4" xfId="923"/>
    <cellStyle name="Note 2 12" xfId="461"/>
    <cellStyle name="Note 2 12 2" xfId="642"/>
    <cellStyle name="Note 2 12 3" xfId="868"/>
    <cellStyle name="Note 2 2" xfId="373"/>
    <cellStyle name="Note 2 2 2" xfId="374"/>
    <cellStyle name="Note 2 2 2 2" xfId="375"/>
    <cellStyle name="Note 2 2 3" xfId="376"/>
    <cellStyle name="Note 2 2 3 2" xfId="572"/>
    <cellStyle name="Note 2 2 3 3" xfId="869"/>
    <cellStyle name="Note 2 3" xfId="377"/>
    <cellStyle name="Note 2 3 2" xfId="378"/>
    <cellStyle name="Note 2 3 2 2" xfId="573"/>
    <cellStyle name="Note 2 3 2 3" xfId="870"/>
    <cellStyle name="Note 2 4" xfId="379"/>
    <cellStyle name="Note 2 4 2" xfId="380"/>
    <cellStyle name="Note 2 4 2 2" xfId="574"/>
    <cellStyle name="Note 2 4 2 3" xfId="871"/>
    <cellStyle name="Note 2 5" xfId="381"/>
    <cellStyle name="Note 2 5 2" xfId="382"/>
    <cellStyle name="Note 2 5 2 2" xfId="575"/>
    <cellStyle name="Note 2 5 2 3" xfId="872"/>
    <cellStyle name="Note 2 6" xfId="383"/>
    <cellStyle name="Note 2 6 2" xfId="384"/>
    <cellStyle name="Note 2 6 3" xfId="466"/>
    <cellStyle name="Note 2 6 4" xfId="610"/>
    <cellStyle name="Note 2 7" xfId="385"/>
    <cellStyle name="Note 2 8" xfId="386"/>
    <cellStyle name="Note 2 9" xfId="387"/>
    <cellStyle name="Note 3" xfId="388"/>
    <cellStyle name="Note 3 2" xfId="389"/>
    <cellStyle name="Note 3 2 2" xfId="924"/>
    <cellStyle name="Note 3 3" xfId="390"/>
    <cellStyle name="Note 3 4" xfId="391"/>
    <cellStyle name="Note 3 4 2" xfId="561"/>
    <cellStyle name="Note 3 4 3" xfId="873"/>
    <cellStyle name="Note 3 5" xfId="440"/>
    <cellStyle name="Note 3 5 2" xfId="621"/>
    <cellStyle name="Note 3 5 3" xfId="874"/>
    <cellStyle name="Note 4" xfId="392"/>
    <cellStyle name="Note 4 2" xfId="393"/>
    <cellStyle name="Note 4 3" xfId="394"/>
    <cellStyle name="Note 4 4" xfId="611"/>
    <cellStyle name="Note 5" xfId="395"/>
    <cellStyle name="Note 5 2" xfId="396"/>
    <cellStyle name="Note 5 2 2" xfId="576"/>
    <cellStyle name="Note 5 2 3" xfId="875"/>
    <cellStyle name="Note 6" xfId="397"/>
    <cellStyle name="Note 6 2" xfId="398"/>
    <cellStyle name="Note 6 2 2" xfId="577"/>
    <cellStyle name="Note 6 2 3" xfId="876"/>
    <cellStyle name="Note 7" xfId="399"/>
    <cellStyle name="Note 8" xfId="400"/>
    <cellStyle name="Note 9" xfId="401"/>
    <cellStyle name="Output" xfId="10" builtinId="21" customBuiltin="1"/>
    <cellStyle name="Output 2" xfId="402"/>
    <cellStyle name="Output 2 2" xfId="403"/>
    <cellStyle name="Output 2 2 2" xfId="562"/>
    <cellStyle name="Output 2 2 3" xfId="877"/>
    <cellStyle name="Output 3" xfId="404"/>
    <cellStyle name="Output 3 2" xfId="405"/>
    <cellStyle name="Output 3 2 2" xfId="563"/>
    <cellStyle name="Output 3 2 3" xfId="878"/>
    <cellStyle name="Output 4" xfId="406"/>
    <cellStyle name="Output 5" xfId="407"/>
    <cellStyle name="Output 6" xfId="408"/>
    <cellStyle name="Percent 2" xfId="409"/>
    <cellStyle name="Percent 2 2" xfId="468"/>
    <cellStyle name="Percent 2 2 2" xfId="648"/>
    <cellStyle name="Percent 2 2 3" xfId="880"/>
    <cellStyle name="Percent 2 3" xfId="612"/>
    <cellStyle name="Percent 2 3 2" xfId="881"/>
    <cellStyle name="Percent 2 4" xfId="879"/>
    <cellStyle name="Percent 3" xfId="431"/>
    <cellStyle name="Percent 3 2" xfId="434"/>
    <cellStyle name="Percent 3 2 2" xfId="615"/>
    <cellStyle name="Percent 3 2 3" xfId="883"/>
    <cellStyle name="Percent 3 3" xfId="465"/>
    <cellStyle name="Percent 3 3 2" xfId="646"/>
    <cellStyle name="Percent 3 3 3" xfId="884"/>
    <cellStyle name="Percent 3 4" xfId="594"/>
    <cellStyle name="Percent 3 4 2" xfId="885"/>
    <cellStyle name="Percent 3 5" xfId="882"/>
    <cellStyle name="Percent 4" xfId="570"/>
    <cellStyle name="Percent 4 2" xfId="665"/>
    <cellStyle name="Percent 4 2 2" xfId="887"/>
    <cellStyle name="Percent 4 3" xfId="886"/>
    <cellStyle name="Percent 5" xfId="666"/>
    <cellStyle name="Percent 6" xfId="888"/>
    <cellStyle name="Title" xfId="1" builtinId="15" customBuiltin="1"/>
    <cellStyle name="Title 2" xfId="410"/>
    <cellStyle name="Title 2 2" xfId="411"/>
    <cellStyle name="Title 2 2 2" xfId="564"/>
    <cellStyle name="Title 2 2 3" xfId="889"/>
    <cellStyle name="Title 3" xfId="412"/>
    <cellStyle name="Title 3 2" xfId="413"/>
    <cellStyle name="Title 3 2 2" xfId="565"/>
    <cellStyle name="Title 3 2 3" xfId="890"/>
    <cellStyle name="Title 4" xfId="414"/>
    <cellStyle name="Title 5" xfId="415"/>
    <cellStyle name="Title 6" xfId="416"/>
    <cellStyle name="Total" xfId="17" builtinId="25" customBuiltin="1"/>
    <cellStyle name="Total 2" xfId="417"/>
    <cellStyle name="Total 2 2" xfId="418"/>
    <cellStyle name="Total 2 2 2" xfId="566"/>
    <cellStyle name="Total 2 2 3" xfId="891"/>
    <cellStyle name="Total 3" xfId="419"/>
    <cellStyle name="Total 3 2" xfId="420"/>
    <cellStyle name="Total 3 2 2" xfId="567"/>
    <cellStyle name="Total 3 2 3" xfId="892"/>
    <cellStyle name="Total 4" xfId="421"/>
    <cellStyle name="Total 5" xfId="422"/>
    <cellStyle name="Total 6" xfId="423"/>
    <cellStyle name="Warning Text" xfId="14" builtinId="11" customBuiltin="1"/>
    <cellStyle name="Warning Text 2" xfId="424"/>
    <cellStyle name="Warning Text 2 2" xfId="425"/>
    <cellStyle name="Warning Text 2 2 2" xfId="568"/>
    <cellStyle name="Warning Text 2 2 3" xfId="893"/>
    <cellStyle name="Warning Text 3" xfId="426"/>
    <cellStyle name="Warning Text 3 2" xfId="427"/>
    <cellStyle name="Warning Text 3 2 2" xfId="569"/>
    <cellStyle name="Warning Text 3 2 3" xfId="894"/>
    <cellStyle name="Warning Text 4" xfId="428"/>
    <cellStyle name="Warning Text 5" xfId="429"/>
    <cellStyle name="Warning Text 6" xfId="430"/>
  </cellStyles>
  <dxfs count="4">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s>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workbookViewId="0">
      <selection activeCell="A4" sqref="A4:M4"/>
    </sheetView>
  </sheetViews>
  <sheetFormatPr defaultRowHeight="15" x14ac:dyDescent="0.25"/>
  <sheetData>
    <row r="1" spans="1:14" ht="15" customHeight="1" x14ac:dyDescent="0.25">
      <c r="A1" s="78" t="s">
        <v>1187</v>
      </c>
      <c r="B1" s="79"/>
      <c r="C1" s="79"/>
      <c r="D1" s="79"/>
      <c r="E1" s="79"/>
      <c r="F1" s="79"/>
      <c r="G1" s="79"/>
      <c r="H1" s="79"/>
      <c r="I1" s="79"/>
      <c r="J1" s="79"/>
      <c r="K1" s="79"/>
      <c r="L1" s="79"/>
      <c r="M1" s="79"/>
    </row>
    <row r="2" spans="1:14" ht="15" customHeight="1" x14ac:dyDescent="0.25">
      <c r="A2" s="81" t="s">
        <v>1188</v>
      </c>
      <c r="B2" s="81"/>
      <c r="C2" s="81"/>
      <c r="D2" s="81"/>
      <c r="E2" s="81"/>
      <c r="F2" s="81"/>
      <c r="G2" s="81"/>
      <c r="H2" s="81"/>
      <c r="I2" s="81"/>
      <c r="J2" s="81"/>
      <c r="K2" s="81"/>
      <c r="L2" s="81"/>
      <c r="M2" s="81"/>
    </row>
    <row r="3" spans="1:14" s="4" customFormat="1" x14ac:dyDescent="0.25">
      <c r="A3" s="81"/>
      <c r="B3" s="81"/>
      <c r="C3" s="81"/>
      <c r="D3" s="81"/>
      <c r="E3" s="81"/>
      <c r="F3" s="81"/>
      <c r="G3" s="81"/>
      <c r="H3" s="81"/>
      <c r="I3" s="81"/>
      <c r="J3" s="81"/>
      <c r="K3" s="81"/>
      <c r="L3" s="81"/>
      <c r="M3" s="81"/>
    </row>
    <row r="4" spans="1:14" x14ac:dyDescent="0.25">
      <c r="A4" s="80" t="s">
        <v>1190</v>
      </c>
      <c r="B4" s="80"/>
      <c r="C4" s="80"/>
      <c r="D4" s="80"/>
      <c r="E4" s="80"/>
      <c r="F4" s="80"/>
      <c r="G4" s="80"/>
      <c r="H4" s="80"/>
      <c r="I4" s="80"/>
      <c r="J4" s="80"/>
      <c r="K4" s="80"/>
      <c r="L4" s="80"/>
      <c r="M4" s="80"/>
    </row>
    <row r="5" spans="1:14" ht="15" customHeight="1" x14ac:dyDescent="0.25">
      <c r="A5" s="68" t="s">
        <v>126</v>
      </c>
      <c r="B5" s="68"/>
      <c r="C5" s="68"/>
      <c r="D5" s="68"/>
      <c r="E5" s="68"/>
      <c r="F5" s="68"/>
      <c r="G5" s="68"/>
      <c r="H5" s="68"/>
      <c r="I5" s="68"/>
      <c r="J5" s="68"/>
      <c r="K5" s="68"/>
      <c r="L5" s="68"/>
      <c r="M5" s="68"/>
    </row>
    <row r="6" spans="1:14" s="4" customFormat="1" x14ac:dyDescent="0.25">
      <c r="A6" s="68"/>
      <c r="B6" s="68"/>
      <c r="C6" s="68"/>
      <c r="D6" s="68"/>
      <c r="E6" s="68"/>
      <c r="F6" s="68"/>
      <c r="G6" s="68"/>
      <c r="H6" s="68"/>
      <c r="I6" s="68"/>
      <c r="J6" s="68"/>
      <c r="K6" s="68"/>
      <c r="L6" s="68"/>
      <c r="M6" s="68"/>
    </row>
    <row r="7" spans="1:14" x14ac:dyDescent="0.25">
      <c r="A7" s="75" t="s">
        <v>1189</v>
      </c>
      <c r="B7" s="76"/>
      <c r="C7" s="76"/>
      <c r="D7" s="76"/>
      <c r="E7" s="76"/>
      <c r="F7" s="76"/>
      <c r="G7" s="76"/>
      <c r="H7" s="76"/>
      <c r="I7" s="76"/>
      <c r="J7" s="76"/>
      <c r="K7" s="76"/>
      <c r="L7" s="76"/>
      <c r="M7" s="77"/>
    </row>
    <row r="8" spans="1:14" s="8" customFormat="1" x14ac:dyDescent="0.25">
      <c r="A8" s="9"/>
      <c r="B8" s="10"/>
      <c r="C8" s="10"/>
      <c r="D8" s="10"/>
      <c r="E8" s="10"/>
      <c r="F8" s="10"/>
      <c r="G8" s="10"/>
      <c r="H8" s="10"/>
      <c r="I8" s="10"/>
      <c r="J8" s="11"/>
      <c r="K8" s="11"/>
      <c r="L8" s="11"/>
      <c r="M8" s="11"/>
      <c r="N8" s="12"/>
    </row>
    <row r="9" spans="1:14" ht="42" customHeight="1" x14ac:dyDescent="0.25">
      <c r="A9" s="72" t="s">
        <v>1180</v>
      </c>
      <c r="B9" s="73"/>
      <c r="C9" s="73"/>
      <c r="D9" s="73"/>
      <c r="E9" s="73"/>
      <c r="F9" s="73"/>
      <c r="G9" s="73"/>
      <c r="H9" s="73"/>
      <c r="I9" s="73"/>
      <c r="J9" s="73"/>
      <c r="K9" s="73"/>
      <c r="L9" s="73"/>
      <c r="M9" s="74"/>
      <c r="N9" s="50"/>
    </row>
    <row r="10" spans="1:14" x14ac:dyDescent="0.25">
      <c r="A10" s="61"/>
      <c r="B10" s="62"/>
      <c r="C10" s="62"/>
      <c r="D10" s="62"/>
      <c r="E10" s="62"/>
      <c r="F10" s="62"/>
      <c r="G10" s="62"/>
      <c r="H10" s="62"/>
      <c r="I10" s="62"/>
      <c r="J10" s="63"/>
      <c r="K10" s="63"/>
      <c r="L10" s="63"/>
      <c r="M10" s="63"/>
      <c r="N10" s="64"/>
    </row>
    <row r="11" spans="1:14" x14ac:dyDescent="0.25">
      <c r="A11" s="69" t="s">
        <v>1181</v>
      </c>
      <c r="B11" s="70"/>
      <c r="C11" s="70"/>
      <c r="D11" s="70"/>
      <c r="E11" s="70"/>
      <c r="F11" s="70"/>
      <c r="G11" s="70"/>
      <c r="H11" s="70"/>
      <c r="I11" s="70"/>
      <c r="J11" s="70"/>
      <c r="K11" s="70"/>
      <c r="L11" s="70"/>
      <c r="M11" s="71"/>
      <c r="N11" s="50"/>
    </row>
    <row r="12" spans="1:14" x14ac:dyDescent="0.25">
      <c r="A12" s="53"/>
      <c r="B12" s="56" t="s">
        <v>108</v>
      </c>
      <c r="C12" s="56" t="s">
        <v>109</v>
      </c>
      <c r="D12" s="56" t="s">
        <v>110</v>
      </c>
      <c r="E12" s="56" t="s">
        <v>111</v>
      </c>
      <c r="F12" s="56" t="s">
        <v>112</v>
      </c>
      <c r="G12" s="56" t="s">
        <v>113</v>
      </c>
      <c r="H12" s="56" t="s">
        <v>114</v>
      </c>
      <c r="I12" s="56" t="s">
        <v>115</v>
      </c>
      <c r="J12" s="56" t="s">
        <v>116</v>
      </c>
      <c r="K12" s="56" t="s">
        <v>117</v>
      </c>
      <c r="L12" s="56" t="s">
        <v>118</v>
      </c>
      <c r="M12" s="56" t="s">
        <v>119</v>
      </c>
      <c r="N12" s="50"/>
    </row>
    <row r="13" spans="1:14" x14ac:dyDescent="0.25">
      <c r="A13" s="53">
        <v>1</v>
      </c>
      <c r="B13" s="82" t="s">
        <v>120</v>
      </c>
      <c r="C13" s="82" t="s">
        <v>0</v>
      </c>
      <c r="D13" s="83" t="s">
        <v>1182</v>
      </c>
      <c r="E13" s="83"/>
      <c r="F13" s="83"/>
      <c r="G13" s="83"/>
      <c r="H13" s="83"/>
      <c r="I13" s="83"/>
      <c r="J13" s="83"/>
      <c r="K13" s="83"/>
      <c r="L13" s="83"/>
      <c r="M13" s="83"/>
      <c r="N13" s="50"/>
    </row>
    <row r="14" spans="1:14" x14ac:dyDescent="0.25">
      <c r="A14" s="53">
        <v>2</v>
      </c>
      <c r="B14" s="82"/>
      <c r="C14" s="82"/>
      <c r="D14" s="52" t="s">
        <v>86</v>
      </c>
      <c r="E14" s="52" t="s">
        <v>87</v>
      </c>
      <c r="F14" s="52" t="s">
        <v>88</v>
      </c>
      <c r="G14" s="52" t="s">
        <v>89</v>
      </c>
      <c r="H14" s="52" t="s">
        <v>90</v>
      </c>
      <c r="I14" s="52" t="s">
        <v>91</v>
      </c>
      <c r="J14" s="52" t="s">
        <v>92</v>
      </c>
      <c r="K14" s="52" t="s">
        <v>93</v>
      </c>
      <c r="L14" s="52" t="s">
        <v>94</v>
      </c>
      <c r="M14" s="52" t="s">
        <v>95</v>
      </c>
      <c r="N14" s="50"/>
    </row>
    <row r="15" spans="1:14" x14ac:dyDescent="0.25">
      <c r="A15" s="53">
        <v>3</v>
      </c>
      <c r="B15" s="49" t="str">
        <f>'Array Table'!B2</f>
        <v>Microbial DNA qPCR Assay 1</v>
      </c>
      <c r="C15" s="57" t="s">
        <v>121</v>
      </c>
      <c r="D15" s="54">
        <v>25.4</v>
      </c>
      <c r="E15" s="55"/>
      <c r="F15" s="54"/>
      <c r="G15" s="55"/>
      <c r="H15" s="54"/>
      <c r="I15" s="55"/>
      <c r="J15" s="54"/>
      <c r="K15" s="55"/>
      <c r="L15" s="54"/>
      <c r="M15" s="55"/>
      <c r="N15" s="50"/>
    </row>
    <row r="16" spans="1:14" x14ac:dyDescent="0.25">
      <c r="A16" s="53">
        <v>4</v>
      </c>
      <c r="B16" s="49" t="str">
        <f>Assays!A3</f>
        <v>Microbial DNA qPCR Assay 1</v>
      </c>
      <c r="C16" s="57" t="s">
        <v>122</v>
      </c>
      <c r="D16" s="54">
        <v>34.6</v>
      </c>
      <c r="E16" s="55"/>
      <c r="F16" s="54"/>
      <c r="G16" s="54"/>
      <c r="H16" s="55"/>
      <c r="I16" s="54"/>
      <c r="J16" s="54"/>
      <c r="K16" s="55"/>
      <c r="L16" s="54"/>
      <c r="M16" s="54"/>
      <c r="N16" s="50"/>
    </row>
    <row r="17" spans="1:14" x14ac:dyDescent="0.25">
      <c r="A17" s="53" t="s">
        <v>123</v>
      </c>
      <c r="B17" s="51" t="s">
        <v>124</v>
      </c>
      <c r="C17" s="51" t="s">
        <v>124</v>
      </c>
      <c r="D17" s="54"/>
      <c r="E17" s="55"/>
      <c r="F17" s="54"/>
      <c r="G17" s="55"/>
      <c r="H17" s="54"/>
      <c r="I17" s="55"/>
      <c r="J17" s="54"/>
      <c r="K17" s="55"/>
      <c r="L17" s="54"/>
      <c r="M17" s="55"/>
      <c r="N17" s="27"/>
    </row>
    <row r="18" spans="1:14" ht="15" customHeight="1" x14ac:dyDescent="0.25">
      <c r="A18" s="53">
        <v>98</v>
      </c>
      <c r="B18" s="59" t="s">
        <v>107</v>
      </c>
      <c r="C18" s="59" t="s">
        <v>106</v>
      </c>
      <c r="D18" s="58">
        <v>20.2</v>
      </c>
      <c r="E18" s="60"/>
      <c r="F18" s="58"/>
      <c r="G18" s="58"/>
      <c r="H18" s="60"/>
      <c r="I18" s="58"/>
      <c r="J18" s="58"/>
      <c r="K18" s="60"/>
      <c r="L18" s="58"/>
      <c r="M18" s="58"/>
      <c r="N18" s="27"/>
    </row>
    <row r="19" spans="1:14" x14ac:dyDescent="0.25">
      <c r="A19" s="84"/>
      <c r="B19" s="85"/>
      <c r="C19" s="85"/>
      <c r="D19" s="85"/>
      <c r="E19" s="85"/>
      <c r="F19" s="85"/>
      <c r="G19" s="85"/>
      <c r="H19" s="85"/>
      <c r="I19" s="85"/>
      <c r="J19" s="85"/>
      <c r="K19" s="85"/>
      <c r="L19" s="85"/>
      <c r="M19" s="86"/>
      <c r="N19" s="27"/>
    </row>
    <row r="20" spans="1:14" s="4" customFormat="1" x14ac:dyDescent="0.25">
      <c r="A20" s="68" t="s">
        <v>1183</v>
      </c>
      <c r="B20" s="68"/>
      <c r="C20" s="68"/>
      <c r="D20" s="68"/>
      <c r="E20" s="68"/>
      <c r="F20" s="68"/>
      <c r="G20" s="68"/>
      <c r="H20" s="68"/>
      <c r="I20" s="68"/>
      <c r="J20" s="68"/>
      <c r="K20" s="68"/>
      <c r="L20" s="68"/>
      <c r="M20" s="68"/>
      <c r="N20" s="27"/>
    </row>
    <row r="21" spans="1:14" x14ac:dyDescent="0.25">
      <c r="A21" s="68"/>
      <c r="B21" s="68"/>
      <c r="C21" s="68"/>
      <c r="D21" s="68"/>
      <c r="E21" s="68"/>
      <c r="F21" s="68"/>
      <c r="G21" s="68"/>
      <c r="H21" s="68"/>
      <c r="I21" s="68"/>
      <c r="J21" s="68"/>
      <c r="K21" s="68"/>
      <c r="L21" s="68"/>
      <c r="M21" s="68"/>
      <c r="N21" s="27"/>
    </row>
  </sheetData>
  <mergeCells count="12">
    <mergeCell ref="A20:M21"/>
    <mergeCell ref="A11:M11"/>
    <mergeCell ref="A9:M9"/>
    <mergeCell ref="A7:M7"/>
    <mergeCell ref="A1:M1"/>
    <mergeCell ref="A4:M4"/>
    <mergeCell ref="A5:M6"/>
    <mergeCell ref="A2:M3"/>
    <mergeCell ref="B13:B14"/>
    <mergeCell ref="C13:C14"/>
    <mergeCell ref="D13:M13"/>
    <mergeCell ref="A19:M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1" sqref="B1"/>
    </sheetView>
  </sheetViews>
  <sheetFormatPr defaultRowHeight="15" x14ac:dyDescent="0.25"/>
  <cols>
    <col min="2" max="2" width="29.140625" customWidth="1"/>
  </cols>
  <sheetData>
    <row r="1" spans="1:2" x14ac:dyDescent="0.25">
      <c r="A1" s="65" t="s">
        <v>1177</v>
      </c>
      <c r="B1" s="65" t="s">
        <v>1184</v>
      </c>
    </row>
    <row r="2" spans="1:2" x14ac:dyDescent="0.25">
      <c r="A2" s="65">
        <v>1</v>
      </c>
      <c r="B2" s="67" t="s">
        <v>1178</v>
      </c>
    </row>
    <row r="3" spans="1:2" x14ac:dyDescent="0.25">
      <c r="A3" s="65">
        <v>2</v>
      </c>
      <c r="B3" s="67" t="s">
        <v>1179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workbookViewId="0">
      <selection activeCell="B1" sqref="B1"/>
    </sheetView>
  </sheetViews>
  <sheetFormatPr defaultRowHeight="15" x14ac:dyDescent="0.25"/>
  <cols>
    <col min="2" max="2" width="24.5703125" customWidth="1"/>
    <col min="3" max="3" width="31.140625" customWidth="1"/>
    <col min="5" max="5" width="22.5703125" customWidth="1"/>
  </cols>
  <sheetData>
    <row r="1" spans="1:3" x14ac:dyDescent="0.25">
      <c r="A1" s="20" t="s">
        <v>0</v>
      </c>
      <c r="B1" s="21" t="s">
        <v>1185</v>
      </c>
      <c r="C1" s="22" t="s">
        <v>1169</v>
      </c>
    </row>
    <row r="2" spans="1:3" x14ac:dyDescent="0.25">
      <c r="A2" s="18" t="s">
        <v>1</v>
      </c>
      <c r="B2" s="26" t="str">
        <f>IF(Assays!A2="","",Assays!A2)</f>
        <v>Microbial DNA qPCR Assay 1</v>
      </c>
      <c r="C2" s="26" t="s">
        <v>1170</v>
      </c>
    </row>
    <row r="3" spans="1:3" x14ac:dyDescent="0.25">
      <c r="A3" s="18" t="s">
        <v>2</v>
      </c>
      <c r="B3" s="28" t="str">
        <f>IF(Assays!A3="","",Assays!A3)</f>
        <v>Microbial DNA qPCR Assay 1</v>
      </c>
      <c r="C3" s="26" t="s">
        <v>1176</v>
      </c>
    </row>
    <row r="4" spans="1:3" x14ac:dyDescent="0.25">
      <c r="A4" s="18" t="s">
        <v>3</v>
      </c>
      <c r="B4" s="28" t="str">
        <f>IF(Assays!A4="","",Assays!A4)</f>
        <v>Microbial DNA qPCR Assay 1</v>
      </c>
      <c r="C4" s="26" t="s">
        <v>86</v>
      </c>
    </row>
    <row r="5" spans="1:3" x14ac:dyDescent="0.25">
      <c r="A5" s="18" t="s">
        <v>4</v>
      </c>
      <c r="B5" s="28" t="str">
        <f>IF(Assays!A5="","",Assays!A5)</f>
        <v>Microbial DNA qPCR Assay 2</v>
      </c>
      <c r="C5" s="28" t="s">
        <v>1170</v>
      </c>
    </row>
    <row r="6" spans="1:3" x14ac:dyDescent="0.25">
      <c r="A6" s="18" t="s">
        <v>5</v>
      </c>
      <c r="B6" s="28" t="str">
        <f>IF(Assays!A6="","",Assays!A6)</f>
        <v>Microbial DNA qPCR Assay 2</v>
      </c>
      <c r="C6" s="28" t="s">
        <v>1176</v>
      </c>
    </row>
    <row r="7" spans="1:3" x14ac:dyDescent="0.25">
      <c r="A7" s="18" t="s">
        <v>6</v>
      </c>
      <c r="B7" s="28" t="str">
        <f>IF(Assays!A7="","",Assays!A7)</f>
        <v>Microbial DNA qPCR Assay 2</v>
      </c>
      <c r="C7" s="28" t="s">
        <v>86</v>
      </c>
    </row>
    <row r="8" spans="1:3" x14ac:dyDescent="0.25">
      <c r="A8" s="18" t="s">
        <v>7</v>
      </c>
      <c r="B8" s="28" t="str">
        <f>IF(Assays!A8="","",Assays!A8)</f>
        <v>Microbial DNA qPCR Assay 1</v>
      </c>
      <c r="C8" s="28" t="s">
        <v>1170</v>
      </c>
    </row>
    <row r="9" spans="1:3" x14ac:dyDescent="0.25">
      <c r="A9" s="18" t="s">
        <v>8</v>
      </c>
      <c r="B9" s="28" t="str">
        <f>IF(Assays!A9="","",Assays!A9)</f>
        <v>Microbial DNA qPCR Assay 1</v>
      </c>
      <c r="C9" s="28" t="s">
        <v>1176</v>
      </c>
    </row>
    <row r="10" spans="1:3" x14ac:dyDescent="0.25">
      <c r="A10" s="18" t="s">
        <v>9</v>
      </c>
      <c r="B10" s="28" t="str">
        <f>IF(Assays!A10="","",Assays!A10)</f>
        <v>Microbial DNA qPCR Assay 1</v>
      </c>
      <c r="C10" s="28" t="s">
        <v>87</v>
      </c>
    </row>
    <row r="11" spans="1:3" x14ac:dyDescent="0.25">
      <c r="A11" s="18" t="s">
        <v>10</v>
      </c>
      <c r="B11" s="28" t="str">
        <f>IF(Assays!A11="","",Assays!A11)</f>
        <v>Microbial DNA qPCR Assay 2</v>
      </c>
      <c r="C11" s="28" t="s">
        <v>1170</v>
      </c>
    </row>
    <row r="12" spans="1:3" x14ac:dyDescent="0.25">
      <c r="A12" s="19" t="s">
        <v>11</v>
      </c>
      <c r="B12" s="28" t="str">
        <f>IF(Assays!A12="","",Assays!A12)</f>
        <v>Microbial DNA qPCR Assay 2</v>
      </c>
      <c r="C12" s="28" t="s">
        <v>1176</v>
      </c>
    </row>
    <row r="13" spans="1:3" x14ac:dyDescent="0.25">
      <c r="A13" s="19" t="s">
        <v>12</v>
      </c>
      <c r="B13" s="28" t="str">
        <f>IF(Assays!A13="","",Assays!A13)</f>
        <v>Microbial DNA qPCR Assay 2</v>
      </c>
      <c r="C13" s="28" t="s">
        <v>87</v>
      </c>
    </row>
    <row r="14" spans="1:3" x14ac:dyDescent="0.25">
      <c r="A14" s="19" t="s">
        <v>13</v>
      </c>
      <c r="B14" s="28" t="str">
        <f>IF(Assays!A14="","",Assays!A14)</f>
        <v>Microbial DNA qPCR Assay 1</v>
      </c>
      <c r="C14" s="28" t="s">
        <v>1170</v>
      </c>
    </row>
    <row r="15" spans="1:3" x14ac:dyDescent="0.25">
      <c r="A15" s="19" t="s">
        <v>14</v>
      </c>
      <c r="B15" s="28" t="str">
        <f>IF(Assays!A15="","",Assays!A15)</f>
        <v>Microbial DNA qPCR Assay 1</v>
      </c>
      <c r="C15" s="28" t="s">
        <v>1176</v>
      </c>
    </row>
    <row r="16" spans="1:3" x14ac:dyDescent="0.25">
      <c r="A16" s="19" t="s">
        <v>15</v>
      </c>
      <c r="B16" s="28" t="str">
        <f>IF(Assays!A16="","",Assays!A16)</f>
        <v>Microbial DNA qPCR Assay 1</v>
      </c>
      <c r="C16" s="28" t="s">
        <v>88</v>
      </c>
    </row>
    <row r="17" spans="1:3" x14ac:dyDescent="0.25">
      <c r="A17" s="19" t="s">
        <v>16</v>
      </c>
      <c r="B17" s="28" t="str">
        <f>IF(Assays!A17="","",Assays!A17)</f>
        <v>Microbial DNA qPCR Assay 2</v>
      </c>
      <c r="C17" s="28" t="s">
        <v>1170</v>
      </c>
    </row>
    <row r="18" spans="1:3" x14ac:dyDescent="0.25">
      <c r="A18" s="19" t="s">
        <v>17</v>
      </c>
      <c r="B18" s="28" t="str">
        <f>IF(Assays!A18="","",Assays!A18)</f>
        <v>Microbial DNA qPCR Assay 2</v>
      </c>
      <c r="C18" s="28" t="s">
        <v>1176</v>
      </c>
    </row>
    <row r="19" spans="1:3" x14ac:dyDescent="0.25">
      <c r="A19" s="19" t="s">
        <v>18</v>
      </c>
      <c r="B19" s="28" t="str">
        <f>IF(Assays!A19="","",Assays!A19)</f>
        <v>Microbial DNA qPCR Assay 2</v>
      </c>
      <c r="C19" s="28" t="s">
        <v>88</v>
      </c>
    </row>
    <row r="20" spans="1:3" x14ac:dyDescent="0.25">
      <c r="A20" s="19" t="s">
        <v>19</v>
      </c>
      <c r="B20" s="28" t="str">
        <f>IF(Assays!A20="","",Assays!A20)</f>
        <v>Microbial DNA qPCR Assay 1</v>
      </c>
      <c r="C20" s="28" t="s">
        <v>1170</v>
      </c>
    </row>
    <row r="21" spans="1:3" x14ac:dyDescent="0.25">
      <c r="A21" s="19" t="s">
        <v>20</v>
      </c>
      <c r="B21" s="28" t="str">
        <f>IF(Assays!A21="","",Assays!A21)</f>
        <v>Microbial DNA qPCR Assay 1</v>
      </c>
      <c r="C21" s="28" t="s">
        <v>1176</v>
      </c>
    </row>
    <row r="22" spans="1:3" x14ac:dyDescent="0.25">
      <c r="A22" s="19" t="s">
        <v>21</v>
      </c>
      <c r="B22" s="28" t="str">
        <f>IF(Assays!A22="","",Assays!A22)</f>
        <v>Microbial DNA qPCR Assay 1</v>
      </c>
      <c r="C22" s="28" t="s">
        <v>89</v>
      </c>
    </row>
    <row r="23" spans="1:3" x14ac:dyDescent="0.25">
      <c r="A23" s="19" t="s">
        <v>22</v>
      </c>
      <c r="B23" s="28" t="str">
        <f>IF(Assays!A23="","",Assays!A23)</f>
        <v>Microbial DNA qPCR Assay 2</v>
      </c>
      <c r="C23" s="28" t="s">
        <v>1170</v>
      </c>
    </row>
    <row r="24" spans="1:3" x14ac:dyDescent="0.25">
      <c r="A24" s="19" t="s">
        <v>23</v>
      </c>
      <c r="B24" s="28" t="str">
        <f>IF(Assays!A24="","",Assays!A24)</f>
        <v>Microbial DNA qPCR Assay 2</v>
      </c>
      <c r="C24" s="28" t="s">
        <v>1176</v>
      </c>
    </row>
    <row r="25" spans="1:3" x14ac:dyDescent="0.25">
      <c r="A25" s="19" t="s">
        <v>24</v>
      </c>
      <c r="B25" s="28" t="str">
        <f>IF(Assays!A25="","",Assays!A25)</f>
        <v>Microbial DNA qPCR Assay 2</v>
      </c>
      <c r="C25" s="28" t="s">
        <v>89</v>
      </c>
    </row>
    <row r="26" spans="1:3" x14ac:dyDescent="0.25">
      <c r="A26" s="19" t="s">
        <v>25</v>
      </c>
      <c r="B26" s="28" t="str">
        <f>IF(Assays!A26="","",Assays!A26)</f>
        <v>Microbial DNA qPCR Assay 1</v>
      </c>
      <c r="C26" s="28" t="s">
        <v>1170</v>
      </c>
    </row>
    <row r="27" spans="1:3" x14ac:dyDescent="0.25">
      <c r="A27" s="19" t="s">
        <v>26</v>
      </c>
      <c r="B27" s="28" t="str">
        <f>IF(Assays!A27="","",Assays!A27)</f>
        <v>Microbial DNA qPCR Assay 1</v>
      </c>
      <c r="C27" s="28" t="s">
        <v>1176</v>
      </c>
    </row>
    <row r="28" spans="1:3" x14ac:dyDescent="0.25">
      <c r="A28" s="19" t="s">
        <v>27</v>
      </c>
      <c r="B28" s="28" t="str">
        <f>IF(Assays!A28="","",Assays!A28)</f>
        <v>Microbial DNA qPCR Assay 1</v>
      </c>
      <c r="C28" s="28" t="s">
        <v>90</v>
      </c>
    </row>
    <row r="29" spans="1:3" x14ac:dyDescent="0.25">
      <c r="A29" s="19" t="s">
        <v>28</v>
      </c>
      <c r="B29" s="28" t="str">
        <f>IF(Assays!A29="","",Assays!A29)</f>
        <v>Microbial DNA qPCR Assay 2</v>
      </c>
      <c r="C29" s="28" t="s">
        <v>1170</v>
      </c>
    </row>
    <row r="30" spans="1:3" x14ac:dyDescent="0.25">
      <c r="A30" s="19" t="s">
        <v>29</v>
      </c>
      <c r="B30" s="28" t="str">
        <f>IF(Assays!A30="","",Assays!A30)</f>
        <v>Microbial DNA qPCR Assay 2</v>
      </c>
      <c r="C30" s="28" t="s">
        <v>1176</v>
      </c>
    </row>
    <row r="31" spans="1:3" x14ac:dyDescent="0.25">
      <c r="A31" s="19" t="s">
        <v>30</v>
      </c>
      <c r="B31" s="28" t="str">
        <f>IF(Assays!A31="","",Assays!A31)</f>
        <v>Microbial DNA qPCR Assay 2</v>
      </c>
      <c r="C31" s="28" t="s">
        <v>90</v>
      </c>
    </row>
    <row r="32" spans="1:3" x14ac:dyDescent="0.25">
      <c r="A32" s="19" t="s">
        <v>31</v>
      </c>
      <c r="B32" s="28" t="str">
        <f>IF(Assays!A32="","",Assays!A32)</f>
        <v>Microbial DNA qPCR Assay 1</v>
      </c>
      <c r="C32" s="28" t="s">
        <v>1170</v>
      </c>
    </row>
    <row r="33" spans="1:3" x14ac:dyDescent="0.25">
      <c r="A33" s="19" t="s">
        <v>32</v>
      </c>
      <c r="B33" s="28" t="str">
        <f>IF(Assays!A33="","",Assays!A33)</f>
        <v>Microbial DNA qPCR Assay 1</v>
      </c>
      <c r="C33" s="28" t="s">
        <v>1176</v>
      </c>
    </row>
    <row r="34" spans="1:3" x14ac:dyDescent="0.25">
      <c r="A34" s="19" t="s">
        <v>33</v>
      </c>
      <c r="B34" s="28" t="str">
        <f>IF(Assays!A34="","",Assays!A34)</f>
        <v>Microbial DNA qPCR Assay 1</v>
      </c>
      <c r="C34" s="28" t="s">
        <v>91</v>
      </c>
    </row>
    <row r="35" spans="1:3" x14ac:dyDescent="0.25">
      <c r="A35" s="19" t="s">
        <v>34</v>
      </c>
      <c r="B35" s="28" t="str">
        <f>IF(Assays!A35="","",Assays!A35)</f>
        <v>Microbial DNA qPCR Assay 2</v>
      </c>
      <c r="C35" s="28" t="s">
        <v>1170</v>
      </c>
    </row>
    <row r="36" spans="1:3" x14ac:dyDescent="0.25">
      <c r="A36" s="19" t="s">
        <v>35</v>
      </c>
      <c r="B36" s="28" t="str">
        <f>IF(Assays!A36="","",Assays!A36)</f>
        <v>Microbial DNA qPCR Assay 2</v>
      </c>
      <c r="C36" s="28" t="s">
        <v>1176</v>
      </c>
    </row>
    <row r="37" spans="1:3" x14ac:dyDescent="0.25">
      <c r="A37" s="19" t="s">
        <v>36</v>
      </c>
      <c r="B37" s="28" t="str">
        <f>IF(Assays!A37="","",Assays!A37)</f>
        <v>Microbial DNA qPCR Assay 2</v>
      </c>
      <c r="C37" s="28" t="s">
        <v>91</v>
      </c>
    </row>
    <row r="38" spans="1:3" x14ac:dyDescent="0.25">
      <c r="A38" s="18" t="s">
        <v>96</v>
      </c>
      <c r="B38" s="28" t="str">
        <f>IF(Assays!A38="","",Assays!A38)</f>
        <v>Microbial DNA qPCR Assay 1</v>
      </c>
      <c r="C38" s="28" t="s">
        <v>1170</v>
      </c>
    </row>
    <row r="39" spans="1:3" x14ac:dyDescent="0.25">
      <c r="A39" s="18" t="s">
        <v>37</v>
      </c>
      <c r="B39" s="28" t="str">
        <f>IF(Assays!A39="","",Assays!A39)</f>
        <v>Microbial DNA qPCR Assay 1</v>
      </c>
      <c r="C39" s="28" t="s">
        <v>1176</v>
      </c>
    </row>
    <row r="40" spans="1:3" x14ac:dyDescent="0.25">
      <c r="A40" s="18" t="s">
        <v>38</v>
      </c>
      <c r="B40" s="28" t="str">
        <f>IF(Assays!A40="","",Assays!A40)</f>
        <v>Microbial DNA qPCR Assay 1</v>
      </c>
      <c r="C40" s="28" t="s">
        <v>92</v>
      </c>
    </row>
    <row r="41" spans="1:3" x14ac:dyDescent="0.25">
      <c r="A41" s="18" t="s">
        <v>39</v>
      </c>
      <c r="B41" s="28" t="str">
        <f>IF(Assays!A41="","",Assays!A41)</f>
        <v>Microbial DNA qPCR Assay 2</v>
      </c>
      <c r="C41" s="28" t="s">
        <v>1170</v>
      </c>
    </row>
    <row r="42" spans="1:3" x14ac:dyDescent="0.25">
      <c r="A42" s="18" t="s">
        <v>40</v>
      </c>
      <c r="B42" s="28" t="str">
        <f>IF(Assays!A42="","",Assays!A42)</f>
        <v>Microbial DNA qPCR Assay 2</v>
      </c>
      <c r="C42" s="28" t="s">
        <v>1176</v>
      </c>
    </row>
    <row r="43" spans="1:3" x14ac:dyDescent="0.25">
      <c r="A43" s="18" t="s">
        <v>41</v>
      </c>
      <c r="B43" s="28" t="str">
        <f>IF(Assays!A43="","",Assays!A43)</f>
        <v>Microbial DNA qPCR Assay 2</v>
      </c>
      <c r="C43" s="28" t="s">
        <v>92</v>
      </c>
    </row>
    <row r="44" spans="1:3" x14ac:dyDescent="0.25">
      <c r="A44" s="18" t="s">
        <v>42</v>
      </c>
      <c r="B44" s="28" t="str">
        <f>IF(Assays!A44="","",Assays!A44)</f>
        <v>Microbial DNA qPCR Assay 1</v>
      </c>
      <c r="C44" s="28" t="s">
        <v>1170</v>
      </c>
    </row>
    <row r="45" spans="1:3" x14ac:dyDescent="0.25">
      <c r="A45" s="18" t="s">
        <v>43</v>
      </c>
      <c r="B45" s="28" t="str">
        <f>IF(Assays!A45="","",Assays!A45)</f>
        <v>Microbial DNA qPCR Assay 1</v>
      </c>
      <c r="C45" s="28" t="s">
        <v>1176</v>
      </c>
    </row>
    <row r="46" spans="1:3" x14ac:dyDescent="0.25">
      <c r="A46" s="18" t="s">
        <v>44</v>
      </c>
      <c r="B46" s="28" t="str">
        <f>IF(Assays!A46="","",Assays!A46)</f>
        <v>Microbial DNA qPCR Assay 1</v>
      </c>
      <c r="C46" s="28" t="s">
        <v>93</v>
      </c>
    </row>
    <row r="47" spans="1:3" x14ac:dyDescent="0.25">
      <c r="A47" s="18" t="s">
        <v>45</v>
      </c>
      <c r="B47" s="28" t="str">
        <f>IF(Assays!A47="","",Assays!A47)</f>
        <v>Microbial DNA qPCR Assay 2</v>
      </c>
      <c r="C47" s="28" t="s">
        <v>1170</v>
      </c>
    </row>
    <row r="48" spans="1:3" x14ac:dyDescent="0.25">
      <c r="A48" s="18" t="s">
        <v>46</v>
      </c>
      <c r="B48" s="28" t="str">
        <f>IF(Assays!A48="","",Assays!A48)</f>
        <v>Microbial DNA qPCR Assay 2</v>
      </c>
      <c r="C48" s="28" t="s">
        <v>1176</v>
      </c>
    </row>
    <row r="49" spans="1:3" x14ac:dyDescent="0.25">
      <c r="A49" s="18" t="s">
        <v>47</v>
      </c>
      <c r="B49" s="28" t="str">
        <f>IF(Assays!A49="","",Assays!A49)</f>
        <v>Microbial DNA qPCR Assay 2</v>
      </c>
      <c r="C49" s="28" t="s">
        <v>93</v>
      </c>
    </row>
    <row r="50" spans="1:3" x14ac:dyDescent="0.25">
      <c r="A50" s="18" t="s">
        <v>48</v>
      </c>
      <c r="B50" s="28" t="str">
        <f>IF(Assays!A50="","",Assays!A50)</f>
        <v>Microbial DNA qPCR Assay 1</v>
      </c>
      <c r="C50" s="28" t="s">
        <v>1170</v>
      </c>
    </row>
    <row r="51" spans="1:3" x14ac:dyDescent="0.25">
      <c r="A51" s="18" t="s">
        <v>49</v>
      </c>
      <c r="B51" s="28" t="str">
        <f>IF(Assays!A51="","",Assays!A51)</f>
        <v>Microbial DNA qPCR Assay 1</v>
      </c>
      <c r="C51" s="28" t="s">
        <v>1176</v>
      </c>
    </row>
    <row r="52" spans="1:3" x14ac:dyDescent="0.25">
      <c r="A52" s="18" t="s">
        <v>50</v>
      </c>
      <c r="B52" s="28" t="str">
        <f>IF(Assays!A52="","",Assays!A52)</f>
        <v>Microbial DNA qPCR Assay 1</v>
      </c>
      <c r="C52" s="28" t="s">
        <v>94</v>
      </c>
    </row>
    <row r="53" spans="1:3" x14ac:dyDescent="0.25">
      <c r="A53" s="18" t="s">
        <v>51</v>
      </c>
      <c r="B53" s="28" t="str">
        <f>IF(Assays!A53="","",Assays!A53)</f>
        <v>Microbial DNA qPCR Assay 2</v>
      </c>
      <c r="C53" s="28" t="s">
        <v>1170</v>
      </c>
    </row>
    <row r="54" spans="1:3" x14ac:dyDescent="0.25">
      <c r="A54" s="18" t="s">
        <v>52</v>
      </c>
      <c r="B54" s="28" t="str">
        <f>IF(Assays!A54="","",Assays!A54)</f>
        <v>Microbial DNA qPCR Assay 2</v>
      </c>
      <c r="C54" s="28" t="s">
        <v>1176</v>
      </c>
    </row>
    <row r="55" spans="1:3" x14ac:dyDescent="0.25">
      <c r="A55" s="18" t="s">
        <v>53</v>
      </c>
      <c r="B55" s="28" t="str">
        <f>IF(Assays!A55="","",Assays!A55)</f>
        <v>Microbial DNA qPCR Assay 2</v>
      </c>
      <c r="C55" s="28" t="s">
        <v>94</v>
      </c>
    </row>
    <row r="56" spans="1:3" x14ac:dyDescent="0.25">
      <c r="A56" s="18" t="s">
        <v>54</v>
      </c>
      <c r="B56" s="28" t="str">
        <f>IF(Assays!A56="","",Assays!A56)</f>
        <v>Microbial DNA qPCR Assay 1</v>
      </c>
      <c r="C56" s="28" t="s">
        <v>1170</v>
      </c>
    </row>
    <row r="57" spans="1:3" x14ac:dyDescent="0.25">
      <c r="A57" s="18" t="s">
        <v>55</v>
      </c>
      <c r="B57" s="28" t="str">
        <f>IF(Assays!A57="","",Assays!A57)</f>
        <v>Microbial DNA qPCR Assay 1</v>
      </c>
      <c r="C57" s="28" t="s">
        <v>1176</v>
      </c>
    </row>
    <row r="58" spans="1:3" x14ac:dyDescent="0.25">
      <c r="A58" s="18" t="s">
        <v>56</v>
      </c>
      <c r="B58" s="28" t="str">
        <f>IF(Assays!A58="","",Assays!A58)</f>
        <v>Microbial DNA qPCR Assay 1</v>
      </c>
      <c r="C58" s="28" t="s">
        <v>95</v>
      </c>
    </row>
    <row r="59" spans="1:3" x14ac:dyDescent="0.25">
      <c r="A59" s="18" t="s">
        <v>57</v>
      </c>
      <c r="B59" s="28" t="str">
        <f>IF(Assays!A59="","",Assays!A59)</f>
        <v>Microbial DNA qPCR Assay 2</v>
      </c>
      <c r="C59" s="28" t="s">
        <v>1170</v>
      </c>
    </row>
    <row r="60" spans="1:3" x14ac:dyDescent="0.25">
      <c r="A60" s="18" t="s">
        <v>58</v>
      </c>
      <c r="B60" s="28" t="str">
        <f>IF(Assays!A60="","",Assays!A60)</f>
        <v>Microbial DNA qPCR Assay 2</v>
      </c>
      <c r="C60" s="28" t="s">
        <v>1176</v>
      </c>
    </row>
    <row r="61" spans="1:3" x14ac:dyDescent="0.25">
      <c r="A61" s="18" t="s">
        <v>59</v>
      </c>
      <c r="B61" s="28" t="str">
        <f>IF(Assays!A61="","",Assays!A61)</f>
        <v>Microbial DNA qPCR Assay 2</v>
      </c>
      <c r="C61" s="28" t="s">
        <v>95</v>
      </c>
    </row>
    <row r="62" spans="1:3" x14ac:dyDescent="0.25">
      <c r="A62" s="18" t="s">
        <v>60</v>
      </c>
      <c r="B62" s="28" t="str">
        <f>IF(Assays!A62="","",Assays!A62)</f>
        <v>Microbial DNA qPCR Assay 1</v>
      </c>
      <c r="C62" s="28" t="s">
        <v>1170</v>
      </c>
    </row>
    <row r="63" spans="1:3" x14ac:dyDescent="0.25">
      <c r="A63" s="18" t="s">
        <v>61</v>
      </c>
      <c r="B63" s="28" t="str">
        <f>IF(Assays!A63="","",Assays!A63)</f>
        <v>Microbial DNA qPCR Assay 1</v>
      </c>
      <c r="C63" s="28" t="s">
        <v>1176</v>
      </c>
    </row>
    <row r="64" spans="1:3" x14ac:dyDescent="0.25">
      <c r="A64" s="18" t="s">
        <v>62</v>
      </c>
      <c r="B64" s="28" t="str">
        <f>IF(Assays!A64="","",Assays!A64)</f>
        <v>Microbial DNA qPCR Assay 1</v>
      </c>
      <c r="C64" s="28" t="s">
        <v>1173</v>
      </c>
    </row>
    <row r="65" spans="1:3" x14ac:dyDescent="0.25">
      <c r="A65" s="18" t="s">
        <v>63</v>
      </c>
      <c r="B65" s="28" t="str">
        <f>IF(Assays!A65="","",Assays!A65)</f>
        <v>Microbial DNA qPCR Assay 2</v>
      </c>
      <c r="C65" s="28" t="s">
        <v>1170</v>
      </c>
    </row>
    <row r="66" spans="1:3" x14ac:dyDescent="0.25">
      <c r="A66" s="18" t="s">
        <v>64</v>
      </c>
      <c r="B66" s="28" t="str">
        <f>IF(Assays!A66="","",Assays!A66)</f>
        <v>Microbial DNA qPCR Assay 2</v>
      </c>
      <c r="C66" s="28" t="s">
        <v>1176</v>
      </c>
    </row>
    <row r="67" spans="1:3" x14ac:dyDescent="0.25">
      <c r="A67" s="18" t="s">
        <v>65</v>
      </c>
      <c r="B67" s="28" t="str">
        <f>IF(Assays!A67="","",Assays!A67)</f>
        <v>Microbial DNA qPCR Assay 2</v>
      </c>
      <c r="C67" s="28" t="s">
        <v>1173</v>
      </c>
    </row>
    <row r="68" spans="1:3" x14ac:dyDescent="0.25">
      <c r="A68" s="18" t="s">
        <v>66</v>
      </c>
      <c r="B68" s="28" t="str">
        <f>IF(Assays!A68="","",Assays!A68)</f>
        <v>Microbial DNA qPCR Assay 1</v>
      </c>
      <c r="C68" s="28" t="s">
        <v>1170</v>
      </c>
    </row>
    <row r="69" spans="1:3" x14ac:dyDescent="0.25">
      <c r="A69" s="18" t="s">
        <v>67</v>
      </c>
      <c r="B69" s="28" t="str">
        <f>IF(Assays!A69="","",Assays!A69)</f>
        <v>Microbial DNA qPCR Assay 1</v>
      </c>
      <c r="C69" s="28" t="s">
        <v>1176</v>
      </c>
    </row>
    <row r="70" spans="1:3" x14ac:dyDescent="0.25">
      <c r="A70" s="18" t="s">
        <v>68</v>
      </c>
      <c r="B70" s="28" t="str">
        <f>IF(Assays!A70="","",Assays!A70)</f>
        <v>Microbial DNA qPCR Assay 1</v>
      </c>
      <c r="C70" s="28" t="s">
        <v>1174</v>
      </c>
    </row>
    <row r="71" spans="1:3" x14ac:dyDescent="0.25">
      <c r="A71" s="18" t="s">
        <v>69</v>
      </c>
      <c r="B71" s="28" t="str">
        <f>IF(Assays!A71="","",Assays!A71)</f>
        <v>Microbial DNA qPCR Assay 2</v>
      </c>
      <c r="C71" s="28" t="s">
        <v>1170</v>
      </c>
    </row>
    <row r="72" spans="1:3" x14ac:dyDescent="0.25">
      <c r="A72" s="18" t="s">
        <v>70</v>
      </c>
      <c r="B72" s="28" t="str">
        <f>IF(Assays!A72="","",Assays!A72)</f>
        <v>Microbial DNA qPCR Assay 2</v>
      </c>
      <c r="C72" s="28" t="s">
        <v>1176</v>
      </c>
    </row>
    <row r="73" spans="1:3" x14ac:dyDescent="0.25">
      <c r="A73" s="18" t="s">
        <v>71</v>
      </c>
      <c r="B73" s="28" t="str">
        <f>IF(Assays!A73="","",Assays!A73)</f>
        <v>Microbial DNA qPCR Assay 2</v>
      </c>
      <c r="C73" s="28" t="s">
        <v>1174</v>
      </c>
    </row>
    <row r="74" spans="1:3" x14ac:dyDescent="0.25">
      <c r="A74" s="35" t="s">
        <v>72</v>
      </c>
      <c r="B74" s="34" t="str">
        <f>IF(Assays!A74="","",Assays!A74)</f>
        <v>Empty</v>
      </c>
      <c r="C74" s="34" t="s">
        <v>1175</v>
      </c>
    </row>
    <row r="75" spans="1:3" x14ac:dyDescent="0.25">
      <c r="A75" s="35" t="s">
        <v>73</v>
      </c>
      <c r="B75" s="34" t="str">
        <f>IF(Assays!A75="","",Assays!A75)</f>
        <v>Empty</v>
      </c>
      <c r="C75" s="34" t="s">
        <v>1175</v>
      </c>
    </row>
    <row r="76" spans="1:3" x14ac:dyDescent="0.25">
      <c r="A76" s="35" t="s">
        <v>74</v>
      </c>
      <c r="B76" s="34" t="str">
        <f>IF(Assays!A76="","",Assays!A76)</f>
        <v>Empty</v>
      </c>
      <c r="C76" s="34" t="s">
        <v>1175</v>
      </c>
    </row>
    <row r="77" spans="1:3" x14ac:dyDescent="0.25">
      <c r="A77" s="35" t="s">
        <v>75</v>
      </c>
      <c r="B77" s="34" t="str">
        <f>IF(Assays!A77="","",Assays!A77)</f>
        <v>Empty</v>
      </c>
      <c r="C77" s="34" t="s">
        <v>1175</v>
      </c>
    </row>
    <row r="78" spans="1:3" x14ac:dyDescent="0.25">
      <c r="A78" s="35" t="s">
        <v>76</v>
      </c>
      <c r="B78" s="34" t="str">
        <f>IF(Assays!A78="","",Assays!A78)</f>
        <v>Empty</v>
      </c>
      <c r="C78" s="34" t="s">
        <v>1175</v>
      </c>
    </row>
    <row r="79" spans="1:3" x14ac:dyDescent="0.25">
      <c r="A79" s="35" t="s">
        <v>77</v>
      </c>
      <c r="B79" s="34" t="str">
        <f>IF(Assays!A79="","",Assays!A79)</f>
        <v>Empty</v>
      </c>
      <c r="C79" s="34" t="s">
        <v>1175</v>
      </c>
    </row>
    <row r="80" spans="1:3" x14ac:dyDescent="0.25">
      <c r="A80" s="35" t="s">
        <v>78</v>
      </c>
      <c r="B80" s="34" t="str">
        <f>IF(Assays!A80="","",Assays!A80)</f>
        <v>Empty</v>
      </c>
      <c r="C80" s="34" t="s">
        <v>1175</v>
      </c>
    </row>
    <row r="81" spans="1:3" x14ac:dyDescent="0.25">
      <c r="A81" s="35" t="s">
        <v>79</v>
      </c>
      <c r="B81" s="34" t="str">
        <f>IF(Assays!A81="","",Assays!A81)</f>
        <v>Empty</v>
      </c>
      <c r="C81" s="34" t="s">
        <v>1175</v>
      </c>
    </row>
    <row r="82" spans="1:3" x14ac:dyDescent="0.25">
      <c r="A82" s="35" t="s">
        <v>80</v>
      </c>
      <c r="B82" s="34" t="str">
        <f>IF(Assays!A82="","",Assays!A82)</f>
        <v>Empty</v>
      </c>
      <c r="C82" s="34" t="s">
        <v>1175</v>
      </c>
    </row>
    <row r="83" spans="1:3" x14ac:dyDescent="0.25">
      <c r="A83" s="35" t="s">
        <v>81</v>
      </c>
      <c r="B83" s="34" t="str">
        <f>IF(Assays!A83="","",Assays!A83)</f>
        <v>Empty</v>
      </c>
      <c r="C83" s="34" t="s">
        <v>1175</v>
      </c>
    </row>
    <row r="84" spans="1:3" x14ac:dyDescent="0.25">
      <c r="A84" s="35" t="s">
        <v>82</v>
      </c>
      <c r="B84" s="34" t="str">
        <f>IF(Assays!A84="","",Assays!A84)</f>
        <v>Empty</v>
      </c>
      <c r="C84" s="34" t="s">
        <v>1175</v>
      </c>
    </row>
    <row r="85" spans="1:3" x14ac:dyDescent="0.25">
      <c r="A85" s="35" t="s">
        <v>83</v>
      </c>
      <c r="B85" s="34" t="str">
        <f>IF(Assays!A85="","",Assays!A85)</f>
        <v>Empty</v>
      </c>
      <c r="C85" s="34" t="s">
        <v>1175</v>
      </c>
    </row>
    <row r="86" spans="1:3" x14ac:dyDescent="0.25">
      <c r="A86" s="23" t="s">
        <v>84</v>
      </c>
      <c r="B86" s="28" t="str">
        <f>IF(Assays!A86="","",Assays!A86)</f>
        <v>PPC</v>
      </c>
      <c r="C86" s="28" t="s">
        <v>86</v>
      </c>
    </row>
    <row r="87" spans="1:3" x14ac:dyDescent="0.25">
      <c r="A87" s="23" t="s">
        <v>85</v>
      </c>
      <c r="B87" s="28" t="str">
        <f>IF(Assays!A87="","",Assays!A87)</f>
        <v>PPC</v>
      </c>
      <c r="C87" s="28" t="s">
        <v>87</v>
      </c>
    </row>
    <row r="88" spans="1:3" x14ac:dyDescent="0.25">
      <c r="A88" s="23" t="s">
        <v>97</v>
      </c>
      <c r="B88" s="28" t="str">
        <f>IF(Assays!A88="","",Assays!A88)</f>
        <v>PPC</v>
      </c>
      <c r="C88" s="28" t="s">
        <v>88</v>
      </c>
    </row>
    <row r="89" spans="1:3" x14ac:dyDescent="0.25">
      <c r="A89" s="23" t="s">
        <v>98</v>
      </c>
      <c r="B89" s="28" t="str">
        <f>IF(Assays!A89="","",Assays!A89)</f>
        <v>PPC</v>
      </c>
      <c r="C89" s="28" t="s">
        <v>89</v>
      </c>
    </row>
    <row r="90" spans="1:3" x14ac:dyDescent="0.25">
      <c r="A90" s="23" t="s">
        <v>99</v>
      </c>
      <c r="B90" s="28" t="str">
        <f>IF(Assays!A90="","",Assays!A90)</f>
        <v>PPC</v>
      </c>
      <c r="C90" s="28" t="s">
        <v>90</v>
      </c>
    </row>
    <row r="91" spans="1:3" x14ac:dyDescent="0.25">
      <c r="A91" s="23" t="s">
        <v>100</v>
      </c>
      <c r="B91" s="28" t="str">
        <f>IF(Assays!A91="","",Assays!A91)</f>
        <v>PPC</v>
      </c>
      <c r="C91" s="28" t="s">
        <v>91</v>
      </c>
    </row>
    <row r="92" spans="1:3" x14ac:dyDescent="0.25">
      <c r="A92" s="23" t="s">
        <v>101</v>
      </c>
      <c r="B92" s="28" t="str">
        <f>IF(Assays!A92="","",Assays!A92)</f>
        <v>PPC</v>
      </c>
      <c r="C92" s="28" t="s">
        <v>92</v>
      </c>
    </row>
    <row r="93" spans="1:3" x14ac:dyDescent="0.25">
      <c r="A93" s="23" t="s">
        <v>102</v>
      </c>
      <c r="B93" s="28" t="str">
        <f>IF(Assays!A93="","",Assays!A93)</f>
        <v>PPC</v>
      </c>
      <c r="C93" s="28" t="s">
        <v>93</v>
      </c>
    </row>
    <row r="94" spans="1:3" x14ac:dyDescent="0.25">
      <c r="A94" s="23" t="s">
        <v>103</v>
      </c>
      <c r="B94" s="28" t="str">
        <f>IF(Assays!A94="","",Assays!A94)</f>
        <v>PPC</v>
      </c>
      <c r="C94" s="28" t="s">
        <v>94</v>
      </c>
    </row>
    <row r="95" spans="1:3" x14ac:dyDescent="0.25">
      <c r="A95" s="23" t="s">
        <v>104</v>
      </c>
      <c r="B95" s="28" t="str">
        <f>IF(Assays!A95="","",Assays!A95)</f>
        <v>PPC</v>
      </c>
      <c r="C95" s="28" t="s">
        <v>95</v>
      </c>
    </row>
    <row r="96" spans="1:3" x14ac:dyDescent="0.25">
      <c r="A96" s="23" t="s">
        <v>105</v>
      </c>
      <c r="B96" s="28" t="str">
        <f>IF(Assays!A96="","",Assays!A96)</f>
        <v>PPC</v>
      </c>
      <c r="C96" s="28" t="s">
        <v>1173</v>
      </c>
    </row>
    <row r="97" spans="1:3" x14ac:dyDescent="0.25">
      <c r="A97" s="23" t="s">
        <v>106</v>
      </c>
      <c r="B97" s="28" t="str">
        <f>IF(Assays!A97="","",Assays!A97)</f>
        <v>PPC</v>
      </c>
      <c r="C97" s="28" t="s">
        <v>1174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workbookViewId="0">
      <selection activeCell="B1" sqref="B1"/>
    </sheetView>
  </sheetViews>
  <sheetFormatPr defaultRowHeight="15" x14ac:dyDescent="0.25"/>
  <cols>
    <col min="2" max="2" width="29" customWidth="1"/>
    <col min="3" max="3" width="29" style="27" customWidth="1"/>
    <col min="4" max="4" width="13.140625" customWidth="1"/>
  </cols>
  <sheetData>
    <row r="1" spans="1:4" x14ac:dyDescent="0.25">
      <c r="A1" s="5" t="s">
        <v>0</v>
      </c>
      <c r="B1" s="21" t="s">
        <v>1185</v>
      </c>
      <c r="C1" s="29" t="s">
        <v>1169</v>
      </c>
      <c r="D1" s="6" t="s">
        <v>1171</v>
      </c>
    </row>
    <row r="2" spans="1:4" x14ac:dyDescent="0.25">
      <c r="A2" s="2" t="s">
        <v>1</v>
      </c>
      <c r="B2" s="3" t="str">
        <f>'Array Table'!B2</f>
        <v>Microbial DNA qPCR Assay 1</v>
      </c>
      <c r="C2" s="28" t="str">
        <f>'Array Table'!C2</f>
        <v>NTC</v>
      </c>
      <c r="D2" s="16">
        <v>40</v>
      </c>
    </row>
    <row r="3" spans="1:4" x14ac:dyDescent="0.25">
      <c r="A3" s="2" t="s">
        <v>2</v>
      </c>
      <c r="B3" s="28" t="str">
        <f>'Array Table'!B3</f>
        <v>Microbial DNA qPCR Assay 1</v>
      </c>
      <c r="C3" s="28" t="str">
        <f>'Array Table'!C3</f>
        <v>Microbial DNA Positive Control</v>
      </c>
      <c r="D3" s="16">
        <v>30</v>
      </c>
    </row>
    <row r="4" spans="1:4" x14ac:dyDescent="0.25">
      <c r="A4" s="2" t="s">
        <v>3</v>
      </c>
      <c r="B4" s="28" t="str">
        <f>'Array Table'!B4</f>
        <v>Microbial DNA qPCR Assay 1</v>
      </c>
      <c r="C4" s="28" t="str">
        <f>'Array Table'!C4</f>
        <v>Sample 1</v>
      </c>
      <c r="D4" s="16">
        <v>29</v>
      </c>
    </row>
    <row r="5" spans="1:4" x14ac:dyDescent="0.25">
      <c r="A5" s="2" t="s">
        <v>4</v>
      </c>
      <c r="B5" s="28" t="str">
        <f>'Array Table'!B5</f>
        <v>Microbial DNA qPCR Assay 2</v>
      </c>
      <c r="C5" s="28" t="str">
        <f>'Array Table'!C5</f>
        <v>NTC</v>
      </c>
      <c r="D5" s="16">
        <v>40</v>
      </c>
    </row>
    <row r="6" spans="1:4" x14ac:dyDescent="0.25">
      <c r="A6" s="2" t="s">
        <v>5</v>
      </c>
      <c r="B6" s="28" t="str">
        <f>'Array Table'!B6</f>
        <v>Microbial DNA qPCR Assay 2</v>
      </c>
      <c r="C6" s="28" t="str">
        <f>'Array Table'!C6</f>
        <v>Microbial DNA Positive Control</v>
      </c>
      <c r="D6" s="16">
        <v>30</v>
      </c>
    </row>
    <row r="7" spans="1:4" x14ac:dyDescent="0.25">
      <c r="A7" s="2" t="s">
        <v>6</v>
      </c>
      <c r="B7" s="28" t="str">
        <f>'Array Table'!B7</f>
        <v>Microbial DNA qPCR Assay 2</v>
      </c>
      <c r="C7" s="28" t="str">
        <f>'Array Table'!C7</f>
        <v>Sample 1</v>
      </c>
      <c r="D7" s="16">
        <v>29</v>
      </c>
    </row>
    <row r="8" spans="1:4" x14ac:dyDescent="0.25">
      <c r="A8" s="2" t="s">
        <v>7</v>
      </c>
      <c r="B8" s="28" t="str">
        <f>'Array Table'!B8</f>
        <v>Microbial DNA qPCR Assay 1</v>
      </c>
      <c r="C8" s="28" t="str">
        <f>'Array Table'!C8</f>
        <v>NTC</v>
      </c>
      <c r="D8" s="16">
        <v>30</v>
      </c>
    </row>
    <row r="9" spans="1:4" x14ac:dyDescent="0.25">
      <c r="A9" s="2" t="s">
        <v>8</v>
      </c>
      <c r="B9" s="28" t="str">
        <f>'Array Table'!B9</f>
        <v>Microbial DNA qPCR Assay 1</v>
      </c>
      <c r="C9" s="28" t="str">
        <f>'Array Table'!C9</f>
        <v>Microbial DNA Positive Control</v>
      </c>
      <c r="D9" s="16">
        <v>35</v>
      </c>
    </row>
    <row r="10" spans="1:4" x14ac:dyDescent="0.25">
      <c r="A10" s="2" t="s">
        <v>9</v>
      </c>
      <c r="B10" s="28" t="str">
        <f>'Array Table'!B10</f>
        <v>Microbial DNA qPCR Assay 1</v>
      </c>
      <c r="C10" s="28" t="str">
        <f>'Array Table'!C10</f>
        <v>Sample 2</v>
      </c>
      <c r="D10" s="16">
        <v>21</v>
      </c>
    </row>
    <row r="11" spans="1:4" x14ac:dyDescent="0.25">
      <c r="A11" s="2" t="s">
        <v>10</v>
      </c>
      <c r="B11" s="28" t="str">
        <f>'Array Table'!B11</f>
        <v>Microbial DNA qPCR Assay 2</v>
      </c>
      <c r="C11" s="28" t="str">
        <f>'Array Table'!C11</f>
        <v>NTC</v>
      </c>
      <c r="D11" s="16">
        <v>40</v>
      </c>
    </row>
    <row r="12" spans="1:4" x14ac:dyDescent="0.25">
      <c r="A12" s="1" t="s">
        <v>11</v>
      </c>
      <c r="B12" s="28" t="str">
        <f>'Array Table'!B12</f>
        <v>Microbial DNA qPCR Assay 2</v>
      </c>
      <c r="C12" s="28" t="str">
        <f>'Array Table'!C12</f>
        <v>Microbial DNA Positive Control</v>
      </c>
      <c r="D12" s="16">
        <v>33</v>
      </c>
    </row>
    <row r="13" spans="1:4" x14ac:dyDescent="0.25">
      <c r="A13" s="1" t="s">
        <v>12</v>
      </c>
      <c r="B13" s="28" t="str">
        <f>'Array Table'!B13</f>
        <v>Microbial DNA qPCR Assay 2</v>
      </c>
      <c r="C13" s="28" t="str">
        <f>'Array Table'!C13</f>
        <v>Sample 2</v>
      </c>
      <c r="D13" s="16">
        <v>35</v>
      </c>
    </row>
    <row r="14" spans="1:4" x14ac:dyDescent="0.25">
      <c r="A14" s="1" t="s">
        <v>13</v>
      </c>
      <c r="B14" s="28" t="str">
        <f>'Array Table'!B14</f>
        <v>Microbial DNA qPCR Assay 1</v>
      </c>
      <c r="C14" s="28" t="str">
        <f>'Array Table'!C14</f>
        <v>NTC</v>
      </c>
      <c r="D14" s="16"/>
    </row>
    <row r="15" spans="1:4" x14ac:dyDescent="0.25">
      <c r="A15" s="1" t="s">
        <v>14</v>
      </c>
      <c r="B15" s="28" t="str">
        <f>'Array Table'!B15</f>
        <v>Microbial DNA qPCR Assay 1</v>
      </c>
      <c r="C15" s="28" t="str">
        <f>'Array Table'!C15</f>
        <v>Microbial DNA Positive Control</v>
      </c>
      <c r="D15" s="16"/>
    </row>
    <row r="16" spans="1:4" x14ac:dyDescent="0.25">
      <c r="A16" s="1" t="s">
        <v>15</v>
      </c>
      <c r="B16" s="28" t="str">
        <f>'Array Table'!B16</f>
        <v>Microbial DNA qPCR Assay 1</v>
      </c>
      <c r="C16" s="28" t="str">
        <f>'Array Table'!C16</f>
        <v>Sample 3</v>
      </c>
      <c r="D16" s="16"/>
    </row>
    <row r="17" spans="1:4" x14ac:dyDescent="0.25">
      <c r="A17" s="1" t="s">
        <v>16</v>
      </c>
      <c r="B17" s="28" t="str">
        <f>'Array Table'!B17</f>
        <v>Microbial DNA qPCR Assay 2</v>
      </c>
      <c r="C17" s="28" t="str">
        <f>'Array Table'!C17</f>
        <v>NTC</v>
      </c>
      <c r="D17" s="16"/>
    </row>
    <row r="18" spans="1:4" x14ac:dyDescent="0.25">
      <c r="A18" s="1" t="s">
        <v>17</v>
      </c>
      <c r="B18" s="28" t="str">
        <f>'Array Table'!B18</f>
        <v>Microbial DNA qPCR Assay 2</v>
      </c>
      <c r="C18" s="28" t="str">
        <f>'Array Table'!C18</f>
        <v>Microbial DNA Positive Control</v>
      </c>
      <c r="D18" s="16"/>
    </row>
    <row r="19" spans="1:4" x14ac:dyDescent="0.25">
      <c r="A19" s="1" t="s">
        <v>18</v>
      </c>
      <c r="B19" s="28" t="str">
        <f>'Array Table'!B19</f>
        <v>Microbial DNA qPCR Assay 2</v>
      </c>
      <c r="C19" s="28" t="str">
        <f>'Array Table'!C19</f>
        <v>Sample 3</v>
      </c>
      <c r="D19" s="16"/>
    </row>
    <row r="20" spans="1:4" x14ac:dyDescent="0.25">
      <c r="A20" s="1" t="s">
        <v>19</v>
      </c>
      <c r="B20" s="28" t="str">
        <f>'Array Table'!B20</f>
        <v>Microbial DNA qPCR Assay 1</v>
      </c>
      <c r="C20" s="28" t="str">
        <f>'Array Table'!C20</f>
        <v>NTC</v>
      </c>
      <c r="D20" s="16"/>
    </row>
    <row r="21" spans="1:4" x14ac:dyDescent="0.25">
      <c r="A21" s="1" t="s">
        <v>20</v>
      </c>
      <c r="B21" s="28" t="str">
        <f>'Array Table'!B21</f>
        <v>Microbial DNA qPCR Assay 1</v>
      </c>
      <c r="C21" s="28" t="str">
        <f>'Array Table'!C21</f>
        <v>Microbial DNA Positive Control</v>
      </c>
      <c r="D21" s="16"/>
    </row>
    <row r="22" spans="1:4" x14ac:dyDescent="0.25">
      <c r="A22" s="1" t="s">
        <v>21</v>
      </c>
      <c r="B22" s="28" t="str">
        <f>'Array Table'!B22</f>
        <v>Microbial DNA qPCR Assay 1</v>
      </c>
      <c r="C22" s="28" t="str">
        <f>'Array Table'!C22</f>
        <v>Sample 4</v>
      </c>
      <c r="D22" s="16"/>
    </row>
    <row r="23" spans="1:4" x14ac:dyDescent="0.25">
      <c r="A23" s="1" t="s">
        <v>22</v>
      </c>
      <c r="B23" s="28" t="str">
        <f>'Array Table'!B23</f>
        <v>Microbial DNA qPCR Assay 2</v>
      </c>
      <c r="C23" s="28" t="str">
        <f>'Array Table'!C23</f>
        <v>NTC</v>
      </c>
      <c r="D23" s="16"/>
    </row>
    <row r="24" spans="1:4" x14ac:dyDescent="0.25">
      <c r="A24" s="1" t="s">
        <v>23</v>
      </c>
      <c r="B24" s="28" t="str">
        <f>'Array Table'!B24</f>
        <v>Microbial DNA qPCR Assay 2</v>
      </c>
      <c r="C24" s="28" t="str">
        <f>'Array Table'!C24</f>
        <v>Microbial DNA Positive Control</v>
      </c>
      <c r="D24" s="16"/>
    </row>
    <row r="25" spans="1:4" x14ac:dyDescent="0.25">
      <c r="A25" s="1" t="s">
        <v>24</v>
      </c>
      <c r="B25" s="28" t="str">
        <f>'Array Table'!B25</f>
        <v>Microbial DNA qPCR Assay 2</v>
      </c>
      <c r="C25" s="28" t="str">
        <f>'Array Table'!C25</f>
        <v>Sample 4</v>
      </c>
      <c r="D25" s="16"/>
    </row>
    <row r="26" spans="1:4" x14ac:dyDescent="0.25">
      <c r="A26" s="1" t="s">
        <v>25</v>
      </c>
      <c r="B26" s="28" t="str">
        <f>'Array Table'!B26</f>
        <v>Microbial DNA qPCR Assay 1</v>
      </c>
      <c r="C26" s="28" t="str">
        <f>'Array Table'!C26</f>
        <v>NTC</v>
      </c>
      <c r="D26" s="16"/>
    </row>
    <row r="27" spans="1:4" x14ac:dyDescent="0.25">
      <c r="A27" s="1" t="s">
        <v>26</v>
      </c>
      <c r="B27" s="28" t="str">
        <f>'Array Table'!B27</f>
        <v>Microbial DNA qPCR Assay 1</v>
      </c>
      <c r="C27" s="28" t="str">
        <f>'Array Table'!C27</f>
        <v>Microbial DNA Positive Control</v>
      </c>
      <c r="D27" s="16"/>
    </row>
    <row r="28" spans="1:4" x14ac:dyDescent="0.25">
      <c r="A28" s="1" t="s">
        <v>27</v>
      </c>
      <c r="B28" s="28" t="str">
        <f>'Array Table'!B28</f>
        <v>Microbial DNA qPCR Assay 1</v>
      </c>
      <c r="C28" s="28" t="str">
        <f>'Array Table'!C28</f>
        <v>Sample 5</v>
      </c>
      <c r="D28" s="16"/>
    </row>
    <row r="29" spans="1:4" x14ac:dyDescent="0.25">
      <c r="A29" s="1" t="s">
        <v>28</v>
      </c>
      <c r="B29" s="28" t="str">
        <f>'Array Table'!B29</f>
        <v>Microbial DNA qPCR Assay 2</v>
      </c>
      <c r="C29" s="28" t="str">
        <f>'Array Table'!C29</f>
        <v>NTC</v>
      </c>
      <c r="D29" s="16"/>
    </row>
    <row r="30" spans="1:4" x14ac:dyDescent="0.25">
      <c r="A30" s="1" t="s">
        <v>29</v>
      </c>
      <c r="B30" s="28" t="str">
        <f>'Array Table'!B30</f>
        <v>Microbial DNA qPCR Assay 2</v>
      </c>
      <c r="C30" s="28" t="str">
        <f>'Array Table'!C30</f>
        <v>Microbial DNA Positive Control</v>
      </c>
      <c r="D30" s="16"/>
    </row>
    <row r="31" spans="1:4" x14ac:dyDescent="0.25">
      <c r="A31" s="1" t="s">
        <v>30</v>
      </c>
      <c r="B31" s="28" t="str">
        <f>'Array Table'!B31</f>
        <v>Microbial DNA qPCR Assay 2</v>
      </c>
      <c r="C31" s="28" t="str">
        <f>'Array Table'!C31</f>
        <v>Sample 5</v>
      </c>
      <c r="D31" s="16"/>
    </row>
    <row r="32" spans="1:4" x14ac:dyDescent="0.25">
      <c r="A32" s="1" t="s">
        <v>31</v>
      </c>
      <c r="B32" s="28" t="str">
        <f>'Array Table'!B32</f>
        <v>Microbial DNA qPCR Assay 1</v>
      </c>
      <c r="C32" s="28" t="str">
        <f>'Array Table'!C32</f>
        <v>NTC</v>
      </c>
      <c r="D32" s="16"/>
    </row>
    <row r="33" spans="1:4" x14ac:dyDescent="0.25">
      <c r="A33" s="1" t="s">
        <v>32</v>
      </c>
      <c r="B33" s="28" t="str">
        <f>'Array Table'!B33</f>
        <v>Microbial DNA qPCR Assay 1</v>
      </c>
      <c r="C33" s="28" t="str">
        <f>'Array Table'!C33</f>
        <v>Microbial DNA Positive Control</v>
      </c>
      <c r="D33" s="16"/>
    </row>
    <row r="34" spans="1:4" x14ac:dyDescent="0.25">
      <c r="A34" s="1" t="s">
        <v>33</v>
      </c>
      <c r="B34" s="28" t="str">
        <f>'Array Table'!B34</f>
        <v>Microbial DNA qPCR Assay 1</v>
      </c>
      <c r="C34" s="28" t="str">
        <f>'Array Table'!C34</f>
        <v>Sample 6</v>
      </c>
      <c r="D34" s="16"/>
    </row>
    <row r="35" spans="1:4" x14ac:dyDescent="0.25">
      <c r="A35" s="1" t="s">
        <v>34</v>
      </c>
      <c r="B35" s="28" t="str">
        <f>'Array Table'!B35</f>
        <v>Microbial DNA qPCR Assay 2</v>
      </c>
      <c r="C35" s="28" t="str">
        <f>'Array Table'!C35</f>
        <v>NTC</v>
      </c>
      <c r="D35" s="16"/>
    </row>
    <row r="36" spans="1:4" x14ac:dyDescent="0.25">
      <c r="A36" s="1" t="s">
        <v>35</v>
      </c>
      <c r="B36" s="28" t="str">
        <f>'Array Table'!B36</f>
        <v>Microbial DNA qPCR Assay 2</v>
      </c>
      <c r="C36" s="28" t="str">
        <f>'Array Table'!C36</f>
        <v>Microbial DNA Positive Control</v>
      </c>
      <c r="D36" s="16"/>
    </row>
    <row r="37" spans="1:4" x14ac:dyDescent="0.25">
      <c r="A37" s="1" t="s">
        <v>36</v>
      </c>
      <c r="B37" s="28" t="str">
        <f>'Array Table'!B37</f>
        <v>Microbial DNA qPCR Assay 2</v>
      </c>
      <c r="C37" s="28" t="str">
        <f>'Array Table'!C37</f>
        <v>Sample 6</v>
      </c>
      <c r="D37" s="16"/>
    </row>
    <row r="38" spans="1:4" x14ac:dyDescent="0.25">
      <c r="A38" s="2" t="s">
        <v>96</v>
      </c>
      <c r="B38" s="28" t="str">
        <f>'Array Table'!B38</f>
        <v>Microbial DNA qPCR Assay 1</v>
      </c>
      <c r="C38" s="28" t="str">
        <f>'Array Table'!C38</f>
        <v>NTC</v>
      </c>
      <c r="D38" s="16"/>
    </row>
    <row r="39" spans="1:4" x14ac:dyDescent="0.25">
      <c r="A39" s="2" t="s">
        <v>37</v>
      </c>
      <c r="B39" s="28" t="str">
        <f>'Array Table'!B39</f>
        <v>Microbial DNA qPCR Assay 1</v>
      </c>
      <c r="C39" s="28" t="str">
        <f>'Array Table'!C39</f>
        <v>Microbial DNA Positive Control</v>
      </c>
      <c r="D39" s="16"/>
    </row>
    <row r="40" spans="1:4" x14ac:dyDescent="0.25">
      <c r="A40" s="2" t="s">
        <v>38</v>
      </c>
      <c r="B40" s="28" t="str">
        <f>'Array Table'!B40</f>
        <v>Microbial DNA qPCR Assay 1</v>
      </c>
      <c r="C40" s="28" t="str">
        <f>'Array Table'!C40</f>
        <v>Sample 7</v>
      </c>
      <c r="D40" s="16"/>
    </row>
    <row r="41" spans="1:4" x14ac:dyDescent="0.25">
      <c r="A41" s="2" t="s">
        <v>39</v>
      </c>
      <c r="B41" s="28" t="str">
        <f>'Array Table'!B41</f>
        <v>Microbial DNA qPCR Assay 2</v>
      </c>
      <c r="C41" s="28" t="str">
        <f>'Array Table'!C41</f>
        <v>NTC</v>
      </c>
      <c r="D41" s="16"/>
    </row>
    <row r="42" spans="1:4" x14ac:dyDescent="0.25">
      <c r="A42" s="2" t="s">
        <v>40</v>
      </c>
      <c r="B42" s="28" t="str">
        <f>'Array Table'!B42</f>
        <v>Microbial DNA qPCR Assay 2</v>
      </c>
      <c r="C42" s="28" t="str">
        <f>'Array Table'!C42</f>
        <v>Microbial DNA Positive Control</v>
      </c>
      <c r="D42" s="16"/>
    </row>
    <row r="43" spans="1:4" x14ac:dyDescent="0.25">
      <c r="A43" s="2" t="s">
        <v>41</v>
      </c>
      <c r="B43" s="28" t="str">
        <f>'Array Table'!B43</f>
        <v>Microbial DNA qPCR Assay 2</v>
      </c>
      <c r="C43" s="28" t="str">
        <f>'Array Table'!C43</f>
        <v>Sample 7</v>
      </c>
      <c r="D43" s="16"/>
    </row>
    <row r="44" spans="1:4" x14ac:dyDescent="0.25">
      <c r="A44" s="2" t="s">
        <v>42</v>
      </c>
      <c r="B44" s="28" t="str">
        <f>'Array Table'!B44</f>
        <v>Microbial DNA qPCR Assay 1</v>
      </c>
      <c r="C44" s="28" t="str">
        <f>'Array Table'!C44</f>
        <v>NTC</v>
      </c>
      <c r="D44" s="16"/>
    </row>
    <row r="45" spans="1:4" x14ac:dyDescent="0.25">
      <c r="A45" s="2" t="s">
        <v>43</v>
      </c>
      <c r="B45" s="28" t="str">
        <f>'Array Table'!B45</f>
        <v>Microbial DNA qPCR Assay 1</v>
      </c>
      <c r="C45" s="28" t="str">
        <f>'Array Table'!C45</f>
        <v>Microbial DNA Positive Control</v>
      </c>
      <c r="D45" s="16"/>
    </row>
    <row r="46" spans="1:4" x14ac:dyDescent="0.25">
      <c r="A46" s="2" t="s">
        <v>44</v>
      </c>
      <c r="B46" s="28" t="str">
        <f>'Array Table'!B46</f>
        <v>Microbial DNA qPCR Assay 1</v>
      </c>
      <c r="C46" s="28" t="str">
        <f>'Array Table'!C46</f>
        <v>Sample 8</v>
      </c>
      <c r="D46" s="16"/>
    </row>
    <row r="47" spans="1:4" x14ac:dyDescent="0.25">
      <c r="A47" s="2" t="s">
        <v>45</v>
      </c>
      <c r="B47" s="28" t="str">
        <f>'Array Table'!B47</f>
        <v>Microbial DNA qPCR Assay 2</v>
      </c>
      <c r="C47" s="28" t="str">
        <f>'Array Table'!C47</f>
        <v>NTC</v>
      </c>
      <c r="D47" s="16"/>
    </row>
    <row r="48" spans="1:4" x14ac:dyDescent="0.25">
      <c r="A48" s="2" t="s">
        <v>46</v>
      </c>
      <c r="B48" s="28" t="str">
        <f>'Array Table'!B48</f>
        <v>Microbial DNA qPCR Assay 2</v>
      </c>
      <c r="C48" s="28" t="str">
        <f>'Array Table'!C48</f>
        <v>Microbial DNA Positive Control</v>
      </c>
      <c r="D48" s="16"/>
    </row>
    <row r="49" spans="1:4" x14ac:dyDescent="0.25">
      <c r="A49" s="2" t="s">
        <v>47</v>
      </c>
      <c r="B49" s="28" t="str">
        <f>'Array Table'!B49</f>
        <v>Microbial DNA qPCR Assay 2</v>
      </c>
      <c r="C49" s="28" t="str">
        <f>'Array Table'!C49</f>
        <v>Sample 8</v>
      </c>
      <c r="D49" s="16"/>
    </row>
    <row r="50" spans="1:4" x14ac:dyDescent="0.25">
      <c r="A50" s="2" t="s">
        <v>48</v>
      </c>
      <c r="B50" s="28" t="str">
        <f>'Array Table'!B50</f>
        <v>Microbial DNA qPCR Assay 1</v>
      </c>
      <c r="C50" s="28" t="str">
        <f>'Array Table'!C50</f>
        <v>NTC</v>
      </c>
      <c r="D50" s="16"/>
    </row>
    <row r="51" spans="1:4" x14ac:dyDescent="0.25">
      <c r="A51" s="2" t="s">
        <v>49</v>
      </c>
      <c r="B51" s="28" t="str">
        <f>'Array Table'!B51</f>
        <v>Microbial DNA qPCR Assay 1</v>
      </c>
      <c r="C51" s="28" t="str">
        <f>'Array Table'!C51</f>
        <v>Microbial DNA Positive Control</v>
      </c>
      <c r="D51" s="16"/>
    </row>
    <row r="52" spans="1:4" x14ac:dyDescent="0.25">
      <c r="A52" s="2" t="s">
        <v>50</v>
      </c>
      <c r="B52" s="28" t="str">
        <f>'Array Table'!B52</f>
        <v>Microbial DNA qPCR Assay 1</v>
      </c>
      <c r="C52" s="28" t="str">
        <f>'Array Table'!C52</f>
        <v>Sample 9</v>
      </c>
      <c r="D52" s="16"/>
    </row>
    <row r="53" spans="1:4" x14ac:dyDescent="0.25">
      <c r="A53" s="2" t="s">
        <v>51</v>
      </c>
      <c r="B53" s="28" t="str">
        <f>'Array Table'!B53</f>
        <v>Microbial DNA qPCR Assay 2</v>
      </c>
      <c r="C53" s="28" t="str">
        <f>'Array Table'!C53</f>
        <v>NTC</v>
      </c>
      <c r="D53" s="16"/>
    </row>
    <row r="54" spans="1:4" x14ac:dyDescent="0.25">
      <c r="A54" s="2" t="s">
        <v>52</v>
      </c>
      <c r="B54" s="28" t="str">
        <f>'Array Table'!B54</f>
        <v>Microbial DNA qPCR Assay 2</v>
      </c>
      <c r="C54" s="28" t="str">
        <f>'Array Table'!C54</f>
        <v>Microbial DNA Positive Control</v>
      </c>
      <c r="D54" s="16"/>
    </row>
    <row r="55" spans="1:4" x14ac:dyDescent="0.25">
      <c r="A55" s="2" t="s">
        <v>53</v>
      </c>
      <c r="B55" s="28" t="str">
        <f>'Array Table'!B55</f>
        <v>Microbial DNA qPCR Assay 2</v>
      </c>
      <c r="C55" s="28" t="str">
        <f>'Array Table'!C55</f>
        <v>Sample 9</v>
      </c>
      <c r="D55" s="16"/>
    </row>
    <row r="56" spans="1:4" x14ac:dyDescent="0.25">
      <c r="A56" s="2" t="s">
        <v>54</v>
      </c>
      <c r="B56" s="28" t="str">
        <f>'Array Table'!B56</f>
        <v>Microbial DNA qPCR Assay 1</v>
      </c>
      <c r="C56" s="28" t="str">
        <f>'Array Table'!C56</f>
        <v>NTC</v>
      </c>
      <c r="D56" s="16"/>
    </row>
    <row r="57" spans="1:4" x14ac:dyDescent="0.25">
      <c r="A57" s="2" t="s">
        <v>55</v>
      </c>
      <c r="B57" s="28" t="str">
        <f>'Array Table'!B57</f>
        <v>Microbial DNA qPCR Assay 1</v>
      </c>
      <c r="C57" s="28" t="str">
        <f>'Array Table'!C57</f>
        <v>Microbial DNA Positive Control</v>
      </c>
      <c r="D57" s="16"/>
    </row>
    <row r="58" spans="1:4" x14ac:dyDescent="0.25">
      <c r="A58" s="2" t="s">
        <v>56</v>
      </c>
      <c r="B58" s="28" t="str">
        <f>'Array Table'!B58</f>
        <v>Microbial DNA qPCR Assay 1</v>
      </c>
      <c r="C58" s="28" t="str">
        <f>'Array Table'!C58</f>
        <v>Sample 10</v>
      </c>
      <c r="D58" s="16"/>
    </row>
    <row r="59" spans="1:4" x14ac:dyDescent="0.25">
      <c r="A59" s="2" t="s">
        <v>57</v>
      </c>
      <c r="B59" s="28" t="str">
        <f>'Array Table'!B59</f>
        <v>Microbial DNA qPCR Assay 2</v>
      </c>
      <c r="C59" s="28" t="str">
        <f>'Array Table'!C59</f>
        <v>NTC</v>
      </c>
      <c r="D59" s="16"/>
    </row>
    <row r="60" spans="1:4" x14ac:dyDescent="0.25">
      <c r="A60" s="2" t="s">
        <v>58</v>
      </c>
      <c r="B60" s="28" t="str">
        <f>'Array Table'!B60</f>
        <v>Microbial DNA qPCR Assay 2</v>
      </c>
      <c r="C60" s="28" t="str">
        <f>'Array Table'!C60</f>
        <v>Microbial DNA Positive Control</v>
      </c>
      <c r="D60" s="16"/>
    </row>
    <row r="61" spans="1:4" x14ac:dyDescent="0.25">
      <c r="A61" s="2" t="s">
        <v>59</v>
      </c>
      <c r="B61" s="28" t="str">
        <f>'Array Table'!B61</f>
        <v>Microbial DNA qPCR Assay 2</v>
      </c>
      <c r="C61" s="28" t="str">
        <f>'Array Table'!C61</f>
        <v>Sample 10</v>
      </c>
      <c r="D61" s="16"/>
    </row>
    <row r="62" spans="1:4" x14ac:dyDescent="0.25">
      <c r="A62" s="2" t="s">
        <v>60</v>
      </c>
      <c r="B62" s="28" t="str">
        <f>'Array Table'!B62</f>
        <v>Microbial DNA qPCR Assay 1</v>
      </c>
      <c r="C62" s="28" t="str">
        <f>'Array Table'!C62</f>
        <v>NTC</v>
      </c>
      <c r="D62" s="16"/>
    </row>
    <row r="63" spans="1:4" x14ac:dyDescent="0.25">
      <c r="A63" s="2" t="s">
        <v>61</v>
      </c>
      <c r="B63" s="28" t="str">
        <f>'Array Table'!B63</f>
        <v>Microbial DNA qPCR Assay 1</v>
      </c>
      <c r="C63" s="28" t="str">
        <f>'Array Table'!C63</f>
        <v>Microbial DNA Positive Control</v>
      </c>
      <c r="D63" s="16"/>
    </row>
    <row r="64" spans="1:4" x14ac:dyDescent="0.25">
      <c r="A64" s="2" t="s">
        <v>62</v>
      </c>
      <c r="B64" s="28" t="str">
        <f>'Array Table'!B64</f>
        <v>Microbial DNA qPCR Assay 1</v>
      </c>
      <c r="C64" s="28" t="str">
        <f>'Array Table'!C64</f>
        <v>Sample 11</v>
      </c>
      <c r="D64" s="16"/>
    </row>
    <row r="65" spans="1:4" x14ac:dyDescent="0.25">
      <c r="A65" s="2" t="s">
        <v>63</v>
      </c>
      <c r="B65" s="28" t="str">
        <f>'Array Table'!B65</f>
        <v>Microbial DNA qPCR Assay 2</v>
      </c>
      <c r="C65" s="28" t="str">
        <f>'Array Table'!C65</f>
        <v>NTC</v>
      </c>
      <c r="D65" s="16"/>
    </row>
    <row r="66" spans="1:4" x14ac:dyDescent="0.25">
      <c r="A66" s="2" t="s">
        <v>64</v>
      </c>
      <c r="B66" s="28" t="str">
        <f>'Array Table'!B66</f>
        <v>Microbial DNA qPCR Assay 2</v>
      </c>
      <c r="C66" s="28" t="str">
        <f>'Array Table'!C66</f>
        <v>Microbial DNA Positive Control</v>
      </c>
      <c r="D66" s="16"/>
    </row>
    <row r="67" spans="1:4" x14ac:dyDescent="0.25">
      <c r="A67" s="2" t="s">
        <v>65</v>
      </c>
      <c r="B67" s="28" t="str">
        <f>'Array Table'!B67</f>
        <v>Microbial DNA qPCR Assay 2</v>
      </c>
      <c r="C67" s="28" t="str">
        <f>'Array Table'!C67</f>
        <v>Sample 11</v>
      </c>
      <c r="D67" s="16"/>
    </row>
    <row r="68" spans="1:4" x14ac:dyDescent="0.25">
      <c r="A68" s="2" t="s">
        <v>66</v>
      </c>
      <c r="B68" s="28" t="str">
        <f>'Array Table'!B68</f>
        <v>Microbial DNA qPCR Assay 1</v>
      </c>
      <c r="C68" s="28" t="str">
        <f>'Array Table'!C68</f>
        <v>NTC</v>
      </c>
      <c r="D68" s="16"/>
    </row>
    <row r="69" spans="1:4" x14ac:dyDescent="0.25">
      <c r="A69" s="2" t="s">
        <v>67</v>
      </c>
      <c r="B69" s="28" t="str">
        <f>'Array Table'!B69</f>
        <v>Microbial DNA qPCR Assay 1</v>
      </c>
      <c r="C69" s="28" t="str">
        <f>'Array Table'!C69</f>
        <v>Microbial DNA Positive Control</v>
      </c>
      <c r="D69" s="16"/>
    </row>
    <row r="70" spans="1:4" x14ac:dyDescent="0.25">
      <c r="A70" s="2" t="s">
        <v>68</v>
      </c>
      <c r="B70" s="28" t="str">
        <f>'Array Table'!B70</f>
        <v>Microbial DNA qPCR Assay 1</v>
      </c>
      <c r="C70" s="28" t="str">
        <f>'Array Table'!C70</f>
        <v>Sample 12</v>
      </c>
      <c r="D70" s="16"/>
    </row>
    <row r="71" spans="1:4" x14ac:dyDescent="0.25">
      <c r="A71" s="2" t="s">
        <v>69</v>
      </c>
      <c r="B71" s="28" t="str">
        <f>'Array Table'!B71</f>
        <v>Microbial DNA qPCR Assay 2</v>
      </c>
      <c r="C71" s="28" t="str">
        <f>'Array Table'!C71</f>
        <v>NTC</v>
      </c>
      <c r="D71" s="16"/>
    </row>
    <row r="72" spans="1:4" x14ac:dyDescent="0.25">
      <c r="A72" s="2" t="s">
        <v>70</v>
      </c>
      <c r="B72" s="28" t="str">
        <f>'Array Table'!B72</f>
        <v>Microbial DNA qPCR Assay 2</v>
      </c>
      <c r="C72" s="28" t="str">
        <f>'Array Table'!C72</f>
        <v>Microbial DNA Positive Control</v>
      </c>
      <c r="D72" s="16"/>
    </row>
    <row r="73" spans="1:4" x14ac:dyDescent="0.25">
      <c r="A73" s="2" t="s">
        <v>71</v>
      </c>
      <c r="B73" s="28" t="str">
        <f>'Array Table'!B73</f>
        <v>Microbial DNA qPCR Assay 2</v>
      </c>
      <c r="C73" s="28" t="str">
        <f>'Array Table'!C73</f>
        <v>Sample 12</v>
      </c>
      <c r="D73" s="16"/>
    </row>
    <row r="74" spans="1:4" x14ac:dyDescent="0.25">
      <c r="A74" s="36" t="s">
        <v>72</v>
      </c>
      <c r="B74" s="32" t="str">
        <f>'Array Table'!B74</f>
        <v>Empty</v>
      </c>
      <c r="C74" s="32" t="str">
        <f>'Array Table'!C74</f>
        <v>Empty</v>
      </c>
      <c r="D74" s="33"/>
    </row>
    <row r="75" spans="1:4" x14ac:dyDescent="0.25">
      <c r="A75" s="36" t="s">
        <v>73</v>
      </c>
      <c r="B75" s="32" t="str">
        <f>'Array Table'!B75</f>
        <v>Empty</v>
      </c>
      <c r="C75" s="32" t="str">
        <f>'Array Table'!C75</f>
        <v>Empty</v>
      </c>
      <c r="D75" s="33"/>
    </row>
    <row r="76" spans="1:4" x14ac:dyDescent="0.25">
      <c r="A76" s="36" t="s">
        <v>74</v>
      </c>
      <c r="B76" s="32" t="str">
        <f>'Array Table'!B76</f>
        <v>Empty</v>
      </c>
      <c r="C76" s="32" t="str">
        <f>'Array Table'!C76</f>
        <v>Empty</v>
      </c>
      <c r="D76" s="33"/>
    </row>
    <row r="77" spans="1:4" x14ac:dyDescent="0.25">
      <c r="A77" s="36" t="s">
        <v>75</v>
      </c>
      <c r="B77" s="32" t="str">
        <f>'Array Table'!B77</f>
        <v>Empty</v>
      </c>
      <c r="C77" s="32" t="str">
        <f>'Array Table'!C77</f>
        <v>Empty</v>
      </c>
      <c r="D77" s="33"/>
    </row>
    <row r="78" spans="1:4" x14ac:dyDescent="0.25">
      <c r="A78" s="36" t="s">
        <v>76</v>
      </c>
      <c r="B78" s="32" t="str">
        <f>'Array Table'!B78</f>
        <v>Empty</v>
      </c>
      <c r="C78" s="32" t="str">
        <f>'Array Table'!C78</f>
        <v>Empty</v>
      </c>
      <c r="D78" s="33"/>
    </row>
    <row r="79" spans="1:4" x14ac:dyDescent="0.25">
      <c r="A79" s="36" t="s">
        <v>77</v>
      </c>
      <c r="B79" s="32" t="str">
        <f>'Array Table'!B79</f>
        <v>Empty</v>
      </c>
      <c r="C79" s="32" t="str">
        <f>'Array Table'!C79</f>
        <v>Empty</v>
      </c>
      <c r="D79" s="33"/>
    </row>
    <row r="80" spans="1:4" x14ac:dyDescent="0.25">
      <c r="A80" s="36" t="s">
        <v>78</v>
      </c>
      <c r="B80" s="32" t="str">
        <f>'Array Table'!B80</f>
        <v>Empty</v>
      </c>
      <c r="C80" s="32" t="str">
        <f>'Array Table'!C80</f>
        <v>Empty</v>
      </c>
      <c r="D80" s="33"/>
    </row>
    <row r="81" spans="1:4" x14ac:dyDescent="0.25">
      <c r="A81" s="36" t="s">
        <v>79</v>
      </c>
      <c r="B81" s="32" t="str">
        <f>'Array Table'!B81</f>
        <v>Empty</v>
      </c>
      <c r="C81" s="32" t="str">
        <f>'Array Table'!C81</f>
        <v>Empty</v>
      </c>
      <c r="D81" s="33"/>
    </row>
    <row r="82" spans="1:4" x14ac:dyDescent="0.25">
      <c r="A82" s="36" t="s">
        <v>80</v>
      </c>
      <c r="B82" s="32" t="str">
        <f>'Array Table'!B82</f>
        <v>Empty</v>
      </c>
      <c r="C82" s="32" t="str">
        <f>'Array Table'!C82</f>
        <v>Empty</v>
      </c>
      <c r="D82" s="33"/>
    </row>
    <row r="83" spans="1:4" x14ac:dyDescent="0.25">
      <c r="A83" s="36" t="s">
        <v>81</v>
      </c>
      <c r="B83" s="32" t="str">
        <f>'Array Table'!B83</f>
        <v>Empty</v>
      </c>
      <c r="C83" s="32" t="str">
        <f>'Array Table'!C83</f>
        <v>Empty</v>
      </c>
      <c r="D83" s="33"/>
    </row>
    <row r="84" spans="1:4" x14ac:dyDescent="0.25">
      <c r="A84" s="36" t="s">
        <v>82</v>
      </c>
      <c r="B84" s="32" t="str">
        <f>'Array Table'!B84</f>
        <v>Empty</v>
      </c>
      <c r="C84" s="32" t="str">
        <f>'Array Table'!C84</f>
        <v>Empty</v>
      </c>
      <c r="D84" s="33"/>
    </row>
    <row r="85" spans="1:4" x14ac:dyDescent="0.25">
      <c r="A85" s="36" t="s">
        <v>83</v>
      </c>
      <c r="B85" s="32" t="str">
        <f>'Array Table'!B85</f>
        <v>Empty</v>
      </c>
      <c r="C85" s="32" t="str">
        <f>'Array Table'!C85</f>
        <v>Empty</v>
      </c>
      <c r="D85" s="33"/>
    </row>
    <row r="86" spans="1:4" x14ac:dyDescent="0.25">
      <c r="A86" s="7" t="s">
        <v>84</v>
      </c>
      <c r="B86" s="28" t="str">
        <f>'Array Table'!B86</f>
        <v>PPC</v>
      </c>
      <c r="C86" s="28" t="str">
        <f>'Array Table'!C86</f>
        <v>Sample 1</v>
      </c>
      <c r="D86" s="16">
        <v>22</v>
      </c>
    </row>
    <row r="87" spans="1:4" x14ac:dyDescent="0.25">
      <c r="A87" s="7" t="s">
        <v>85</v>
      </c>
      <c r="B87" s="28" t="str">
        <f>'Array Table'!B87</f>
        <v>PPC</v>
      </c>
      <c r="C87" s="28" t="str">
        <f>'Array Table'!C87</f>
        <v>Sample 2</v>
      </c>
      <c r="D87" s="16">
        <v>22</v>
      </c>
    </row>
    <row r="88" spans="1:4" x14ac:dyDescent="0.25">
      <c r="A88" s="7" t="s">
        <v>97</v>
      </c>
      <c r="B88" s="28" t="str">
        <f>'Array Table'!B88</f>
        <v>PPC</v>
      </c>
      <c r="C88" s="28" t="str">
        <f>'Array Table'!C88</f>
        <v>Sample 3</v>
      </c>
      <c r="D88" s="17"/>
    </row>
    <row r="89" spans="1:4" x14ac:dyDescent="0.25">
      <c r="A89" s="7" t="s">
        <v>98</v>
      </c>
      <c r="B89" s="28" t="str">
        <f>'Array Table'!B89</f>
        <v>PPC</v>
      </c>
      <c r="C89" s="28" t="str">
        <f>'Array Table'!C89</f>
        <v>Sample 4</v>
      </c>
      <c r="D89" s="16"/>
    </row>
    <row r="90" spans="1:4" x14ac:dyDescent="0.25">
      <c r="A90" s="7" t="s">
        <v>99</v>
      </c>
      <c r="B90" s="28" t="str">
        <f>'Array Table'!B90</f>
        <v>PPC</v>
      </c>
      <c r="C90" s="28" t="str">
        <f>'Array Table'!C90</f>
        <v>Sample 5</v>
      </c>
      <c r="D90" s="16"/>
    </row>
    <row r="91" spans="1:4" x14ac:dyDescent="0.25">
      <c r="A91" s="7" t="s">
        <v>100</v>
      </c>
      <c r="B91" s="28" t="str">
        <f>'Array Table'!B91</f>
        <v>PPC</v>
      </c>
      <c r="C91" s="28" t="str">
        <f>'Array Table'!C91</f>
        <v>Sample 6</v>
      </c>
      <c r="D91" s="16"/>
    </row>
    <row r="92" spans="1:4" x14ac:dyDescent="0.25">
      <c r="A92" s="7" t="s">
        <v>101</v>
      </c>
      <c r="B92" s="28" t="str">
        <f>'Array Table'!B92</f>
        <v>PPC</v>
      </c>
      <c r="C92" s="28" t="str">
        <f>'Array Table'!C92</f>
        <v>Sample 7</v>
      </c>
      <c r="D92" s="16"/>
    </row>
    <row r="93" spans="1:4" x14ac:dyDescent="0.25">
      <c r="A93" s="7" t="s">
        <v>102</v>
      </c>
      <c r="B93" s="28" t="str">
        <f>'Array Table'!B93</f>
        <v>PPC</v>
      </c>
      <c r="C93" s="28" t="str">
        <f>'Array Table'!C93</f>
        <v>Sample 8</v>
      </c>
      <c r="D93" s="16"/>
    </row>
    <row r="94" spans="1:4" x14ac:dyDescent="0.25">
      <c r="A94" s="7" t="s">
        <v>103</v>
      </c>
      <c r="B94" s="28" t="str">
        <f>'Array Table'!B94</f>
        <v>PPC</v>
      </c>
      <c r="C94" s="28" t="str">
        <f>'Array Table'!C94</f>
        <v>Sample 9</v>
      </c>
      <c r="D94" s="16"/>
    </row>
    <row r="95" spans="1:4" x14ac:dyDescent="0.25">
      <c r="A95" s="7" t="s">
        <v>104</v>
      </c>
      <c r="B95" s="28" t="str">
        <f>'Array Table'!B95</f>
        <v>PPC</v>
      </c>
      <c r="C95" s="28" t="str">
        <f>'Array Table'!C95</f>
        <v>Sample 10</v>
      </c>
      <c r="D95" s="16"/>
    </row>
    <row r="96" spans="1:4" x14ac:dyDescent="0.25">
      <c r="A96" s="7" t="s">
        <v>105</v>
      </c>
      <c r="B96" s="28" t="str">
        <f>'Array Table'!B96</f>
        <v>PPC</v>
      </c>
      <c r="C96" s="28" t="str">
        <f>'Array Table'!C96</f>
        <v>Sample 11</v>
      </c>
      <c r="D96" s="16"/>
    </row>
    <row r="97" spans="1:4" x14ac:dyDescent="0.25">
      <c r="A97" s="7" t="s">
        <v>106</v>
      </c>
      <c r="B97" s="28" t="str">
        <f>'Array Table'!B97</f>
        <v>PPC</v>
      </c>
      <c r="C97" s="28" t="str">
        <f>'Array Table'!C97</f>
        <v>Sample 12</v>
      </c>
      <c r="D97"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A2" sqref="A2"/>
    </sheetView>
  </sheetViews>
  <sheetFormatPr defaultRowHeight="15" x14ac:dyDescent="0.25"/>
  <cols>
    <col min="1" max="2" width="25.42578125" style="25" customWidth="1"/>
    <col min="3" max="6" width="9.28515625" style="25" customWidth="1"/>
    <col min="7" max="16384" width="9.140625" style="25"/>
  </cols>
  <sheetData>
    <row r="1" spans="1:14" x14ac:dyDescent="0.25">
      <c r="A1" s="87" t="s">
        <v>125</v>
      </c>
      <c r="B1" s="88"/>
      <c r="C1" s="88"/>
      <c r="D1" s="88"/>
      <c r="E1" s="88"/>
      <c r="F1" s="88"/>
      <c r="G1" s="88"/>
      <c r="H1" s="88"/>
      <c r="I1" s="88"/>
      <c r="J1" s="88"/>
      <c r="K1" s="88"/>
      <c r="L1" s="88"/>
      <c r="M1" s="88"/>
      <c r="N1" s="88"/>
    </row>
    <row r="2" spans="1:14" x14ac:dyDescent="0.25">
      <c r="A2" s="24" t="s">
        <v>1185</v>
      </c>
      <c r="B2" s="13" t="s">
        <v>1169</v>
      </c>
      <c r="C2" s="30" t="s">
        <v>86</v>
      </c>
      <c r="D2" s="30" t="s">
        <v>87</v>
      </c>
      <c r="E2" s="30" t="s">
        <v>88</v>
      </c>
      <c r="F2" s="30" t="s">
        <v>89</v>
      </c>
      <c r="G2" s="30" t="s">
        <v>90</v>
      </c>
      <c r="H2" s="30" t="s">
        <v>91</v>
      </c>
      <c r="I2" s="30" t="s">
        <v>92</v>
      </c>
      <c r="J2" s="30" t="s">
        <v>93</v>
      </c>
      <c r="K2" s="30" t="s">
        <v>94</v>
      </c>
      <c r="L2" s="30" t="s">
        <v>95</v>
      </c>
      <c r="M2" s="30" t="s">
        <v>1173</v>
      </c>
      <c r="N2" s="30" t="s">
        <v>1174</v>
      </c>
    </row>
    <row r="3" spans="1:14" x14ac:dyDescent="0.25">
      <c r="A3" s="24" t="s">
        <v>107</v>
      </c>
      <c r="B3" s="13" t="s">
        <v>1171</v>
      </c>
      <c r="C3" s="30" t="str">
        <f>Calculations!L87</f>
        <v>OK</v>
      </c>
      <c r="D3" s="30" t="str">
        <f>Calculations!L88</f>
        <v>OK</v>
      </c>
      <c r="E3" s="30" t="str">
        <f>Calculations!L89</f>
        <v/>
      </c>
      <c r="F3" s="30" t="str">
        <f>Calculations!L90</f>
        <v/>
      </c>
      <c r="G3" s="30" t="str">
        <f>Calculations!L91</f>
        <v/>
      </c>
      <c r="H3" s="30" t="str">
        <f>Calculations!L92</f>
        <v/>
      </c>
      <c r="I3" s="30" t="str">
        <f>Calculations!L93</f>
        <v/>
      </c>
      <c r="J3" s="30" t="str">
        <f>Calculations!L94</f>
        <v/>
      </c>
      <c r="K3" s="30" t="str">
        <f>Calculations!L95</f>
        <v/>
      </c>
      <c r="L3" s="30" t="str">
        <f>Calculations!L96</f>
        <v/>
      </c>
      <c r="M3" s="30" t="str">
        <f>Calculations!L97</f>
        <v/>
      </c>
      <c r="N3" s="30" t="str">
        <f>Calculations!L98</f>
        <v/>
      </c>
    </row>
    <row r="4" spans="1:14" x14ac:dyDescent="0.25">
      <c r="A4" s="24" t="str">
        <f>'Array Table'!B2</f>
        <v>Microbial DNA qPCR Assay 1</v>
      </c>
      <c r="B4" s="24" t="str">
        <f>'Array Table'!C2</f>
        <v>NTC</v>
      </c>
      <c r="C4" s="30" t="str">
        <f>Calculations!L3</f>
        <v>OK</v>
      </c>
      <c r="D4" s="30" t="str">
        <f>Calculations!L9</f>
        <v>Warning</v>
      </c>
      <c r="E4" s="30" t="str">
        <f>Calculations!L15</f>
        <v/>
      </c>
      <c r="F4" s="30" t="str">
        <f>Calculations!L21</f>
        <v/>
      </c>
      <c r="G4" s="30" t="str">
        <f>Calculations!L27</f>
        <v/>
      </c>
      <c r="H4" s="30" t="str">
        <f>Calculations!L33</f>
        <v/>
      </c>
      <c r="I4" s="30" t="str">
        <f>Calculations!L39</f>
        <v/>
      </c>
      <c r="J4" s="30" t="str">
        <f>Calculations!L45</f>
        <v/>
      </c>
      <c r="K4" s="30" t="str">
        <f>Calculations!L51</f>
        <v/>
      </c>
      <c r="L4" s="30" t="str">
        <f>Calculations!L57</f>
        <v/>
      </c>
      <c r="M4" s="30" t="str">
        <f>Calculations!L63</f>
        <v/>
      </c>
      <c r="N4" s="30" t="str">
        <f>Calculations!L69</f>
        <v/>
      </c>
    </row>
    <row r="5" spans="1:14" x14ac:dyDescent="0.25">
      <c r="A5" s="24" t="str">
        <f>'Array Table'!B3</f>
        <v>Microbial DNA qPCR Assay 1</v>
      </c>
      <c r="B5" s="24" t="str">
        <f>'Array Table'!C3</f>
        <v>Microbial DNA Positive Control</v>
      </c>
      <c r="C5" s="30" t="str">
        <f>Calculations!L4</f>
        <v>OK</v>
      </c>
      <c r="D5" s="30" t="str">
        <f>Calculations!L10</f>
        <v>Warning</v>
      </c>
      <c r="E5" s="30" t="str">
        <f>Calculations!L16</f>
        <v/>
      </c>
      <c r="F5" s="30" t="str">
        <f>Calculations!L22</f>
        <v/>
      </c>
      <c r="G5" s="30" t="str">
        <f>Calculations!L28</f>
        <v/>
      </c>
      <c r="H5" s="30" t="str">
        <f>Calculations!L34</f>
        <v/>
      </c>
      <c r="I5" s="30" t="str">
        <f>Calculations!L40</f>
        <v/>
      </c>
      <c r="J5" s="30" t="str">
        <f>Calculations!L46</f>
        <v/>
      </c>
      <c r="K5" s="30" t="str">
        <f>Calculations!L52</f>
        <v/>
      </c>
      <c r="L5" s="30" t="str">
        <f>Calculations!L58</f>
        <v/>
      </c>
      <c r="M5" s="30" t="str">
        <f>Calculations!L64</f>
        <v/>
      </c>
      <c r="N5" s="30" t="str">
        <f>Calculations!L70</f>
        <v/>
      </c>
    </row>
    <row r="6" spans="1:14" x14ac:dyDescent="0.25">
      <c r="A6" s="24" t="str">
        <f>'Array Table'!B4</f>
        <v>Microbial DNA qPCR Assay 1</v>
      </c>
      <c r="B6" s="24" t="str">
        <f>'Array Table'!C4</f>
        <v>Sample 1</v>
      </c>
      <c r="C6" s="30" t="str">
        <f>Calculations!L5</f>
        <v>+</v>
      </c>
      <c r="D6" s="30" t="str">
        <f>Calculations!L11</f>
        <v>+</v>
      </c>
      <c r="E6" s="30" t="str">
        <f>Calculations!L17</f>
        <v/>
      </c>
      <c r="F6" s="30" t="str">
        <f>Calculations!L23</f>
        <v/>
      </c>
      <c r="G6" s="30" t="str">
        <f>Calculations!L29</f>
        <v/>
      </c>
      <c r="H6" s="30" t="str">
        <f>Calculations!L35</f>
        <v/>
      </c>
      <c r="I6" s="30" t="str">
        <f>Calculations!L41</f>
        <v/>
      </c>
      <c r="J6" s="30" t="str">
        <f>Calculations!L47</f>
        <v/>
      </c>
      <c r="K6" s="30" t="str">
        <f>Calculations!L53</f>
        <v/>
      </c>
      <c r="L6" s="30" t="str">
        <f>Calculations!L59</f>
        <v/>
      </c>
      <c r="M6" s="30" t="str">
        <f>Calculations!L65</f>
        <v/>
      </c>
      <c r="N6" s="30" t="str">
        <f>Calculations!L71</f>
        <v/>
      </c>
    </row>
    <row r="7" spans="1:14" x14ac:dyDescent="0.25">
      <c r="A7" s="24" t="str">
        <f>'Array Table'!B5</f>
        <v>Microbial DNA qPCR Assay 2</v>
      </c>
      <c r="B7" s="24" t="str">
        <f>'Array Table'!C5</f>
        <v>NTC</v>
      </c>
      <c r="C7" s="30" t="str">
        <f>Calculations!L6</f>
        <v>OK</v>
      </c>
      <c r="D7" s="30" t="str">
        <f>Calculations!L12</f>
        <v>OK</v>
      </c>
      <c r="E7" s="30" t="str">
        <f>Calculations!L18</f>
        <v/>
      </c>
      <c r="F7" s="30" t="str">
        <f>Calculations!L24</f>
        <v/>
      </c>
      <c r="G7" s="30" t="str">
        <f>Calculations!L30</f>
        <v/>
      </c>
      <c r="H7" s="30" t="str">
        <f>Calculations!L36</f>
        <v/>
      </c>
      <c r="I7" s="30" t="str">
        <f>Calculations!L42</f>
        <v/>
      </c>
      <c r="J7" s="30" t="str">
        <f>Calculations!L48</f>
        <v/>
      </c>
      <c r="K7" s="30" t="str">
        <f>Calculations!L54</f>
        <v/>
      </c>
      <c r="L7" s="30" t="str">
        <f>Calculations!L60</f>
        <v/>
      </c>
      <c r="M7" s="30" t="str">
        <f>Calculations!L66</f>
        <v/>
      </c>
      <c r="N7" s="30" t="str">
        <f>Calculations!L72</f>
        <v/>
      </c>
    </row>
    <row r="8" spans="1:14" x14ac:dyDescent="0.25">
      <c r="A8" s="24" t="str">
        <f>'Array Table'!B6</f>
        <v>Microbial DNA qPCR Assay 2</v>
      </c>
      <c r="B8" s="24" t="str">
        <f>'Array Table'!C6</f>
        <v>Microbial DNA Positive Control</v>
      </c>
      <c r="C8" s="30" t="str">
        <f>Calculations!L7</f>
        <v>OK</v>
      </c>
      <c r="D8" s="30" t="str">
        <f>Calculations!L13</f>
        <v>OK</v>
      </c>
      <c r="E8" s="30" t="str">
        <f>Calculations!L19</f>
        <v/>
      </c>
      <c r="F8" s="30" t="str">
        <f>Calculations!L25</f>
        <v/>
      </c>
      <c r="G8" s="30" t="str">
        <f>Calculations!L31</f>
        <v/>
      </c>
      <c r="H8" s="30" t="str">
        <f>Calculations!L37</f>
        <v/>
      </c>
      <c r="I8" s="30" t="str">
        <f>Calculations!L43</f>
        <v/>
      </c>
      <c r="J8" s="30" t="str">
        <f>Calculations!L49</f>
        <v/>
      </c>
      <c r="K8" s="30" t="str">
        <f>Calculations!L55</f>
        <v/>
      </c>
      <c r="L8" s="30" t="str">
        <f>Calculations!L61</f>
        <v/>
      </c>
      <c r="M8" s="30" t="str">
        <f>Calculations!L67</f>
        <v/>
      </c>
      <c r="N8" s="30" t="str">
        <f>Calculations!L73</f>
        <v/>
      </c>
    </row>
    <row r="9" spans="1:14" x14ac:dyDescent="0.25">
      <c r="A9" s="24" t="str">
        <f>'Array Table'!B7</f>
        <v>Microbial DNA qPCR Assay 2</v>
      </c>
      <c r="B9" s="24" t="str">
        <f>'Array Table'!C7</f>
        <v>Sample 1</v>
      </c>
      <c r="C9" s="30" t="str">
        <f>Calculations!L8</f>
        <v>+</v>
      </c>
      <c r="D9" s="30" t="str">
        <f>Calculations!L14</f>
        <v>+/-</v>
      </c>
      <c r="E9" s="30" t="str">
        <f>Calculations!L20</f>
        <v/>
      </c>
      <c r="F9" s="30" t="str">
        <f>Calculations!L26</f>
        <v/>
      </c>
      <c r="G9" s="30" t="str">
        <f>Calculations!L32</f>
        <v/>
      </c>
      <c r="H9" s="30" t="str">
        <f>Calculations!L38</f>
        <v/>
      </c>
      <c r="I9" s="30" t="str">
        <f>Calculations!L44</f>
        <v/>
      </c>
      <c r="J9" s="30" t="str">
        <f>Calculations!L50</f>
        <v/>
      </c>
      <c r="K9" s="30" t="str">
        <f>Calculations!L56</f>
        <v/>
      </c>
      <c r="L9" s="30" t="str">
        <f>Calculations!L62</f>
        <v/>
      </c>
      <c r="M9" s="30" t="str">
        <f>Calculations!L68</f>
        <v/>
      </c>
      <c r="N9" s="30" t="str">
        <f>Calculations!L74</f>
        <v/>
      </c>
    </row>
  </sheetData>
  <mergeCells count="1">
    <mergeCell ref="A1:N1"/>
  </mergeCells>
  <conditionalFormatting sqref="C3:N5 C7:N8">
    <cfRule type="containsText" dxfId="3" priority="4" operator="containsText" text="OK">
      <formula>NOT(ISERROR(SEARCH("OK",C3)))</formula>
    </cfRule>
    <cfRule type="containsText" dxfId="2" priority="3" operator="containsText" text="Warning">
      <formula>NOT(ISERROR(SEARCH("Warning",C3)))</formula>
    </cfRule>
  </conditionalFormatting>
  <conditionalFormatting sqref="C6:N6 C9:N9">
    <cfRule type="containsText" dxfId="1" priority="1" operator="containsText" text="/-">
      <formula>NOT(ISERROR(SEARCH("/-",C6)))</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9DD8522F-5558-4175-88FF-17ABC35E677E}">
            <xm:f>NOT(ISERROR(SEARCH("+",C6)))</xm:f>
            <xm:f>"+"</xm:f>
            <x14:dxf>
              <fill>
                <patternFill>
                  <bgColor rgb="FF92D050"/>
                </patternFill>
              </fill>
            </x14:dxf>
          </x14:cfRule>
          <xm:sqref>C6:N6 C9:N9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topLeftCell="B1" zoomScaleNormal="100" workbookViewId="0">
      <selection activeCell="J2" sqref="J2"/>
    </sheetView>
  </sheetViews>
  <sheetFormatPr defaultRowHeight="15" x14ac:dyDescent="0.25"/>
  <cols>
    <col min="1" max="1" width="9.140625" style="8"/>
    <col min="2" max="3" width="17" style="8" customWidth="1"/>
    <col min="4" max="5" width="9.140625" style="8"/>
    <col min="6" max="7" width="17" style="8" customWidth="1"/>
    <col min="8" max="9" width="9.140625" style="8"/>
    <col min="10" max="10" width="24" style="8" customWidth="1"/>
    <col min="11" max="11" width="23.42578125" style="8" customWidth="1"/>
    <col min="12" max="12" width="9.140625" style="8" customWidth="1"/>
    <col min="13" max="16384" width="9.140625" style="8"/>
  </cols>
  <sheetData>
    <row r="1" spans="1:12" x14ac:dyDescent="0.25">
      <c r="A1" s="89" t="s">
        <v>1182</v>
      </c>
      <c r="B1" s="89"/>
      <c r="C1" s="89"/>
      <c r="D1" s="89"/>
      <c r="E1" s="89" t="s">
        <v>127</v>
      </c>
      <c r="F1" s="89"/>
      <c r="G1" s="89"/>
      <c r="H1" s="89"/>
      <c r="I1" s="89" t="s">
        <v>1186</v>
      </c>
      <c r="J1" s="89"/>
      <c r="K1" s="89"/>
      <c r="L1" s="89"/>
    </row>
    <row r="2" spans="1:12" x14ac:dyDescent="0.25">
      <c r="A2" s="37" t="s">
        <v>0</v>
      </c>
      <c r="B2" s="38" t="s">
        <v>1185</v>
      </c>
      <c r="C2" s="39" t="s">
        <v>1169</v>
      </c>
      <c r="D2" s="40" t="s">
        <v>86</v>
      </c>
      <c r="E2" s="41" t="s">
        <v>0</v>
      </c>
      <c r="F2" s="38" t="s">
        <v>1185</v>
      </c>
      <c r="G2" s="39" t="s">
        <v>1169</v>
      </c>
      <c r="H2" s="40" t="s">
        <v>86</v>
      </c>
      <c r="I2" s="41" t="s">
        <v>0</v>
      </c>
      <c r="J2" s="38" t="s">
        <v>1185</v>
      </c>
      <c r="K2" s="42" t="s">
        <v>1169</v>
      </c>
      <c r="L2" s="43" t="s">
        <v>1172</v>
      </c>
    </row>
    <row r="3" spans="1:12" x14ac:dyDescent="0.25">
      <c r="A3" s="44" t="s">
        <v>1</v>
      </c>
      <c r="B3" s="45" t="str">
        <f>'Array Table'!B2</f>
        <v>Microbial DNA qPCR Assay 1</v>
      </c>
      <c r="C3" s="45" t="str">
        <f>'Array Table'!C2</f>
        <v>NTC</v>
      </c>
      <c r="D3" s="46">
        <f>IF(SUM('Test Sample Data'!D$2:D$4)&gt;10,IF(AND(ISNUMBER('Test Sample Data'!D2),'Test Sample Data'!D2&lt;40,'Test Sample Data'!D2&gt;0),'Test Sample Data'!D2,40),"")</f>
        <v>40</v>
      </c>
      <c r="E3" s="44" t="s">
        <v>1</v>
      </c>
      <c r="F3" s="45" t="str">
        <f>'Array Table'!B2</f>
        <v>Microbial DNA qPCR Assay 1</v>
      </c>
      <c r="G3" s="45" t="str">
        <f>'Array Table'!C2</f>
        <v>NTC</v>
      </c>
      <c r="H3" s="47"/>
      <c r="I3" s="44" t="s">
        <v>1</v>
      </c>
      <c r="J3" s="45" t="str">
        <f>'Array Table'!B2</f>
        <v>Microbial DNA qPCR Assay 1</v>
      </c>
      <c r="K3" s="45" t="str">
        <f>'Array Table'!C2</f>
        <v>NTC</v>
      </c>
      <c r="L3" s="45" t="str">
        <f>IF(D3="","",IF(D3&gt;35,"OK","Warning"))</f>
        <v>OK</v>
      </c>
    </row>
    <row r="4" spans="1:12" x14ac:dyDescent="0.25">
      <c r="A4" s="44" t="s">
        <v>2</v>
      </c>
      <c r="B4" s="45" t="str">
        <f>'Array Table'!B3</f>
        <v>Microbial DNA qPCR Assay 1</v>
      </c>
      <c r="C4" s="45" t="str">
        <f>'Array Table'!C3</f>
        <v>Microbial DNA Positive Control</v>
      </c>
      <c r="D4" s="46">
        <f>IF(SUM('Test Sample Data'!D$2:D$4)&gt;10,IF(AND(ISNUMBER('Test Sample Data'!D3),'Test Sample Data'!D3&lt;40,'Test Sample Data'!D3&gt;0),'Test Sample Data'!D3,40),"")</f>
        <v>30</v>
      </c>
      <c r="E4" s="44" t="s">
        <v>2</v>
      </c>
      <c r="F4" s="45" t="str">
        <f>'Array Table'!B3</f>
        <v>Microbial DNA qPCR Assay 1</v>
      </c>
      <c r="G4" s="45" t="str">
        <f>'Array Table'!C3</f>
        <v>Microbial DNA Positive Control</v>
      </c>
      <c r="H4" s="47">
        <f>IFERROR(D3-D4,"")</f>
        <v>10</v>
      </c>
      <c r="I4" s="44" t="s">
        <v>2</v>
      </c>
      <c r="J4" s="45" t="str">
        <f>'Array Table'!B3</f>
        <v>Microbial DNA qPCR Assay 1</v>
      </c>
      <c r="K4" s="45" t="str">
        <f>'Array Table'!C3</f>
        <v>Microbial DNA Positive Control</v>
      </c>
      <c r="L4" s="45" t="str">
        <f>IF(H4="","",IF(D4&lt;=34,"OK","Warning"))</f>
        <v>OK</v>
      </c>
    </row>
    <row r="5" spans="1:12" x14ac:dyDescent="0.25">
      <c r="A5" s="44" t="s">
        <v>3</v>
      </c>
      <c r="B5" s="45" t="str">
        <f>'Array Table'!B4</f>
        <v>Microbial DNA qPCR Assay 1</v>
      </c>
      <c r="C5" s="45" t="str">
        <f>'Array Table'!C4</f>
        <v>Sample 1</v>
      </c>
      <c r="D5" s="46">
        <f>IF(SUM('Test Sample Data'!D$2:D$4)&gt;10,IF(AND(ISNUMBER('Test Sample Data'!D4),'Test Sample Data'!D4&lt;40,'Test Sample Data'!D4&gt;0),'Test Sample Data'!D4,40),"")</f>
        <v>29</v>
      </c>
      <c r="E5" s="44" t="s">
        <v>3</v>
      </c>
      <c r="F5" s="45" t="str">
        <f>'Array Table'!B4</f>
        <v>Microbial DNA qPCR Assay 1</v>
      </c>
      <c r="G5" s="45" t="str">
        <f>'Array Table'!C4</f>
        <v>Sample 1</v>
      </c>
      <c r="H5" s="47">
        <f>IFERROR(D3-D5,"")</f>
        <v>11</v>
      </c>
      <c r="I5" s="44" t="s">
        <v>3</v>
      </c>
      <c r="J5" s="45" t="str">
        <f>'Array Table'!B4</f>
        <v>Microbial DNA qPCR Assay 1</v>
      </c>
      <c r="K5" s="45" t="str">
        <f>'Array Table'!C4</f>
        <v>Sample 1</v>
      </c>
      <c r="L5" s="46" t="str">
        <f>IF(H5="","",IF(D3&lt;=35,IF(H5&lt;=1,"",IF(H5&gt;=2,"+","+/-")),IF(D3&lt;=37,IF(H5&lt;=1.5,"",IF(H5&gt;=3,"+","+/-")),IF(H5&lt;3,"",IF(H5&gt;=6,"+",IF(H5&gt;=3,"+/-",""))))))</f>
        <v>+</v>
      </c>
    </row>
    <row r="6" spans="1:12" x14ac:dyDescent="0.25">
      <c r="A6" s="44" t="s">
        <v>4</v>
      </c>
      <c r="B6" s="45" t="str">
        <f>'Array Table'!B5</f>
        <v>Microbial DNA qPCR Assay 2</v>
      </c>
      <c r="C6" s="45" t="str">
        <f>'Array Table'!C5</f>
        <v>NTC</v>
      </c>
      <c r="D6" s="46">
        <f>IF(SUM('Test Sample Data'!D$5:D$7)&gt;10,IF(AND(ISNUMBER('Test Sample Data'!D5),'Test Sample Data'!D5&lt;40,'Test Sample Data'!D5&gt;0),'Test Sample Data'!D5,40),"")</f>
        <v>40</v>
      </c>
      <c r="E6" s="44" t="s">
        <v>4</v>
      </c>
      <c r="F6" s="45" t="str">
        <f>'Array Table'!B5</f>
        <v>Microbial DNA qPCR Assay 2</v>
      </c>
      <c r="G6" s="45" t="str">
        <f>'Array Table'!C5</f>
        <v>NTC</v>
      </c>
      <c r="H6" s="47"/>
      <c r="I6" s="44" t="s">
        <v>4</v>
      </c>
      <c r="J6" s="45" t="str">
        <f>'Array Table'!B5</f>
        <v>Microbial DNA qPCR Assay 2</v>
      </c>
      <c r="K6" s="45" t="str">
        <f>'Array Table'!C5</f>
        <v>NTC</v>
      </c>
      <c r="L6" s="45" t="str">
        <f>IF(D6="","",IF(D6&gt;35,"OK","Warning"))</f>
        <v>OK</v>
      </c>
    </row>
    <row r="7" spans="1:12" x14ac:dyDescent="0.25">
      <c r="A7" s="44" t="s">
        <v>5</v>
      </c>
      <c r="B7" s="45" t="str">
        <f>'Array Table'!B6</f>
        <v>Microbial DNA qPCR Assay 2</v>
      </c>
      <c r="C7" s="45" t="str">
        <f>'Array Table'!C6</f>
        <v>Microbial DNA Positive Control</v>
      </c>
      <c r="D7" s="46">
        <f>IF(SUM('Test Sample Data'!D$6:D$7)&gt;10,IF(AND(ISNUMBER('Test Sample Data'!D6),'Test Sample Data'!D6&lt;40,'Test Sample Data'!D6&gt;0),'Test Sample Data'!D6,40),"")</f>
        <v>30</v>
      </c>
      <c r="E7" s="44" t="s">
        <v>5</v>
      </c>
      <c r="F7" s="45" t="str">
        <f>'Array Table'!B6</f>
        <v>Microbial DNA qPCR Assay 2</v>
      </c>
      <c r="G7" s="45" t="str">
        <f>'Array Table'!C6</f>
        <v>Microbial DNA Positive Control</v>
      </c>
      <c r="H7" s="47">
        <f>IFERROR(D6-D7,"")</f>
        <v>10</v>
      </c>
      <c r="I7" s="44" t="s">
        <v>5</v>
      </c>
      <c r="J7" s="45" t="str">
        <f>'Array Table'!B6</f>
        <v>Microbial DNA qPCR Assay 2</v>
      </c>
      <c r="K7" s="45" t="str">
        <f>'Array Table'!C6</f>
        <v>Microbial DNA Positive Control</v>
      </c>
      <c r="L7" s="45" t="str">
        <f>IF(H7="","",IF(D7&lt;=34,"OK","Warning"))</f>
        <v>OK</v>
      </c>
    </row>
    <row r="8" spans="1:12" x14ac:dyDescent="0.25">
      <c r="A8" s="44" t="s">
        <v>6</v>
      </c>
      <c r="B8" s="45" t="str">
        <f>'Array Table'!B7</f>
        <v>Microbial DNA qPCR Assay 2</v>
      </c>
      <c r="C8" s="45" t="str">
        <f>'Array Table'!C7</f>
        <v>Sample 1</v>
      </c>
      <c r="D8" s="46">
        <f>IF(SUM('Test Sample Data'!D$5:D$7)&gt;10,IF(AND(ISNUMBER('Test Sample Data'!D7),'Test Sample Data'!D7&lt;40,'Test Sample Data'!D7&gt;0),'Test Sample Data'!D7,40),"")</f>
        <v>29</v>
      </c>
      <c r="E8" s="44" t="s">
        <v>6</v>
      </c>
      <c r="F8" s="45" t="str">
        <f>'Array Table'!B7</f>
        <v>Microbial DNA qPCR Assay 2</v>
      </c>
      <c r="G8" s="45" t="str">
        <f>'Array Table'!C7</f>
        <v>Sample 1</v>
      </c>
      <c r="H8" s="47">
        <f>IFERROR(D6-D8,"")</f>
        <v>11</v>
      </c>
      <c r="I8" s="44" t="s">
        <v>6</v>
      </c>
      <c r="J8" s="45" t="str">
        <f>'Array Table'!B7</f>
        <v>Microbial DNA qPCR Assay 2</v>
      </c>
      <c r="K8" s="45" t="str">
        <f>'Array Table'!C7</f>
        <v>Sample 1</v>
      </c>
      <c r="L8" s="46" t="str">
        <f>IF(H8="","",IF(D6&lt;=35,IF(H8&lt;=1,"",IF(H8&gt;=2,"+","+/-")),IF(D6&lt;=37,IF(H8&lt;=1.5,"",IF(H8&gt;=3,"+","+/-")),IF(H8&lt;3,"",IF(H8&gt;=6,"+",IF(H8&gt;=3,"+/-",""))))))</f>
        <v>+</v>
      </c>
    </row>
    <row r="9" spans="1:12" x14ac:dyDescent="0.25">
      <c r="A9" s="44" t="s">
        <v>7</v>
      </c>
      <c r="B9" s="45" t="str">
        <f>'Array Table'!B8</f>
        <v>Microbial DNA qPCR Assay 1</v>
      </c>
      <c r="C9" s="45" t="str">
        <f>'Array Table'!C8</f>
        <v>NTC</v>
      </c>
      <c r="D9" s="46">
        <f>IF(SUM('Test Sample Data'!D$8:D$10)&gt;10,IF(AND(ISNUMBER('Test Sample Data'!D8),'Test Sample Data'!D8&lt;40,'Test Sample Data'!D8&gt;0),'Test Sample Data'!D8,40),"")</f>
        <v>30</v>
      </c>
      <c r="E9" s="44" t="s">
        <v>7</v>
      </c>
      <c r="F9" s="45" t="str">
        <f>'Array Table'!B8</f>
        <v>Microbial DNA qPCR Assay 1</v>
      </c>
      <c r="G9" s="45" t="str">
        <f>'Array Table'!C8</f>
        <v>NTC</v>
      </c>
      <c r="H9" s="47"/>
      <c r="I9" s="44" t="s">
        <v>7</v>
      </c>
      <c r="J9" s="45" t="str">
        <f>'Array Table'!B8</f>
        <v>Microbial DNA qPCR Assay 1</v>
      </c>
      <c r="K9" s="45" t="str">
        <f>'Array Table'!C8</f>
        <v>NTC</v>
      </c>
      <c r="L9" s="45" t="str">
        <f>IF(D9="","",IF(D9&gt;35,"OK","Warning"))</f>
        <v>Warning</v>
      </c>
    </row>
    <row r="10" spans="1:12" x14ac:dyDescent="0.25">
      <c r="A10" s="44" t="s">
        <v>8</v>
      </c>
      <c r="B10" s="45" t="str">
        <f>'Array Table'!B9</f>
        <v>Microbial DNA qPCR Assay 1</v>
      </c>
      <c r="C10" s="45" t="str">
        <f>'Array Table'!C9</f>
        <v>Microbial DNA Positive Control</v>
      </c>
      <c r="D10" s="46">
        <f>IF(SUM('Test Sample Data'!D$8:D$10)&gt;10,IF(AND(ISNUMBER('Test Sample Data'!D9),'Test Sample Data'!D9&lt;40,'Test Sample Data'!D9&gt;0),'Test Sample Data'!D9,40),"")</f>
        <v>35</v>
      </c>
      <c r="E10" s="44" t="s">
        <v>8</v>
      </c>
      <c r="F10" s="45" t="str">
        <f>'Array Table'!B9</f>
        <v>Microbial DNA qPCR Assay 1</v>
      </c>
      <c r="G10" s="45" t="str">
        <f>'Array Table'!C9</f>
        <v>Microbial DNA Positive Control</v>
      </c>
      <c r="H10" s="47">
        <f>IFERROR(D9-D10,"")</f>
        <v>-5</v>
      </c>
      <c r="I10" s="44" t="s">
        <v>8</v>
      </c>
      <c r="J10" s="45" t="str">
        <f>'Array Table'!B9</f>
        <v>Microbial DNA qPCR Assay 1</v>
      </c>
      <c r="K10" s="45" t="str">
        <f>'Array Table'!C9</f>
        <v>Microbial DNA Positive Control</v>
      </c>
      <c r="L10" s="45" t="str">
        <f>IF(H10="","",IF(D10&lt;=34,"OK","Warning"))</f>
        <v>Warning</v>
      </c>
    </row>
    <row r="11" spans="1:12" x14ac:dyDescent="0.25">
      <c r="A11" s="44" t="s">
        <v>9</v>
      </c>
      <c r="B11" s="45" t="str">
        <f>'Array Table'!B10</f>
        <v>Microbial DNA qPCR Assay 1</v>
      </c>
      <c r="C11" s="45" t="str">
        <f>'Array Table'!C10</f>
        <v>Sample 2</v>
      </c>
      <c r="D11" s="46">
        <f>IF(SUM('Test Sample Data'!D$8:D$10)&gt;10,IF(AND(ISNUMBER('Test Sample Data'!D10),'Test Sample Data'!D10&lt;40,'Test Sample Data'!D10&gt;0),'Test Sample Data'!D10,40),"")</f>
        <v>21</v>
      </c>
      <c r="E11" s="44" t="s">
        <v>9</v>
      </c>
      <c r="F11" s="45" t="str">
        <f>'Array Table'!B10</f>
        <v>Microbial DNA qPCR Assay 1</v>
      </c>
      <c r="G11" s="45" t="str">
        <f>'Array Table'!C10</f>
        <v>Sample 2</v>
      </c>
      <c r="H11" s="47">
        <f>IFERROR(D9-D11,"")</f>
        <v>9</v>
      </c>
      <c r="I11" s="44" t="s">
        <v>9</v>
      </c>
      <c r="J11" s="45" t="str">
        <f>'Array Table'!B10</f>
        <v>Microbial DNA qPCR Assay 1</v>
      </c>
      <c r="K11" s="45" t="str">
        <f>'Array Table'!C10</f>
        <v>Sample 2</v>
      </c>
      <c r="L11" s="46" t="str">
        <f>IF(H11="","",IF(D9&lt;=35,IF(H11&lt;=1,"",IF(H11&gt;=2,"+","+/-")),IF(D9&lt;=37,IF(H11&lt;=1.5,"",IF(H11&gt;=3,"+","+/-")),IF(H11&lt;3,"",IF(H11&gt;=6,"+",IF(H11&gt;=3,"+/-",""))))))</f>
        <v>+</v>
      </c>
    </row>
    <row r="12" spans="1:12" x14ac:dyDescent="0.25">
      <c r="A12" s="44" t="s">
        <v>10</v>
      </c>
      <c r="B12" s="45" t="str">
        <f>'Array Table'!B11</f>
        <v>Microbial DNA qPCR Assay 2</v>
      </c>
      <c r="C12" s="45" t="str">
        <f>'Array Table'!C11</f>
        <v>NTC</v>
      </c>
      <c r="D12" s="46">
        <f>IF(SUM('Test Sample Data'!D$11:D$13)&gt;10,IF(AND(ISNUMBER('Test Sample Data'!D11),'Test Sample Data'!D11&lt;40,'Test Sample Data'!D11&gt;0),'Test Sample Data'!D11,40),"")</f>
        <v>40</v>
      </c>
      <c r="E12" s="44" t="s">
        <v>10</v>
      </c>
      <c r="F12" s="45" t="str">
        <f>'Array Table'!B11</f>
        <v>Microbial DNA qPCR Assay 2</v>
      </c>
      <c r="G12" s="45" t="str">
        <f>'Array Table'!C11</f>
        <v>NTC</v>
      </c>
      <c r="H12" s="47"/>
      <c r="I12" s="44" t="s">
        <v>10</v>
      </c>
      <c r="J12" s="45" t="str">
        <f>'Array Table'!B11</f>
        <v>Microbial DNA qPCR Assay 2</v>
      </c>
      <c r="K12" s="45" t="str">
        <f>'Array Table'!C11</f>
        <v>NTC</v>
      </c>
      <c r="L12" s="45" t="str">
        <f>IF(D12="","",IF(D12&gt;35,"OK","Warning"))</f>
        <v>OK</v>
      </c>
    </row>
    <row r="13" spans="1:12" x14ac:dyDescent="0.25">
      <c r="A13" s="44" t="s">
        <v>11</v>
      </c>
      <c r="B13" s="45" t="str">
        <f>'Array Table'!B12</f>
        <v>Microbial DNA qPCR Assay 2</v>
      </c>
      <c r="C13" s="45" t="str">
        <f>'Array Table'!C12</f>
        <v>Microbial DNA Positive Control</v>
      </c>
      <c r="D13" s="46">
        <f>IF(SUM('Test Sample Data'!D$11:D$13)&gt;10,IF(AND(ISNUMBER('Test Sample Data'!D12),'Test Sample Data'!D12&lt;40,'Test Sample Data'!D12&gt;0),'Test Sample Data'!D12,40),"")</f>
        <v>33</v>
      </c>
      <c r="E13" s="44" t="s">
        <v>11</v>
      </c>
      <c r="F13" s="45" t="str">
        <f>'Array Table'!B12</f>
        <v>Microbial DNA qPCR Assay 2</v>
      </c>
      <c r="G13" s="45" t="str">
        <f>'Array Table'!C12</f>
        <v>Microbial DNA Positive Control</v>
      </c>
      <c r="H13" s="47">
        <f>IFERROR(D12-D13,"")</f>
        <v>7</v>
      </c>
      <c r="I13" s="44" t="s">
        <v>11</v>
      </c>
      <c r="J13" s="45" t="str">
        <f>'Array Table'!B12</f>
        <v>Microbial DNA qPCR Assay 2</v>
      </c>
      <c r="K13" s="45" t="str">
        <f>'Array Table'!C12</f>
        <v>Microbial DNA Positive Control</v>
      </c>
      <c r="L13" s="45" t="str">
        <f>IF(H13="","",IF(D13&lt;=34,"OK","Warning"))</f>
        <v>OK</v>
      </c>
    </row>
    <row r="14" spans="1:12" x14ac:dyDescent="0.25">
      <c r="A14" s="44" t="s">
        <v>12</v>
      </c>
      <c r="B14" s="45" t="str">
        <f>'Array Table'!B13</f>
        <v>Microbial DNA qPCR Assay 2</v>
      </c>
      <c r="C14" s="45" t="str">
        <f>'Array Table'!C13</f>
        <v>Sample 2</v>
      </c>
      <c r="D14" s="46">
        <f>IF(SUM('Test Sample Data'!D$11:D$13)&gt;10,IF(AND(ISNUMBER('Test Sample Data'!D13),'Test Sample Data'!D13&lt;40,'Test Sample Data'!D13&gt;0),'Test Sample Data'!D13,40),"")</f>
        <v>35</v>
      </c>
      <c r="E14" s="44" t="s">
        <v>12</v>
      </c>
      <c r="F14" s="45" t="str">
        <f>'Array Table'!B13</f>
        <v>Microbial DNA qPCR Assay 2</v>
      </c>
      <c r="G14" s="45" t="str">
        <f>'Array Table'!C13</f>
        <v>Sample 2</v>
      </c>
      <c r="H14" s="47">
        <f>IFERROR(D12-D14,"")</f>
        <v>5</v>
      </c>
      <c r="I14" s="44" t="s">
        <v>12</v>
      </c>
      <c r="J14" s="45" t="str">
        <f>'Array Table'!B13</f>
        <v>Microbial DNA qPCR Assay 2</v>
      </c>
      <c r="K14" s="45" t="str">
        <f>'Array Table'!C13</f>
        <v>Sample 2</v>
      </c>
      <c r="L14" s="46" t="str">
        <f>IF(H14="","",IF(D12&lt;=35,IF(H14&lt;=1,"",IF(H14&gt;=2,"+","+/-")),IF(D12&lt;=37,IF(H14&lt;=1.5,"",IF(H14&gt;=3,"+","+/-")),IF(H14&lt;3,"",IF(H14&gt;=6,"+",IF(H14&gt;=3,"+/-",""))))))</f>
        <v>+/-</v>
      </c>
    </row>
    <row r="15" spans="1:12" x14ac:dyDescent="0.25">
      <c r="A15" s="44" t="s">
        <v>13</v>
      </c>
      <c r="B15" s="45" t="str">
        <f>'Array Table'!B14</f>
        <v>Microbial DNA qPCR Assay 1</v>
      </c>
      <c r="C15" s="45" t="str">
        <f>'Array Table'!C14</f>
        <v>NTC</v>
      </c>
      <c r="D15" s="46" t="str">
        <f>IF(SUM('Test Sample Data'!D$14:D$16)&gt;10,IF(AND(ISNUMBER('Test Sample Data'!D14),'Test Sample Data'!D14&lt;40,'Test Sample Data'!D14&gt;0),'Test Sample Data'!D14,40),"")</f>
        <v/>
      </c>
      <c r="E15" s="44" t="s">
        <v>13</v>
      </c>
      <c r="F15" s="45" t="str">
        <f>'Array Table'!B14</f>
        <v>Microbial DNA qPCR Assay 1</v>
      </c>
      <c r="G15" s="45" t="str">
        <f>'Array Table'!C14</f>
        <v>NTC</v>
      </c>
      <c r="H15" s="47"/>
      <c r="I15" s="44" t="s">
        <v>13</v>
      </c>
      <c r="J15" s="45" t="str">
        <f>'Array Table'!B14</f>
        <v>Microbial DNA qPCR Assay 1</v>
      </c>
      <c r="K15" s="45" t="str">
        <f>'Array Table'!C14</f>
        <v>NTC</v>
      </c>
      <c r="L15" s="45" t="str">
        <f>IF(D15="","",IF(D15&gt;35,"OK","Warning"))</f>
        <v/>
      </c>
    </row>
    <row r="16" spans="1:12" x14ac:dyDescent="0.25">
      <c r="A16" s="44" t="s">
        <v>14</v>
      </c>
      <c r="B16" s="45" t="str">
        <f>'Array Table'!B15</f>
        <v>Microbial DNA qPCR Assay 1</v>
      </c>
      <c r="C16" s="45" t="str">
        <f>'Array Table'!C15</f>
        <v>Microbial DNA Positive Control</v>
      </c>
      <c r="D16" s="46" t="str">
        <f>IF(SUM('Test Sample Data'!D$14:D$16)&gt;10,IF(AND(ISNUMBER('Test Sample Data'!D15),'Test Sample Data'!D15&lt;40,'Test Sample Data'!D15&gt;0),'Test Sample Data'!D15,40),"")</f>
        <v/>
      </c>
      <c r="E16" s="44" t="s">
        <v>14</v>
      </c>
      <c r="F16" s="45" t="str">
        <f>'Array Table'!B15</f>
        <v>Microbial DNA qPCR Assay 1</v>
      </c>
      <c r="G16" s="45" t="str">
        <f>'Array Table'!C15</f>
        <v>Microbial DNA Positive Control</v>
      </c>
      <c r="H16" s="47" t="str">
        <f>IFERROR(D15-D16,"")</f>
        <v/>
      </c>
      <c r="I16" s="44" t="s">
        <v>14</v>
      </c>
      <c r="J16" s="45" t="str">
        <f>'Array Table'!B15</f>
        <v>Microbial DNA qPCR Assay 1</v>
      </c>
      <c r="K16" s="45" t="str">
        <f>'Array Table'!C15</f>
        <v>Microbial DNA Positive Control</v>
      </c>
      <c r="L16" s="45" t="str">
        <f>IF(H16="","",IF(D16&lt;=34,"OK","Warning"))</f>
        <v/>
      </c>
    </row>
    <row r="17" spans="1:12" x14ac:dyDescent="0.25">
      <c r="A17" s="44" t="s">
        <v>15</v>
      </c>
      <c r="B17" s="45" t="str">
        <f>'Array Table'!B16</f>
        <v>Microbial DNA qPCR Assay 1</v>
      </c>
      <c r="C17" s="45" t="str">
        <f>'Array Table'!C16</f>
        <v>Sample 3</v>
      </c>
      <c r="D17" s="46" t="str">
        <f>IF(SUM('Test Sample Data'!D$14:D$16)&gt;10,IF(AND(ISNUMBER('Test Sample Data'!D16),'Test Sample Data'!D16&lt;40,'Test Sample Data'!D16&gt;0),'Test Sample Data'!D16,40),"")</f>
        <v/>
      </c>
      <c r="E17" s="44" t="s">
        <v>15</v>
      </c>
      <c r="F17" s="45" t="str">
        <f>'Array Table'!B16</f>
        <v>Microbial DNA qPCR Assay 1</v>
      </c>
      <c r="G17" s="45" t="str">
        <f>'Array Table'!C16</f>
        <v>Sample 3</v>
      </c>
      <c r="H17" s="47" t="str">
        <f>IFERROR(D15-D17,"")</f>
        <v/>
      </c>
      <c r="I17" s="44" t="s">
        <v>15</v>
      </c>
      <c r="J17" s="45" t="str">
        <f>'Array Table'!B16</f>
        <v>Microbial DNA qPCR Assay 1</v>
      </c>
      <c r="K17" s="45" t="str">
        <f>'Array Table'!C16</f>
        <v>Sample 3</v>
      </c>
      <c r="L17" s="46" t="str">
        <f>IF(H17="","",IF(D15&lt;=35,IF(H17&lt;=1,"",IF(H17&gt;=2,"+","+/-")),IF(D15&lt;=37,IF(H17&lt;=1.5,"",IF(H17&gt;=3,"+","+/-")),IF(H17&lt;3,"",IF(H17&gt;=6,"+",IF(H17&gt;=3,"+/-",""))))))</f>
        <v/>
      </c>
    </row>
    <row r="18" spans="1:12" x14ac:dyDescent="0.25">
      <c r="A18" s="44" t="s">
        <v>16</v>
      </c>
      <c r="B18" s="45" t="str">
        <f>'Array Table'!B17</f>
        <v>Microbial DNA qPCR Assay 2</v>
      </c>
      <c r="C18" s="45" t="str">
        <f>'Array Table'!C17</f>
        <v>NTC</v>
      </c>
      <c r="D18" s="46" t="str">
        <f>IF(SUM('Test Sample Data'!D$17:D$19)&gt;10,IF(AND(ISNUMBER('Test Sample Data'!D17),'Test Sample Data'!D17&lt;40,'Test Sample Data'!D17&gt;0),'Test Sample Data'!D17,40),"")</f>
        <v/>
      </c>
      <c r="E18" s="44" t="s">
        <v>16</v>
      </c>
      <c r="F18" s="45" t="str">
        <f>'Array Table'!B17</f>
        <v>Microbial DNA qPCR Assay 2</v>
      </c>
      <c r="G18" s="45" t="str">
        <f>'Array Table'!C17</f>
        <v>NTC</v>
      </c>
      <c r="H18" s="47"/>
      <c r="I18" s="44" t="s">
        <v>16</v>
      </c>
      <c r="J18" s="45" t="str">
        <f>'Array Table'!B17</f>
        <v>Microbial DNA qPCR Assay 2</v>
      </c>
      <c r="K18" s="45" t="str">
        <f>'Array Table'!C17</f>
        <v>NTC</v>
      </c>
      <c r="L18" s="45" t="str">
        <f>IF(D18="","",IF(D18&gt;35,"OK","Warning"))</f>
        <v/>
      </c>
    </row>
    <row r="19" spans="1:12" x14ac:dyDescent="0.25">
      <c r="A19" s="44" t="s">
        <v>17</v>
      </c>
      <c r="B19" s="45" t="str">
        <f>'Array Table'!B18</f>
        <v>Microbial DNA qPCR Assay 2</v>
      </c>
      <c r="C19" s="45" t="str">
        <f>'Array Table'!C18</f>
        <v>Microbial DNA Positive Control</v>
      </c>
      <c r="D19" s="46" t="str">
        <f>IF(SUM('Test Sample Data'!D$17:D$19)&gt;10,IF(AND(ISNUMBER('Test Sample Data'!D18),'Test Sample Data'!D18&lt;40,'Test Sample Data'!D18&gt;0),'Test Sample Data'!D18,40),"")</f>
        <v/>
      </c>
      <c r="E19" s="44" t="s">
        <v>17</v>
      </c>
      <c r="F19" s="45" t="str">
        <f>'Array Table'!B18</f>
        <v>Microbial DNA qPCR Assay 2</v>
      </c>
      <c r="G19" s="45" t="str">
        <f>'Array Table'!C18</f>
        <v>Microbial DNA Positive Control</v>
      </c>
      <c r="H19" s="47" t="str">
        <f>IFERROR(D18-D19,"")</f>
        <v/>
      </c>
      <c r="I19" s="44" t="s">
        <v>17</v>
      </c>
      <c r="J19" s="45" t="str">
        <f>'Array Table'!B18</f>
        <v>Microbial DNA qPCR Assay 2</v>
      </c>
      <c r="K19" s="45" t="str">
        <f>'Array Table'!C18</f>
        <v>Microbial DNA Positive Control</v>
      </c>
      <c r="L19" s="45" t="str">
        <f>IF(H19="","",IF(D19&lt;=34,"OK","Warning"))</f>
        <v/>
      </c>
    </row>
    <row r="20" spans="1:12" x14ac:dyDescent="0.25">
      <c r="A20" s="44" t="s">
        <v>18</v>
      </c>
      <c r="B20" s="45" t="str">
        <f>'Array Table'!B19</f>
        <v>Microbial DNA qPCR Assay 2</v>
      </c>
      <c r="C20" s="45" t="str">
        <f>'Array Table'!C19</f>
        <v>Sample 3</v>
      </c>
      <c r="D20" s="46" t="str">
        <f>IF(SUM('Test Sample Data'!D$17:D$19)&gt;10,IF(AND(ISNUMBER('Test Sample Data'!D19),'Test Sample Data'!D19&lt;40,'Test Sample Data'!D19&gt;0),'Test Sample Data'!D19,40),"")</f>
        <v/>
      </c>
      <c r="E20" s="44" t="s">
        <v>18</v>
      </c>
      <c r="F20" s="45" t="str">
        <f>'Array Table'!B19</f>
        <v>Microbial DNA qPCR Assay 2</v>
      </c>
      <c r="G20" s="45" t="str">
        <f>'Array Table'!C19</f>
        <v>Sample 3</v>
      </c>
      <c r="H20" s="47" t="str">
        <f>IFERROR(D18-D20,"")</f>
        <v/>
      </c>
      <c r="I20" s="44" t="s">
        <v>18</v>
      </c>
      <c r="J20" s="45" t="str">
        <f>'Array Table'!B19</f>
        <v>Microbial DNA qPCR Assay 2</v>
      </c>
      <c r="K20" s="45" t="str">
        <f>'Array Table'!C19</f>
        <v>Sample 3</v>
      </c>
      <c r="L20" s="46" t="str">
        <f>IF(H20="","",IF(D18&lt;=35,IF(H20&lt;=1,"",IF(H20&gt;=2,"+","+/-")),IF(D18&lt;=37,IF(H20&lt;=1.5,"",IF(H20&gt;=3,"+","+/-")),IF(H20&lt;3,"",IF(H20&gt;=6,"+",IF(H20&gt;=3,"+/-",""))))))</f>
        <v/>
      </c>
    </row>
    <row r="21" spans="1:12" x14ac:dyDescent="0.25">
      <c r="A21" s="44" t="s">
        <v>19</v>
      </c>
      <c r="B21" s="45" t="str">
        <f>'Array Table'!B20</f>
        <v>Microbial DNA qPCR Assay 1</v>
      </c>
      <c r="C21" s="45" t="str">
        <f>'Array Table'!C20</f>
        <v>NTC</v>
      </c>
      <c r="D21" s="46" t="str">
        <f>IF(SUM('Test Sample Data'!D$20:D$22)&gt;10,IF(AND(ISNUMBER('Test Sample Data'!D20),'Test Sample Data'!D20&lt;40,'Test Sample Data'!D20&gt;0),'Test Sample Data'!D20,40),"")</f>
        <v/>
      </c>
      <c r="E21" s="44" t="s">
        <v>19</v>
      </c>
      <c r="F21" s="45" t="str">
        <f>'Array Table'!B20</f>
        <v>Microbial DNA qPCR Assay 1</v>
      </c>
      <c r="G21" s="45" t="str">
        <f>'Array Table'!C20</f>
        <v>NTC</v>
      </c>
      <c r="H21" s="47"/>
      <c r="I21" s="44" t="s">
        <v>19</v>
      </c>
      <c r="J21" s="45" t="str">
        <f>'Array Table'!B20</f>
        <v>Microbial DNA qPCR Assay 1</v>
      </c>
      <c r="K21" s="45" t="str">
        <f>'Array Table'!C20</f>
        <v>NTC</v>
      </c>
      <c r="L21" s="45" t="str">
        <f>IF(D21="","",IF(D21&gt;35,"OK","Warning"))</f>
        <v/>
      </c>
    </row>
    <row r="22" spans="1:12" x14ac:dyDescent="0.25">
      <c r="A22" s="44" t="s">
        <v>20</v>
      </c>
      <c r="B22" s="45" t="str">
        <f>'Array Table'!B21</f>
        <v>Microbial DNA qPCR Assay 1</v>
      </c>
      <c r="C22" s="45" t="str">
        <f>'Array Table'!C21</f>
        <v>Microbial DNA Positive Control</v>
      </c>
      <c r="D22" s="46" t="str">
        <f>IF(SUM('Test Sample Data'!D$20:D$22)&gt;10,IF(AND(ISNUMBER('Test Sample Data'!D21),'Test Sample Data'!D21&lt;40,'Test Sample Data'!D21&gt;0),'Test Sample Data'!D21,40),"")</f>
        <v/>
      </c>
      <c r="E22" s="44" t="s">
        <v>20</v>
      </c>
      <c r="F22" s="45" t="str">
        <f>'Array Table'!B21</f>
        <v>Microbial DNA qPCR Assay 1</v>
      </c>
      <c r="G22" s="45" t="str">
        <f>'Array Table'!C21</f>
        <v>Microbial DNA Positive Control</v>
      </c>
      <c r="H22" s="47" t="str">
        <f>IFERROR(D21-D22,"")</f>
        <v/>
      </c>
      <c r="I22" s="44" t="s">
        <v>20</v>
      </c>
      <c r="J22" s="45" t="str">
        <f>'Array Table'!B21</f>
        <v>Microbial DNA qPCR Assay 1</v>
      </c>
      <c r="K22" s="45" t="str">
        <f>'Array Table'!C21</f>
        <v>Microbial DNA Positive Control</v>
      </c>
      <c r="L22" s="45" t="str">
        <f>IF(H22="","",IF(D22&lt;=34,"OK","Warning"))</f>
        <v/>
      </c>
    </row>
    <row r="23" spans="1:12" x14ac:dyDescent="0.25">
      <c r="A23" s="44" t="s">
        <v>21</v>
      </c>
      <c r="B23" s="45" t="str">
        <f>'Array Table'!B22</f>
        <v>Microbial DNA qPCR Assay 1</v>
      </c>
      <c r="C23" s="45" t="str">
        <f>'Array Table'!C22</f>
        <v>Sample 4</v>
      </c>
      <c r="D23" s="46" t="str">
        <f>IF(SUM('Test Sample Data'!D$20:D$22)&gt;10,IF(AND(ISNUMBER('Test Sample Data'!D22),'Test Sample Data'!D22&lt;40,'Test Sample Data'!D22&gt;0),'Test Sample Data'!D22,40),"")</f>
        <v/>
      </c>
      <c r="E23" s="44" t="s">
        <v>21</v>
      </c>
      <c r="F23" s="45" t="str">
        <f>'Array Table'!B22</f>
        <v>Microbial DNA qPCR Assay 1</v>
      </c>
      <c r="G23" s="45" t="str">
        <f>'Array Table'!C22</f>
        <v>Sample 4</v>
      </c>
      <c r="H23" s="47" t="str">
        <f>IFERROR(D21-D23,"")</f>
        <v/>
      </c>
      <c r="I23" s="44" t="s">
        <v>21</v>
      </c>
      <c r="J23" s="45" t="str">
        <f>'Array Table'!B22</f>
        <v>Microbial DNA qPCR Assay 1</v>
      </c>
      <c r="K23" s="45" t="str">
        <f>'Array Table'!C22</f>
        <v>Sample 4</v>
      </c>
      <c r="L23" s="46" t="str">
        <f>IF(H23="","",IF(D21&lt;=35,IF(H23&lt;=1,"",IF(H23&gt;=2,"+","+/-")),IF(D21&lt;=37,IF(H23&lt;=1.5,"",IF(H23&gt;=3,"+","+/-")),IF(H23&lt;3,"",IF(H23&gt;=6,"+",IF(H23&gt;=3,"+/-",""))))))</f>
        <v/>
      </c>
    </row>
    <row r="24" spans="1:12" x14ac:dyDescent="0.25">
      <c r="A24" s="44" t="s">
        <v>22</v>
      </c>
      <c r="B24" s="45" t="str">
        <f>'Array Table'!B23</f>
        <v>Microbial DNA qPCR Assay 2</v>
      </c>
      <c r="C24" s="45" t="str">
        <f>'Array Table'!C23</f>
        <v>NTC</v>
      </c>
      <c r="D24" s="46" t="str">
        <f>IF(SUM('Test Sample Data'!D$23:D$25)&gt;10,IF(AND(ISNUMBER('Test Sample Data'!D23),'Test Sample Data'!D23&lt;40,'Test Sample Data'!D23&gt;0),'Test Sample Data'!D23,40),"")</f>
        <v/>
      </c>
      <c r="E24" s="44" t="s">
        <v>22</v>
      </c>
      <c r="F24" s="45" t="str">
        <f>'Array Table'!B23</f>
        <v>Microbial DNA qPCR Assay 2</v>
      </c>
      <c r="G24" s="45" t="str">
        <f>'Array Table'!C23</f>
        <v>NTC</v>
      </c>
      <c r="H24" s="47"/>
      <c r="I24" s="44" t="s">
        <v>22</v>
      </c>
      <c r="J24" s="45" t="str">
        <f>'Array Table'!B23</f>
        <v>Microbial DNA qPCR Assay 2</v>
      </c>
      <c r="K24" s="45" t="str">
        <f>'Array Table'!C23</f>
        <v>NTC</v>
      </c>
      <c r="L24" s="45" t="str">
        <f>IF(D24="","",IF(D24&gt;35,"OK","Warning"))</f>
        <v/>
      </c>
    </row>
    <row r="25" spans="1:12" x14ac:dyDescent="0.25">
      <c r="A25" s="44" t="s">
        <v>23</v>
      </c>
      <c r="B25" s="45" t="str">
        <f>'Array Table'!B24</f>
        <v>Microbial DNA qPCR Assay 2</v>
      </c>
      <c r="C25" s="45" t="str">
        <f>'Array Table'!C24</f>
        <v>Microbial DNA Positive Control</v>
      </c>
      <c r="D25" s="46" t="str">
        <f>IF(SUM('Test Sample Data'!D$23:D$25)&gt;10,IF(AND(ISNUMBER('Test Sample Data'!D24),'Test Sample Data'!D24&lt;40,'Test Sample Data'!D24&gt;0),'Test Sample Data'!D24,40),"")</f>
        <v/>
      </c>
      <c r="E25" s="44" t="s">
        <v>23</v>
      </c>
      <c r="F25" s="45" t="str">
        <f>'Array Table'!B24</f>
        <v>Microbial DNA qPCR Assay 2</v>
      </c>
      <c r="G25" s="45" t="str">
        <f>'Array Table'!C24</f>
        <v>Microbial DNA Positive Control</v>
      </c>
      <c r="H25" s="47" t="str">
        <f>IFERROR(D24-D25,"")</f>
        <v/>
      </c>
      <c r="I25" s="44" t="s">
        <v>23</v>
      </c>
      <c r="J25" s="45" t="str">
        <f>'Array Table'!B24</f>
        <v>Microbial DNA qPCR Assay 2</v>
      </c>
      <c r="K25" s="45" t="str">
        <f>'Array Table'!C24</f>
        <v>Microbial DNA Positive Control</v>
      </c>
      <c r="L25" s="45" t="str">
        <f>IF(H25="","",IF(D25&lt;=34,"OK","Warning"))</f>
        <v/>
      </c>
    </row>
    <row r="26" spans="1:12" x14ac:dyDescent="0.25">
      <c r="A26" s="44" t="s">
        <v>24</v>
      </c>
      <c r="B26" s="45" t="str">
        <f>'Array Table'!B25</f>
        <v>Microbial DNA qPCR Assay 2</v>
      </c>
      <c r="C26" s="45" t="str">
        <f>'Array Table'!C25</f>
        <v>Sample 4</v>
      </c>
      <c r="D26" s="46" t="str">
        <f>IF(SUM('Test Sample Data'!D$23:D$25)&gt;10,IF(AND(ISNUMBER('Test Sample Data'!D25),'Test Sample Data'!D25&lt;40,'Test Sample Data'!D25&gt;0),'Test Sample Data'!D25,40),"")</f>
        <v/>
      </c>
      <c r="E26" s="44" t="s">
        <v>24</v>
      </c>
      <c r="F26" s="45" t="str">
        <f>'Array Table'!B25</f>
        <v>Microbial DNA qPCR Assay 2</v>
      </c>
      <c r="G26" s="45" t="str">
        <f>'Array Table'!C25</f>
        <v>Sample 4</v>
      </c>
      <c r="H26" s="47" t="str">
        <f>IFERROR(D24-D26,"")</f>
        <v/>
      </c>
      <c r="I26" s="44" t="s">
        <v>24</v>
      </c>
      <c r="J26" s="45" t="str">
        <f>'Array Table'!B25</f>
        <v>Microbial DNA qPCR Assay 2</v>
      </c>
      <c r="K26" s="45" t="str">
        <f>'Array Table'!C25</f>
        <v>Sample 4</v>
      </c>
      <c r="L26" s="46" t="str">
        <f>IF(H26="","",IF(D24&lt;=35,IF(H26&lt;=1,"",IF(H26&gt;=2,"+","+/-")),IF(D24&lt;=37,IF(H26&lt;=1.5,"",IF(H26&gt;=3,"+","+/-")),IF(H26&lt;3,"",IF(H26&gt;=6,"+",IF(H26&gt;=3,"+/-",""))))))</f>
        <v/>
      </c>
    </row>
    <row r="27" spans="1:12" x14ac:dyDescent="0.25">
      <c r="A27" s="44" t="s">
        <v>25</v>
      </c>
      <c r="B27" s="45" t="str">
        <f>'Array Table'!B26</f>
        <v>Microbial DNA qPCR Assay 1</v>
      </c>
      <c r="C27" s="45" t="str">
        <f>'Array Table'!C26</f>
        <v>NTC</v>
      </c>
      <c r="D27" s="46" t="str">
        <f>IF(SUM('Test Sample Data'!D$26:D$28)&gt;10,IF(AND(ISNUMBER('Test Sample Data'!D26),'Test Sample Data'!D26&lt;40,'Test Sample Data'!D26&gt;0),'Test Sample Data'!D26,40),"")</f>
        <v/>
      </c>
      <c r="E27" s="44" t="s">
        <v>25</v>
      </c>
      <c r="F27" s="45" t="str">
        <f>'Array Table'!B26</f>
        <v>Microbial DNA qPCR Assay 1</v>
      </c>
      <c r="G27" s="45" t="str">
        <f>'Array Table'!C26</f>
        <v>NTC</v>
      </c>
      <c r="H27" s="47"/>
      <c r="I27" s="44" t="s">
        <v>25</v>
      </c>
      <c r="J27" s="45" t="str">
        <f>'Array Table'!B26</f>
        <v>Microbial DNA qPCR Assay 1</v>
      </c>
      <c r="K27" s="45" t="str">
        <f>'Array Table'!C26</f>
        <v>NTC</v>
      </c>
      <c r="L27" s="45" t="str">
        <f>IF(D27="","",IF(D27&gt;35,"OK","Warning"))</f>
        <v/>
      </c>
    </row>
    <row r="28" spans="1:12" x14ac:dyDescent="0.25">
      <c r="A28" s="44" t="s">
        <v>26</v>
      </c>
      <c r="B28" s="45" t="str">
        <f>'Array Table'!B27</f>
        <v>Microbial DNA qPCR Assay 1</v>
      </c>
      <c r="C28" s="45" t="str">
        <f>'Array Table'!C27</f>
        <v>Microbial DNA Positive Control</v>
      </c>
      <c r="D28" s="46" t="str">
        <f>IF(SUM('Test Sample Data'!D$26:D$28)&gt;10,IF(AND(ISNUMBER('Test Sample Data'!D27),'Test Sample Data'!D27&lt;40,'Test Sample Data'!D27&gt;0),'Test Sample Data'!D27,40),"")</f>
        <v/>
      </c>
      <c r="E28" s="44" t="s">
        <v>26</v>
      </c>
      <c r="F28" s="45" t="str">
        <f>'Array Table'!B27</f>
        <v>Microbial DNA qPCR Assay 1</v>
      </c>
      <c r="G28" s="45" t="str">
        <f>'Array Table'!C27</f>
        <v>Microbial DNA Positive Control</v>
      </c>
      <c r="H28" s="47" t="str">
        <f>IFERROR(D27-D28,"")</f>
        <v/>
      </c>
      <c r="I28" s="44" t="s">
        <v>26</v>
      </c>
      <c r="J28" s="45" t="str">
        <f>'Array Table'!B27</f>
        <v>Microbial DNA qPCR Assay 1</v>
      </c>
      <c r="K28" s="45" t="str">
        <f>'Array Table'!C27</f>
        <v>Microbial DNA Positive Control</v>
      </c>
      <c r="L28" s="45" t="str">
        <f>IF(H28="","",IF(D28&lt;=34,"OK","Warning"))</f>
        <v/>
      </c>
    </row>
    <row r="29" spans="1:12" x14ac:dyDescent="0.25">
      <c r="A29" s="44" t="s">
        <v>27</v>
      </c>
      <c r="B29" s="45" t="str">
        <f>'Array Table'!B28</f>
        <v>Microbial DNA qPCR Assay 1</v>
      </c>
      <c r="C29" s="45" t="str">
        <f>'Array Table'!C28</f>
        <v>Sample 5</v>
      </c>
      <c r="D29" s="46" t="str">
        <f>IF(SUM('Test Sample Data'!D$26:D$28)&gt;10,IF(AND(ISNUMBER('Test Sample Data'!D28),'Test Sample Data'!D28&lt;40,'Test Sample Data'!D28&gt;0),'Test Sample Data'!D28,40),"")</f>
        <v/>
      </c>
      <c r="E29" s="44" t="s">
        <v>27</v>
      </c>
      <c r="F29" s="45" t="str">
        <f>'Array Table'!B28</f>
        <v>Microbial DNA qPCR Assay 1</v>
      </c>
      <c r="G29" s="45" t="str">
        <f>'Array Table'!C28</f>
        <v>Sample 5</v>
      </c>
      <c r="H29" s="47" t="str">
        <f>IFERROR(D27-D29,"")</f>
        <v/>
      </c>
      <c r="I29" s="44" t="s">
        <v>27</v>
      </c>
      <c r="J29" s="45" t="str">
        <f>'Array Table'!B28</f>
        <v>Microbial DNA qPCR Assay 1</v>
      </c>
      <c r="K29" s="45" t="str">
        <f>'Array Table'!C28</f>
        <v>Sample 5</v>
      </c>
      <c r="L29" s="46" t="str">
        <f>IF(H29="","",IF(D27&lt;=35,IF(H29&lt;=1,"",IF(H29&gt;=2,"+","+/-")),IF(D27&lt;=37,IF(H29&lt;=1.5,"",IF(H29&gt;=3,"+","+/-")),IF(H29&lt;3,"",IF(H29&gt;=6,"+",IF(H29&gt;=3,"+/-",""))))))</f>
        <v/>
      </c>
    </row>
    <row r="30" spans="1:12" x14ac:dyDescent="0.25">
      <c r="A30" s="44" t="s">
        <v>28</v>
      </c>
      <c r="B30" s="45" t="str">
        <f>'Array Table'!B29</f>
        <v>Microbial DNA qPCR Assay 2</v>
      </c>
      <c r="C30" s="45" t="str">
        <f>'Array Table'!C29</f>
        <v>NTC</v>
      </c>
      <c r="D30" s="46" t="str">
        <f>IF(SUM('Test Sample Data'!D$29:D$31)&gt;10,IF(AND(ISNUMBER('Test Sample Data'!D29),'Test Sample Data'!D29&lt;40,'Test Sample Data'!D29&gt;0),'Test Sample Data'!D29,40),"")</f>
        <v/>
      </c>
      <c r="E30" s="44" t="s">
        <v>28</v>
      </c>
      <c r="F30" s="45" t="str">
        <f>'Array Table'!B29</f>
        <v>Microbial DNA qPCR Assay 2</v>
      </c>
      <c r="G30" s="45" t="str">
        <f>'Array Table'!C29</f>
        <v>NTC</v>
      </c>
      <c r="H30" s="47"/>
      <c r="I30" s="44" t="s">
        <v>28</v>
      </c>
      <c r="J30" s="45" t="str">
        <f>'Array Table'!B29</f>
        <v>Microbial DNA qPCR Assay 2</v>
      </c>
      <c r="K30" s="45" t="str">
        <f>'Array Table'!C29</f>
        <v>NTC</v>
      </c>
      <c r="L30" s="45" t="str">
        <f>IF(D30="","",IF(D30&gt;35,"OK","Warning"))</f>
        <v/>
      </c>
    </row>
    <row r="31" spans="1:12" x14ac:dyDescent="0.25">
      <c r="A31" s="44" t="s">
        <v>29</v>
      </c>
      <c r="B31" s="45" t="str">
        <f>'Array Table'!B30</f>
        <v>Microbial DNA qPCR Assay 2</v>
      </c>
      <c r="C31" s="45" t="str">
        <f>'Array Table'!C30</f>
        <v>Microbial DNA Positive Control</v>
      </c>
      <c r="D31" s="46" t="str">
        <f>IF(SUM('Test Sample Data'!D$29:D$31)&gt;10,IF(AND(ISNUMBER('Test Sample Data'!D30),'Test Sample Data'!D30&lt;40,'Test Sample Data'!D30&gt;0),'Test Sample Data'!D30,40),"")</f>
        <v/>
      </c>
      <c r="E31" s="44" t="s">
        <v>29</v>
      </c>
      <c r="F31" s="45" t="str">
        <f>'Array Table'!B30</f>
        <v>Microbial DNA qPCR Assay 2</v>
      </c>
      <c r="G31" s="45" t="str">
        <f>'Array Table'!C30</f>
        <v>Microbial DNA Positive Control</v>
      </c>
      <c r="H31" s="47" t="str">
        <f>IFERROR(D30-D31,"")</f>
        <v/>
      </c>
      <c r="I31" s="44" t="s">
        <v>29</v>
      </c>
      <c r="J31" s="45" t="str">
        <f>'Array Table'!B30</f>
        <v>Microbial DNA qPCR Assay 2</v>
      </c>
      <c r="K31" s="45" t="str">
        <f>'Array Table'!C30</f>
        <v>Microbial DNA Positive Control</v>
      </c>
      <c r="L31" s="45" t="str">
        <f>IF(H31="","",IF(D31&lt;=34,"OK","Warning"))</f>
        <v/>
      </c>
    </row>
    <row r="32" spans="1:12" x14ac:dyDescent="0.25">
      <c r="A32" s="44" t="s">
        <v>30</v>
      </c>
      <c r="B32" s="45" t="str">
        <f>'Array Table'!B31</f>
        <v>Microbial DNA qPCR Assay 2</v>
      </c>
      <c r="C32" s="45" t="str">
        <f>'Array Table'!C31</f>
        <v>Sample 5</v>
      </c>
      <c r="D32" s="46" t="str">
        <f>IF(SUM('Test Sample Data'!D$29:D$31)&gt;10,IF(AND(ISNUMBER('Test Sample Data'!D31),'Test Sample Data'!D31&lt;40,'Test Sample Data'!D31&gt;0),'Test Sample Data'!D31,40),"")</f>
        <v/>
      </c>
      <c r="E32" s="44" t="s">
        <v>30</v>
      </c>
      <c r="F32" s="45" t="str">
        <f>'Array Table'!B31</f>
        <v>Microbial DNA qPCR Assay 2</v>
      </c>
      <c r="G32" s="45" t="str">
        <f>'Array Table'!C31</f>
        <v>Sample 5</v>
      </c>
      <c r="H32" s="47" t="str">
        <f>IFERROR(D30-D32,"")</f>
        <v/>
      </c>
      <c r="I32" s="44" t="s">
        <v>30</v>
      </c>
      <c r="J32" s="45" t="str">
        <f>'Array Table'!B31</f>
        <v>Microbial DNA qPCR Assay 2</v>
      </c>
      <c r="K32" s="45" t="str">
        <f>'Array Table'!C31</f>
        <v>Sample 5</v>
      </c>
      <c r="L32" s="46" t="str">
        <f>IF(H32="","",IF(D30&lt;=35,IF(H32&lt;=1,"",IF(H32&gt;=2,"+","+/-")),IF(D30&lt;=37,IF(H32&lt;=1.5,"",IF(H32&gt;=3,"+","+/-")),IF(H32&lt;3,"",IF(H32&gt;=6,"+",IF(H32&gt;=3,"+/-",""))))))</f>
        <v/>
      </c>
    </row>
    <row r="33" spans="1:12" x14ac:dyDescent="0.25">
      <c r="A33" s="44" t="s">
        <v>31</v>
      </c>
      <c r="B33" s="45" t="str">
        <f>'Array Table'!B32</f>
        <v>Microbial DNA qPCR Assay 1</v>
      </c>
      <c r="C33" s="45" t="str">
        <f>'Array Table'!C32</f>
        <v>NTC</v>
      </c>
      <c r="D33" s="46" t="str">
        <f>IF(SUM('Test Sample Data'!D$32:D$34)&gt;10,IF(AND(ISNUMBER('Test Sample Data'!D32),'Test Sample Data'!D32&lt;40,'Test Sample Data'!D32&gt;0),'Test Sample Data'!D32,40),"")</f>
        <v/>
      </c>
      <c r="E33" s="44" t="s">
        <v>31</v>
      </c>
      <c r="F33" s="45" t="str">
        <f>'Array Table'!B32</f>
        <v>Microbial DNA qPCR Assay 1</v>
      </c>
      <c r="G33" s="45" t="str">
        <f>'Array Table'!C32</f>
        <v>NTC</v>
      </c>
      <c r="H33" s="47"/>
      <c r="I33" s="44" t="s">
        <v>31</v>
      </c>
      <c r="J33" s="45" t="str">
        <f>'Array Table'!B32</f>
        <v>Microbial DNA qPCR Assay 1</v>
      </c>
      <c r="K33" s="45" t="str">
        <f>'Array Table'!C32</f>
        <v>NTC</v>
      </c>
      <c r="L33" s="45" t="str">
        <f>IF(D33="","",IF(D33&gt;35,"OK","Warning"))</f>
        <v/>
      </c>
    </row>
    <row r="34" spans="1:12" x14ac:dyDescent="0.25">
      <c r="A34" s="44" t="s">
        <v>32</v>
      </c>
      <c r="B34" s="45" t="str">
        <f>'Array Table'!B33</f>
        <v>Microbial DNA qPCR Assay 1</v>
      </c>
      <c r="C34" s="45" t="str">
        <f>'Array Table'!C33</f>
        <v>Microbial DNA Positive Control</v>
      </c>
      <c r="D34" s="46" t="str">
        <f>IF(SUM('Test Sample Data'!D$32:D$34)&gt;10,IF(AND(ISNUMBER('Test Sample Data'!D33),'Test Sample Data'!D33&lt;40,'Test Sample Data'!D33&gt;0),'Test Sample Data'!D33,40),"")</f>
        <v/>
      </c>
      <c r="E34" s="44" t="s">
        <v>32</v>
      </c>
      <c r="F34" s="45" t="str">
        <f>'Array Table'!B33</f>
        <v>Microbial DNA qPCR Assay 1</v>
      </c>
      <c r="G34" s="45" t="str">
        <f>'Array Table'!C33</f>
        <v>Microbial DNA Positive Control</v>
      </c>
      <c r="H34" s="47" t="str">
        <f>IFERROR(D33-D34,"")</f>
        <v/>
      </c>
      <c r="I34" s="44" t="s">
        <v>32</v>
      </c>
      <c r="J34" s="45" t="str">
        <f>'Array Table'!B33</f>
        <v>Microbial DNA qPCR Assay 1</v>
      </c>
      <c r="K34" s="45" t="str">
        <f>'Array Table'!C33</f>
        <v>Microbial DNA Positive Control</v>
      </c>
      <c r="L34" s="45" t="str">
        <f>IF(H34="","",IF(D34&lt;=34,"OK","Warning"))</f>
        <v/>
      </c>
    </row>
    <row r="35" spans="1:12" x14ac:dyDescent="0.25">
      <c r="A35" s="44" t="s">
        <v>33</v>
      </c>
      <c r="B35" s="45" t="str">
        <f>'Array Table'!B34</f>
        <v>Microbial DNA qPCR Assay 1</v>
      </c>
      <c r="C35" s="45" t="str">
        <f>'Array Table'!C34</f>
        <v>Sample 6</v>
      </c>
      <c r="D35" s="46" t="str">
        <f>IF(SUM('Test Sample Data'!D$32:D$34)&gt;10,IF(AND(ISNUMBER('Test Sample Data'!D34),'Test Sample Data'!D34&lt;40,'Test Sample Data'!D34&gt;0),'Test Sample Data'!D34,40),"")</f>
        <v/>
      </c>
      <c r="E35" s="44" t="s">
        <v>33</v>
      </c>
      <c r="F35" s="45" t="str">
        <f>'Array Table'!B34</f>
        <v>Microbial DNA qPCR Assay 1</v>
      </c>
      <c r="G35" s="45" t="str">
        <f>'Array Table'!C34</f>
        <v>Sample 6</v>
      </c>
      <c r="H35" s="47" t="str">
        <f>IFERROR(D33-D35,"")</f>
        <v/>
      </c>
      <c r="I35" s="44" t="s">
        <v>33</v>
      </c>
      <c r="J35" s="45" t="str">
        <f>'Array Table'!B34</f>
        <v>Microbial DNA qPCR Assay 1</v>
      </c>
      <c r="K35" s="45" t="str">
        <f>'Array Table'!C34</f>
        <v>Sample 6</v>
      </c>
      <c r="L35" s="46" t="str">
        <f>IF(H35="","",IF(D33&lt;=35,IF(H35&lt;=1,"",IF(H35&gt;=2,"+","+/-")),IF(D33&lt;=37,IF(H35&lt;=1.5,"",IF(H35&gt;=3,"+","+/-")),IF(H35&lt;3,"",IF(H35&gt;=6,"+",IF(H35&gt;=3,"+/-",""))))))</f>
        <v/>
      </c>
    </row>
    <row r="36" spans="1:12" x14ac:dyDescent="0.25">
      <c r="A36" s="44" t="s">
        <v>34</v>
      </c>
      <c r="B36" s="45" t="str">
        <f>'Array Table'!B35</f>
        <v>Microbial DNA qPCR Assay 2</v>
      </c>
      <c r="C36" s="45" t="str">
        <f>'Array Table'!C35</f>
        <v>NTC</v>
      </c>
      <c r="D36" s="46" t="str">
        <f>IF(SUM('Test Sample Data'!D$35:D$37)&gt;10,IF(AND(ISNUMBER('Test Sample Data'!D35),'Test Sample Data'!D35&lt;40,'Test Sample Data'!D35&gt;0),'Test Sample Data'!D35,40),"")</f>
        <v/>
      </c>
      <c r="E36" s="44" t="s">
        <v>34</v>
      </c>
      <c r="F36" s="45" t="str">
        <f>'Array Table'!B35</f>
        <v>Microbial DNA qPCR Assay 2</v>
      </c>
      <c r="G36" s="45" t="str">
        <f>'Array Table'!C35</f>
        <v>NTC</v>
      </c>
      <c r="H36" s="47"/>
      <c r="I36" s="44" t="s">
        <v>34</v>
      </c>
      <c r="J36" s="45" t="str">
        <f>'Array Table'!B35</f>
        <v>Microbial DNA qPCR Assay 2</v>
      </c>
      <c r="K36" s="45" t="str">
        <f>'Array Table'!C35</f>
        <v>NTC</v>
      </c>
      <c r="L36" s="45" t="str">
        <f>IF(D36="","",IF(D36&gt;35,"OK","Warning"))</f>
        <v/>
      </c>
    </row>
    <row r="37" spans="1:12" x14ac:dyDescent="0.25">
      <c r="A37" s="44" t="s">
        <v>35</v>
      </c>
      <c r="B37" s="45" t="str">
        <f>'Array Table'!B36</f>
        <v>Microbial DNA qPCR Assay 2</v>
      </c>
      <c r="C37" s="45" t="str">
        <f>'Array Table'!C36</f>
        <v>Microbial DNA Positive Control</v>
      </c>
      <c r="D37" s="46" t="str">
        <f>IF(SUM('Test Sample Data'!D$35:D$37)&gt;10,IF(AND(ISNUMBER('Test Sample Data'!D36),'Test Sample Data'!D36&lt;40,'Test Sample Data'!D36&gt;0),'Test Sample Data'!D36,40),"")</f>
        <v/>
      </c>
      <c r="E37" s="44" t="s">
        <v>35</v>
      </c>
      <c r="F37" s="45" t="str">
        <f>'Array Table'!B36</f>
        <v>Microbial DNA qPCR Assay 2</v>
      </c>
      <c r="G37" s="45" t="str">
        <f>'Array Table'!C36</f>
        <v>Microbial DNA Positive Control</v>
      </c>
      <c r="H37" s="47" t="str">
        <f>IFERROR(D36-D37,"")</f>
        <v/>
      </c>
      <c r="I37" s="44" t="s">
        <v>35</v>
      </c>
      <c r="J37" s="45" t="str">
        <f>'Array Table'!B36</f>
        <v>Microbial DNA qPCR Assay 2</v>
      </c>
      <c r="K37" s="45" t="str">
        <f>'Array Table'!C36</f>
        <v>Microbial DNA Positive Control</v>
      </c>
      <c r="L37" s="45" t="str">
        <f>IF(H37="","",IF(D37&lt;=34,"OK","Warning"))</f>
        <v/>
      </c>
    </row>
    <row r="38" spans="1:12" x14ac:dyDescent="0.25">
      <c r="A38" s="44" t="s">
        <v>36</v>
      </c>
      <c r="B38" s="45" t="str">
        <f>'Array Table'!B37</f>
        <v>Microbial DNA qPCR Assay 2</v>
      </c>
      <c r="C38" s="45" t="str">
        <f>'Array Table'!C37</f>
        <v>Sample 6</v>
      </c>
      <c r="D38" s="46" t="str">
        <f>IF(SUM('Test Sample Data'!D$35:D$37)&gt;10,IF(AND(ISNUMBER('Test Sample Data'!D37),'Test Sample Data'!D37&lt;40,'Test Sample Data'!D37&gt;0),'Test Sample Data'!D37,40),"")</f>
        <v/>
      </c>
      <c r="E38" s="44" t="s">
        <v>36</v>
      </c>
      <c r="F38" s="45" t="str">
        <f>'Array Table'!B37</f>
        <v>Microbial DNA qPCR Assay 2</v>
      </c>
      <c r="G38" s="45" t="str">
        <f>'Array Table'!C37</f>
        <v>Sample 6</v>
      </c>
      <c r="H38" s="47" t="str">
        <f>IFERROR(D36-D38,"")</f>
        <v/>
      </c>
      <c r="I38" s="44" t="s">
        <v>36</v>
      </c>
      <c r="J38" s="45" t="str">
        <f>'Array Table'!B37</f>
        <v>Microbial DNA qPCR Assay 2</v>
      </c>
      <c r="K38" s="45" t="str">
        <f>'Array Table'!C37</f>
        <v>Sample 6</v>
      </c>
      <c r="L38" s="46" t="str">
        <f>IF(H38="","",IF(D36&lt;=35,IF(H38&lt;=1,"",IF(H38&gt;=2,"+","+/-")),IF(D36&lt;=37,IF(H38&lt;=1.5,"",IF(H38&gt;=3,"+","+/-")),IF(H38&lt;3,"",IF(H38&gt;=6,"+",IF(H38&gt;=3,"+/-",""))))))</f>
        <v/>
      </c>
    </row>
    <row r="39" spans="1:12" x14ac:dyDescent="0.25">
      <c r="A39" s="44" t="s">
        <v>96</v>
      </c>
      <c r="B39" s="45" t="str">
        <f>'Array Table'!B38</f>
        <v>Microbial DNA qPCR Assay 1</v>
      </c>
      <c r="C39" s="45" t="str">
        <f>'Array Table'!C38</f>
        <v>NTC</v>
      </c>
      <c r="D39" s="46" t="str">
        <f>IF(SUM('Test Sample Data'!D$38:D$40)&gt;10,IF(AND(ISNUMBER('Test Sample Data'!D38),'Test Sample Data'!D38&lt;40,'Test Sample Data'!D38&gt;0),'Test Sample Data'!D38,40),"")</f>
        <v/>
      </c>
      <c r="E39" s="44" t="s">
        <v>96</v>
      </c>
      <c r="F39" s="45" t="str">
        <f>'Array Table'!B38</f>
        <v>Microbial DNA qPCR Assay 1</v>
      </c>
      <c r="G39" s="45" t="str">
        <f>'Array Table'!C38</f>
        <v>NTC</v>
      </c>
      <c r="H39" s="47"/>
      <c r="I39" s="44" t="s">
        <v>96</v>
      </c>
      <c r="J39" s="45" t="str">
        <f>'Array Table'!B38</f>
        <v>Microbial DNA qPCR Assay 1</v>
      </c>
      <c r="K39" s="45" t="str">
        <f>'Array Table'!C38</f>
        <v>NTC</v>
      </c>
      <c r="L39" s="45" t="str">
        <f>IF(D39="","",IF(D39&gt;35,"OK","Warning"))</f>
        <v/>
      </c>
    </row>
    <row r="40" spans="1:12" x14ac:dyDescent="0.25">
      <c r="A40" s="44" t="s">
        <v>37</v>
      </c>
      <c r="B40" s="45" t="str">
        <f>'Array Table'!B39</f>
        <v>Microbial DNA qPCR Assay 1</v>
      </c>
      <c r="C40" s="45" t="str">
        <f>'Array Table'!C39</f>
        <v>Microbial DNA Positive Control</v>
      </c>
      <c r="D40" s="46" t="str">
        <f>IF(SUM('Test Sample Data'!D$38:D$40)&gt;10,IF(AND(ISNUMBER('Test Sample Data'!D39),'Test Sample Data'!D39&lt;40,'Test Sample Data'!D39&gt;0),'Test Sample Data'!D39,40),"")</f>
        <v/>
      </c>
      <c r="E40" s="44" t="s">
        <v>37</v>
      </c>
      <c r="F40" s="45" t="str">
        <f>'Array Table'!B39</f>
        <v>Microbial DNA qPCR Assay 1</v>
      </c>
      <c r="G40" s="45" t="str">
        <f>'Array Table'!C39</f>
        <v>Microbial DNA Positive Control</v>
      </c>
      <c r="H40" s="47" t="str">
        <f>IFERROR(D39-D40,"")</f>
        <v/>
      </c>
      <c r="I40" s="44" t="s">
        <v>37</v>
      </c>
      <c r="J40" s="45" t="str">
        <f>'Array Table'!B39</f>
        <v>Microbial DNA qPCR Assay 1</v>
      </c>
      <c r="K40" s="45" t="str">
        <f>'Array Table'!C39</f>
        <v>Microbial DNA Positive Control</v>
      </c>
      <c r="L40" s="45" t="str">
        <f>IF(H40="","",IF(D40&lt;=34,"OK","Warning"))</f>
        <v/>
      </c>
    </row>
    <row r="41" spans="1:12" x14ac:dyDescent="0.25">
      <c r="A41" s="44" t="s">
        <v>38</v>
      </c>
      <c r="B41" s="45" t="str">
        <f>'Array Table'!B40</f>
        <v>Microbial DNA qPCR Assay 1</v>
      </c>
      <c r="C41" s="45" t="str">
        <f>'Array Table'!C40</f>
        <v>Sample 7</v>
      </c>
      <c r="D41" s="46" t="str">
        <f>IF(SUM('Test Sample Data'!D$38:D$40)&gt;10,IF(AND(ISNUMBER('Test Sample Data'!D40),'Test Sample Data'!D40&lt;40,'Test Sample Data'!D40&gt;0),'Test Sample Data'!D40,40),"")</f>
        <v/>
      </c>
      <c r="E41" s="44" t="s">
        <v>38</v>
      </c>
      <c r="F41" s="45" t="str">
        <f>'Array Table'!B40</f>
        <v>Microbial DNA qPCR Assay 1</v>
      </c>
      <c r="G41" s="45" t="str">
        <f>'Array Table'!C40</f>
        <v>Sample 7</v>
      </c>
      <c r="H41" s="47" t="str">
        <f>IFERROR(D39-D41,"")</f>
        <v/>
      </c>
      <c r="I41" s="44" t="s">
        <v>38</v>
      </c>
      <c r="J41" s="45" t="str">
        <f>'Array Table'!B40</f>
        <v>Microbial DNA qPCR Assay 1</v>
      </c>
      <c r="K41" s="45" t="str">
        <f>'Array Table'!C40</f>
        <v>Sample 7</v>
      </c>
      <c r="L41" s="46" t="str">
        <f>IF(H41="","",IF(D39&lt;=35,IF(H41&lt;=1,"",IF(H41&gt;=2,"+","+/-")),IF(D39&lt;=37,IF(H41&lt;=1.5,"",IF(H41&gt;=3,"+","+/-")),IF(H41&lt;3,"",IF(H41&gt;=6,"+",IF(H41&gt;=3,"+/-",""))))))</f>
        <v/>
      </c>
    </row>
    <row r="42" spans="1:12" x14ac:dyDescent="0.25">
      <c r="A42" s="44" t="s">
        <v>39</v>
      </c>
      <c r="B42" s="45" t="str">
        <f>'Array Table'!B41</f>
        <v>Microbial DNA qPCR Assay 2</v>
      </c>
      <c r="C42" s="45" t="str">
        <f>'Array Table'!C41</f>
        <v>NTC</v>
      </c>
      <c r="D42" s="46" t="str">
        <f>IF(SUM('Test Sample Data'!D$41:D$43)&gt;10,IF(AND(ISNUMBER('Test Sample Data'!D41),'Test Sample Data'!D41&lt;40,'Test Sample Data'!D41&gt;0),'Test Sample Data'!D41,40),"")</f>
        <v/>
      </c>
      <c r="E42" s="44" t="s">
        <v>39</v>
      </c>
      <c r="F42" s="45" t="str">
        <f>'Array Table'!B41</f>
        <v>Microbial DNA qPCR Assay 2</v>
      </c>
      <c r="G42" s="45" t="str">
        <f>'Array Table'!C41</f>
        <v>NTC</v>
      </c>
      <c r="H42" s="47"/>
      <c r="I42" s="44" t="s">
        <v>39</v>
      </c>
      <c r="J42" s="45" t="str">
        <f>'Array Table'!B41</f>
        <v>Microbial DNA qPCR Assay 2</v>
      </c>
      <c r="K42" s="45" t="str">
        <f>'Array Table'!C41</f>
        <v>NTC</v>
      </c>
      <c r="L42" s="45" t="str">
        <f>IF(D42="","",IF(D42&gt;35,"OK","Warning"))</f>
        <v/>
      </c>
    </row>
    <row r="43" spans="1:12" x14ac:dyDescent="0.25">
      <c r="A43" s="44" t="s">
        <v>40</v>
      </c>
      <c r="B43" s="45" t="str">
        <f>'Array Table'!B42</f>
        <v>Microbial DNA qPCR Assay 2</v>
      </c>
      <c r="C43" s="45" t="str">
        <f>'Array Table'!C42</f>
        <v>Microbial DNA Positive Control</v>
      </c>
      <c r="D43" s="46" t="str">
        <f>IF(SUM('Test Sample Data'!D$41:D$43)&gt;10,IF(AND(ISNUMBER('Test Sample Data'!D42),'Test Sample Data'!D42&lt;40,'Test Sample Data'!D42&gt;0),'Test Sample Data'!D42,40),"")</f>
        <v/>
      </c>
      <c r="E43" s="44" t="s">
        <v>40</v>
      </c>
      <c r="F43" s="45" t="str">
        <f>'Array Table'!B42</f>
        <v>Microbial DNA qPCR Assay 2</v>
      </c>
      <c r="G43" s="45" t="str">
        <f>'Array Table'!C42</f>
        <v>Microbial DNA Positive Control</v>
      </c>
      <c r="H43" s="47" t="str">
        <f>IFERROR(D42-D43,"")</f>
        <v/>
      </c>
      <c r="I43" s="44" t="s">
        <v>40</v>
      </c>
      <c r="J43" s="45" t="str">
        <f>'Array Table'!B42</f>
        <v>Microbial DNA qPCR Assay 2</v>
      </c>
      <c r="K43" s="45" t="str">
        <f>'Array Table'!C42</f>
        <v>Microbial DNA Positive Control</v>
      </c>
      <c r="L43" s="45" t="str">
        <f>IF(H43="","",IF(D43&lt;=34,"OK","Warning"))</f>
        <v/>
      </c>
    </row>
    <row r="44" spans="1:12" x14ac:dyDescent="0.25">
      <c r="A44" s="44" t="s">
        <v>41</v>
      </c>
      <c r="B44" s="45" t="str">
        <f>'Array Table'!B43</f>
        <v>Microbial DNA qPCR Assay 2</v>
      </c>
      <c r="C44" s="45" t="str">
        <f>'Array Table'!C43</f>
        <v>Sample 7</v>
      </c>
      <c r="D44" s="46" t="str">
        <f>IF(SUM('Test Sample Data'!D$41:D$43)&gt;10,IF(AND(ISNUMBER('Test Sample Data'!D43),'Test Sample Data'!D43&lt;40,'Test Sample Data'!D43&gt;0),'Test Sample Data'!D43,40),"")</f>
        <v/>
      </c>
      <c r="E44" s="44" t="s">
        <v>41</v>
      </c>
      <c r="F44" s="45" t="str">
        <f>'Array Table'!B43</f>
        <v>Microbial DNA qPCR Assay 2</v>
      </c>
      <c r="G44" s="45" t="str">
        <f>'Array Table'!C43</f>
        <v>Sample 7</v>
      </c>
      <c r="H44" s="47" t="str">
        <f>IFERROR(D42-D44,"")</f>
        <v/>
      </c>
      <c r="I44" s="44" t="s">
        <v>41</v>
      </c>
      <c r="J44" s="45" t="str">
        <f>'Array Table'!B43</f>
        <v>Microbial DNA qPCR Assay 2</v>
      </c>
      <c r="K44" s="45" t="str">
        <f>'Array Table'!C43</f>
        <v>Sample 7</v>
      </c>
      <c r="L44" s="46" t="str">
        <f>IF(H44="","",IF(D42&lt;=35,IF(H44&lt;=1,"",IF(H44&gt;=2,"+","+/-")),IF(D42&lt;=37,IF(H44&lt;=1.5,"",IF(H44&gt;=3,"+","+/-")),IF(H44&lt;3,"",IF(H44&gt;=6,"+",IF(H44&gt;=3,"+/-",""))))))</f>
        <v/>
      </c>
    </row>
    <row r="45" spans="1:12" x14ac:dyDescent="0.25">
      <c r="A45" s="44" t="s">
        <v>42</v>
      </c>
      <c r="B45" s="45" t="str">
        <f>'Array Table'!B44</f>
        <v>Microbial DNA qPCR Assay 1</v>
      </c>
      <c r="C45" s="45" t="str">
        <f>'Array Table'!C44</f>
        <v>NTC</v>
      </c>
      <c r="D45" s="46" t="str">
        <f>IF(SUM('Test Sample Data'!D$44:D$46)&gt;10,IF(AND(ISNUMBER('Test Sample Data'!D44),'Test Sample Data'!D44&lt;40,'Test Sample Data'!D44&gt;0),'Test Sample Data'!D44,40),"")</f>
        <v/>
      </c>
      <c r="E45" s="44" t="s">
        <v>42</v>
      </c>
      <c r="F45" s="45" t="str">
        <f>'Array Table'!B44</f>
        <v>Microbial DNA qPCR Assay 1</v>
      </c>
      <c r="G45" s="45" t="str">
        <f>'Array Table'!C44</f>
        <v>NTC</v>
      </c>
      <c r="H45" s="47"/>
      <c r="I45" s="44" t="s">
        <v>42</v>
      </c>
      <c r="J45" s="45" t="str">
        <f>'Array Table'!B44</f>
        <v>Microbial DNA qPCR Assay 1</v>
      </c>
      <c r="K45" s="45" t="str">
        <f>'Array Table'!C44</f>
        <v>NTC</v>
      </c>
      <c r="L45" s="45" t="str">
        <f>IF(D45="","",IF(D45&gt;35,"OK","Warning"))</f>
        <v/>
      </c>
    </row>
    <row r="46" spans="1:12" x14ac:dyDescent="0.25">
      <c r="A46" s="44" t="s">
        <v>43</v>
      </c>
      <c r="B46" s="45" t="str">
        <f>'Array Table'!B45</f>
        <v>Microbial DNA qPCR Assay 1</v>
      </c>
      <c r="C46" s="45" t="str">
        <f>'Array Table'!C45</f>
        <v>Microbial DNA Positive Control</v>
      </c>
      <c r="D46" s="46" t="str">
        <f>IF(SUM('Test Sample Data'!D$44:D$46)&gt;10,IF(AND(ISNUMBER('Test Sample Data'!D45),'Test Sample Data'!D45&lt;40,'Test Sample Data'!D45&gt;0),'Test Sample Data'!D45,40),"")</f>
        <v/>
      </c>
      <c r="E46" s="44" t="s">
        <v>43</v>
      </c>
      <c r="F46" s="45" t="str">
        <f>'Array Table'!B45</f>
        <v>Microbial DNA qPCR Assay 1</v>
      </c>
      <c r="G46" s="45" t="str">
        <f>'Array Table'!C45</f>
        <v>Microbial DNA Positive Control</v>
      </c>
      <c r="H46" s="47" t="str">
        <f>IFERROR(D45-D46,"")</f>
        <v/>
      </c>
      <c r="I46" s="44" t="s">
        <v>43</v>
      </c>
      <c r="J46" s="45" t="str">
        <f>'Array Table'!B45</f>
        <v>Microbial DNA qPCR Assay 1</v>
      </c>
      <c r="K46" s="45" t="str">
        <f>'Array Table'!C45</f>
        <v>Microbial DNA Positive Control</v>
      </c>
      <c r="L46" s="45" t="str">
        <f>IF(H46="","",IF(D46&lt;=34,"OK","Warning"))</f>
        <v/>
      </c>
    </row>
    <row r="47" spans="1:12" x14ac:dyDescent="0.25">
      <c r="A47" s="44" t="s">
        <v>44</v>
      </c>
      <c r="B47" s="45" t="str">
        <f>'Array Table'!B46</f>
        <v>Microbial DNA qPCR Assay 1</v>
      </c>
      <c r="C47" s="45" t="str">
        <f>'Array Table'!C46</f>
        <v>Sample 8</v>
      </c>
      <c r="D47" s="46" t="str">
        <f>IF(SUM('Test Sample Data'!D$44:D$46)&gt;10,IF(AND(ISNUMBER('Test Sample Data'!D46),'Test Sample Data'!D46&lt;40,'Test Sample Data'!D46&gt;0),'Test Sample Data'!D46,40),"")</f>
        <v/>
      </c>
      <c r="E47" s="44" t="s">
        <v>44</v>
      </c>
      <c r="F47" s="45" t="str">
        <f>'Array Table'!B46</f>
        <v>Microbial DNA qPCR Assay 1</v>
      </c>
      <c r="G47" s="45" t="str">
        <f>'Array Table'!C46</f>
        <v>Sample 8</v>
      </c>
      <c r="H47" s="47" t="str">
        <f>IFERROR(D45-D47,"")</f>
        <v/>
      </c>
      <c r="I47" s="44" t="s">
        <v>44</v>
      </c>
      <c r="J47" s="45" t="str">
        <f>'Array Table'!B46</f>
        <v>Microbial DNA qPCR Assay 1</v>
      </c>
      <c r="K47" s="45" t="str">
        <f>'Array Table'!C46</f>
        <v>Sample 8</v>
      </c>
      <c r="L47" s="46" t="str">
        <f>IF(H47="","",IF(D45&lt;=35,IF(H47&lt;=1,"",IF(H47&gt;=2,"+","+/-")),IF(D45&lt;=37,IF(H47&lt;=1.5,"",IF(H47&gt;=3,"+","+/-")),IF(H47&lt;3,"",IF(H47&gt;=6,"+",IF(H47&gt;=3,"+/-",""))))))</f>
        <v/>
      </c>
    </row>
    <row r="48" spans="1:12" x14ac:dyDescent="0.25">
      <c r="A48" s="44" t="s">
        <v>45</v>
      </c>
      <c r="B48" s="45" t="str">
        <f>'Array Table'!B47</f>
        <v>Microbial DNA qPCR Assay 2</v>
      </c>
      <c r="C48" s="45" t="str">
        <f>'Array Table'!C47</f>
        <v>NTC</v>
      </c>
      <c r="D48" s="46" t="str">
        <f>IF(SUM('Test Sample Data'!D$47:D$49)&gt;10,IF(AND(ISNUMBER('Test Sample Data'!D47),'Test Sample Data'!D47&lt;40,'Test Sample Data'!D47&gt;0),'Test Sample Data'!D47,40),"")</f>
        <v/>
      </c>
      <c r="E48" s="44" t="s">
        <v>45</v>
      </c>
      <c r="F48" s="45" t="str">
        <f>'Array Table'!B47</f>
        <v>Microbial DNA qPCR Assay 2</v>
      </c>
      <c r="G48" s="45" t="str">
        <f>'Array Table'!C47</f>
        <v>NTC</v>
      </c>
      <c r="H48" s="47"/>
      <c r="I48" s="44" t="s">
        <v>45</v>
      </c>
      <c r="J48" s="45" t="str">
        <f>'Array Table'!B47</f>
        <v>Microbial DNA qPCR Assay 2</v>
      </c>
      <c r="K48" s="45" t="str">
        <f>'Array Table'!C47</f>
        <v>NTC</v>
      </c>
      <c r="L48" s="45" t="str">
        <f>IF(D48="","",IF(D48&gt;35,"OK","Warning"))</f>
        <v/>
      </c>
    </row>
    <row r="49" spans="1:12" x14ac:dyDescent="0.25">
      <c r="A49" s="44" t="s">
        <v>46</v>
      </c>
      <c r="B49" s="45" t="str">
        <f>'Array Table'!B48</f>
        <v>Microbial DNA qPCR Assay 2</v>
      </c>
      <c r="C49" s="45" t="str">
        <f>'Array Table'!C48</f>
        <v>Microbial DNA Positive Control</v>
      </c>
      <c r="D49" s="46" t="str">
        <f>IF(SUM('Test Sample Data'!D$47:D$49)&gt;10,IF(AND(ISNUMBER('Test Sample Data'!D48),'Test Sample Data'!D48&lt;40,'Test Sample Data'!D48&gt;0),'Test Sample Data'!D48,40),"")</f>
        <v/>
      </c>
      <c r="E49" s="44" t="s">
        <v>46</v>
      </c>
      <c r="F49" s="45" t="str">
        <f>'Array Table'!B48</f>
        <v>Microbial DNA qPCR Assay 2</v>
      </c>
      <c r="G49" s="45" t="str">
        <f>'Array Table'!C48</f>
        <v>Microbial DNA Positive Control</v>
      </c>
      <c r="H49" s="47" t="str">
        <f>IFERROR(D48-D49,"")</f>
        <v/>
      </c>
      <c r="I49" s="44" t="s">
        <v>46</v>
      </c>
      <c r="J49" s="45" t="str">
        <f>'Array Table'!B48</f>
        <v>Microbial DNA qPCR Assay 2</v>
      </c>
      <c r="K49" s="45" t="str">
        <f>'Array Table'!C48</f>
        <v>Microbial DNA Positive Control</v>
      </c>
      <c r="L49" s="45" t="str">
        <f>IF(H49="","",IF(D49&lt;=34,"OK","Warning"))</f>
        <v/>
      </c>
    </row>
    <row r="50" spans="1:12" x14ac:dyDescent="0.25">
      <c r="A50" s="44" t="s">
        <v>47</v>
      </c>
      <c r="B50" s="45" t="str">
        <f>'Array Table'!B49</f>
        <v>Microbial DNA qPCR Assay 2</v>
      </c>
      <c r="C50" s="45" t="str">
        <f>'Array Table'!C49</f>
        <v>Sample 8</v>
      </c>
      <c r="D50" s="46" t="str">
        <f>IF(SUM('Test Sample Data'!D$47:D$49)&gt;10,IF(AND(ISNUMBER('Test Sample Data'!D49),'Test Sample Data'!D49&lt;40,'Test Sample Data'!D49&gt;0),'Test Sample Data'!D49,40),"")</f>
        <v/>
      </c>
      <c r="E50" s="44" t="s">
        <v>47</v>
      </c>
      <c r="F50" s="45" t="str">
        <f>'Array Table'!B49</f>
        <v>Microbial DNA qPCR Assay 2</v>
      </c>
      <c r="G50" s="45" t="str">
        <f>'Array Table'!C49</f>
        <v>Sample 8</v>
      </c>
      <c r="H50" s="47" t="str">
        <f>IFERROR(D48-D50,"")</f>
        <v/>
      </c>
      <c r="I50" s="44" t="s">
        <v>47</v>
      </c>
      <c r="J50" s="45" t="str">
        <f>'Array Table'!B49</f>
        <v>Microbial DNA qPCR Assay 2</v>
      </c>
      <c r="K50" s="45" t="str">
        <f>'Array Table'!C49</f>
        <v>Sample 8</v>
      </c>
      <c r="L50" s="46" t="str">
        <f>IF(H50="","",IF(D48&lt;=35,IF(H50&lt;=1,"",IF(H50&gt;=2,"+","+/-")),IF(D48&lt;=37,IF(H50&lt;=1.5,"",IF(H50&gt;=3,"+","+/-")),IF(H50&lt;3,"",IF(H50&gt;=6,"+",IF(H50&gt;=3,"+/-",""))))))</f>
        <v/>
      </c>
    </row>
    <row r="51" spans="1:12" x14ac:dyDescent="0.25">
      <c r="A51" s="44" t="s">
        <v>48</v>
      </c>
      <c r="B51" s="45" t="str">
        <f>'Array Table'!B50</f>
        <v>Microbial DNA qPCR Assay 1</v>
      </c>
      <c r="C51" s="45" t="str">
        <f>'Array Table'!C50</f>
        <v>NTC</v>
      </c>
      <c r="D51" s="46" t="str">
        <f>IF(SUM('Test Sample Data'!D$50:D$52)&gt;10,IF(AND(ISNUMBER('Test Sample Data'!D50),'Test Sample Data'!D50&lt;40,'Test Sample Data'!D50&gt;0),'Test Sample Data'!D50,40),"")</f>
        <v/>
      </c>
      <c r="E51" s="44" t="s">
        <v>48</v>
      </c>
      <c r="F51" s="45" t="str">
        <f>'Array Table'!B50</f>
        <v>Microbial DNA qPCR Assay 1</v>
      </c>
      <c r="G51" s="45" t="str">
        <f>'Array Table'!C50</f>
        <v>NTC</v>
      </c>
      <c r="H51" s="47"/>
      <c r="I51" s="44" t="s">
        <v>48</v>
      </c>
      <c r="J51" s="45" t="str">
        <f>'Array Table'!B50</f>
        <v>Microbial DNA qPCR Assay 1</v>
      </c>
      <c r="K51" s="45" t="str">
        <f>'Array Table'!C50</f>
        <v>NTC</v>
      </c>
      <c r="L51" s="45" t="str">
        <f>IF(D51="","",IF(D51&gt;35,"OK","Warning"))</f>
        <v/>
      </c>
    </row>
    <row r="52" spans="1:12" x14ac:dyDescent="0.25">
      <c r="A52" s="44" t="s">
        <v>49</v>
      </c>
      <c r="B52" s="45" t="str">
        <f>'Array Table'!B51</f>
        <v>Microbial DNA qPCR Assay 1</v>
      </c>
      <c r="C52" s="45" t="str">
        <f>'Array Table'!C51</f>
        <v>Microbial DNA Positive Control</v>
      </c>
      <c r="D52" s="46" t="str">
        <f>IF(SUM('Test Sample Data'!D$50:D$52)&gt;10,IF(AND(ISNUMBER('Test Sample Data'!D51),'Test Sample Data'!D51&lt;40,'Test Sample Data'!D51&gt;0),'Test Sample Data'!D51,40),"")</f>
        <v/>
      </c>
      <c r="E52" s="44" t="s">
        <v>49</v>
      </c>
      <c r="F52" s="45" t="str">
        <f>'Array Table'!B51</f>
        <v>Microbial DNA qPCR Assay 1</v>
      </c>
      <c r="G52" s="45" t="str">
        <f>'Array Table'!C51</f>
        <v>Microbial DNA Positive Control</v>
      </c>
      <c r="H52" s="47" t="str">
        <f>IFERROR(D51-D52,"")</f>
        <v/>
      </c>
      <c r="I52" s="44" t="s">
        <v>49</v>
      </c>
      <c r="J52" s="45" t="str">
        <f>'Array Table'!B51</f>
        <v>Microbial DNA qPCR Assay 1</v>
      </c>
      <c r="K52" s="45" t="str">
        <f>'Array Table'!C51</f>
        <v>Microbial DNA Positive Control</v>
      </c>
      <c r="L52" s="45" t="str">
        <f>IF(H52="","",IF(D52&lt;=34,"OK","Warning"))</f>
        <v/>
      </c>
    </row>
    <row r="53" spans="1:12" x14ac:dyDescent="0.25">
      <c r="A53" s="44" t="s">
        <v>50</v>
      </c>
      <c r="B53" s="45" t="str">
        <f>'Array Table'!B52</f>
        <v>Microbial DNA qPCR Assay 1</v>
      </c>
      <c r="C53" s="45" t="str">
        <f>'Array Table'!C52</f>
        <v>Sample 9</v>
      </c>
      <c r="D53" s="46" t="str">
        <f>IF(SUM('Test Sample Data'!D$50:D$52)&gt;10,IF(AND(ISNUMBER('Test Sample Data'!D52),'Test Sample Data'!D52&lt;40,'Test Sample Data'!D52&gt;0),'Test Sample Data'!D52,40),"")</f>
        <v/>
      </c>
      <c r="E53" s="44" t="s">
        <v>50</v>
      </c>
      <c r="F53" s="45" t="str">
        <f>'Array Table'!B52</f>
        <v>Microbial DNA qPCR Assay 1</v>
      </c>
      <c r="G53" s="45" t="str">
        <f>'Array Table'!C52</f>
        <v>Sample 9</v>
      </c>
      <c r="H53" s="47" t="str">
        <f>IFERROR(D51-D53,"")</f>
        <v/>
      </c>
      <c r="I53" s="44" t="s">
        <v>50</v>
      </c>
      <c r="J53" s="45" t="str">
        <f>'Array Table'!B52</f>
        <v>Microbial DNA qPCR Assay 1</v>
      </c>
      <c r="K53" s="45" t="str">
        <f>'Array Table'!C52</f>
        <v>Sample 9</v>
      </c>
      <c r="L53" s="46" t="str">
        <f>IF(H53="","",IF(D51&lt;=35,IF(H53&lt;=1,"",IF(H53&gt;=2,"+","+/-")),IF(D51&lt;=37,IF(H53&lt;=1.5,"",IF(H53&gt;=3,"+","+/-")),IF(H53&lt;3,"",IF(H53&gt;=6,"+",IF(H53&gt;=3,"+/-",""))))))</f>
        <v/>
      </c>
    </row>
    <row r="54" spans="1:12" x14ac:dyDescent="0.25">
      <c r="A54" s="44" t="s">
        <v>51</v>
      </c>
      <c r="B54" s="45" t="str">
        <f>'Array Table'!B53</f>
        <v>Microbial DNA qPCR Assay 2</v>
      </c>
      <c r="C54" s="45" t="str">
        <f>'Array Table'!C53</f>
        <v>NTC</v>
      </c>
      <c r="D54" s="46" t="str">
        <f>IF(SUM('Test Sample Data'!D$53:D$55)&gt;10,IF(AND(ISNUMBER('Test Sample Data'!D53),'Test Sample Data'!D53&lt;40,'Test Sample Data'!D53&gt;0),'Test Sample Data'!D53,40),"")</f>
        <v/>
      </c>
      <c r="E54" s="44" t="s">
        <v>51</v>
      </c>
      <c r="F54" s="45" t="str">
        <f>'Array Table'!B53</f>
        <v>Microbial DNA qPCR Assay 2</v>
      </c>
      <c r="G54" s="45" t="str">
        <f>'Array Table'!C53</f>
        <v>NTC</v>
      </c>
      <c r="H54" s="47"/>
      <c r="I54" s="44" t="s">
        <v>51</v>
      </c>
      <c r="J54" s="45" t="str">
        <f>'Array Table'!B53</f>
        <v>Microbial DNA qPCR Assay 2</v>
      </c>
      <c r="K54" s="45" t="str">
        <f>'Array Table'!C53</f>
        <v>NTC</v>
      </c>
      <c r="L54" s="45" t="str">
        <f>IF(D54="","",IF(D54&gt;35,"OK","Warning"))</f>
        <v/>
      </c>
    </row>
    <row r="55" spans="1:12" x14ac:dyDescent="0.25">
      <c r="A55" s="44" t="s">
        <v>52</v>
      </c>
      <c r="B55" s="45" t="str">
        <f>'Array Table'!B54</f>
        <v>Microbial DNA qPCR Assay 2</v>
      </c>
      <c r="C55" s="45" t="str">
        <f>'Array Table'!C54</f>
        <v>Microbial DNA Positive Control</v>
      </c>
      <c r="D55" s="46" t="str">
        <f>IF(SUM('Test Sample Data'!D$53:D$55)&gt;10,IF(AND(ISNUMBER('Test Sample Data'!D54),'Test Sample Data'!D54&lt;40,'Test Sample Data'!D54&gt;0),'Test Sample Data'!D54,40),"")</f>
        <v/>
      </c>
      <c r="E55" s="44" t="s">
        <v>52</v>
      </c>
      <c r="F55" s="45" t="str">
        <f>'Array Table'!B54</f>
        <v>Microbial DNA qPCR Assay 2</v>
      </c>
      <c r="G55" s="45" t="str">
        <f>'Array Table'!C54</f>
        <v>Microbial DNA Positive Control</v>
      </c>
      <c r="H55" s="47" t="str">
        <f>IFERROR(D54-D55,"")</f>
        <v/>
      </c>
      <c r="I55" s="44" t="s">
        <v>52</v>
      </c>
      <c r="J55" s="45" t="str">
        <f>'Array Table'!B54</f>
        <v>Microbial DNA qPCR Assay 2</v>
      </c>
      <c r="K55" s="45" t="str">
        <f>'Array Table'!C54</f>
        <v>Microbial DNA Positive Control</v>
      </c>
      <c r="L55" s="45" t="str">
        <f>IF(H55="","",IF(D55&lt;=34,"OK","Warning"))</f>
        <v/>
      </c>
    </row>
    <row r="56" spans="1:12" x14ac:dyDescent="0.25">
      <c r="A56" s="44" t="s">
        <v>53</v>
      </c>
      <c r="B56" s="45" t="str">
        <f>'Array Table'!B55</f>
        <v>Microbial DNA qPCR Assay 2</v>
      </c>
      <c r="C56" s="45" t="str">
        <f>'Array Table'!C55</f>
        <v>Sample 9</v>
      </c>
      <c r="D56" s="46" t="str">
        <f>IF(SUM('Test Sample Data'!D$53:D$55)&gt;10,IF(AND(ISNUMBER('Test Sample Data'!D55),'Test Sample Data'!D55&lt;40,'Test Sample Data'!D55&gt;0),'Test Sample Data'!D55,40),"")</f>
        <v/>
      </c>
      <c r="E56" s="44" t="s">
        <v>53</v>
      </c>
      <c r="F56" s="45" t="str">
        <f>'Array Table'!B55</f>
        <v>Microbial DNA qPCR Assay 2</v>
      </c>
      <c r="G56" s="45" t="str">
        <f>'Array Table'!C55</f>
        <v>Sample 9</v>
      </c>
      <c r="H56" s="47" t="str">
        <f>IFERROR(D54-D56,"")</f>
        <v/>
      </c>
      <c r="I56" s="44" t="s">
        <v>53</v>
      </c>
      <c r="J56" s="45" t="str">
        <f>'Array Table'!B55</f>
        <v>Microbial DNA qPCR Assay 2</v>
      </c>
      <c r="K56" s="45" t="str">
        <f>'Array Table'!C55</f>
        <v>Sample 9</v>
      </c>
      <c r="L56" s="46" t="str">
        <f>IF(H56="","",IF(D54&lt;=35,IF(H56&lt;=1,"",IF(H56&gt;=2,"+","+/-")),IF(D54&lt;=37,IF(H56&lt;=1.5,"",IF(H56&gt;=3,"+","+/-")),IF(H56&lt;3,"",IF(H56&gt;=6,"+",IF(H56&gt;=3,"+/-",""))))))</f>
        <v/>
      </c>
    </row>
    <row r="57" spans="1:12" x14ac:dyDescent="0.25">
      <c r="A57" s="44" t="s">
        <v>54</v>
      </c>
      <c r="B57" s="45" t="str">
        <f>'Array Table'!B56</f>
        <v>Microbial DNA qPCR Assay 1</v>
      </c>
      <c r="C57" s="45" t="str">
        <f>'Array Table'!C56</f>
        <v>NTC</v>
      </c>
      <c r="D57" s="46" t="str">
        <f>IF(SUM('Test Sample Data'!D$56:D$58)&gt;10,IF(AND(ISNUMBER('Test Sample Data'!D56),'Test Sample Data'!D56&lt;40,'Test Sample Data'!D56&gt;0),'Test Sample Data'!D56,40),"")</f>
        <v/>
      </c>
      <c r="E57" s="44" t="s">
        <v>54</v>
      </c>
      <c r="F57" s="45" t="str">
        <f>'Array Table'!B56</f>
        <v>Microbial DNA qPCR Assay 1</v>
      </c>
      <c r="G57" s="45" t="str">
        <f>'Array Table'!C56</f>
        <v>NTC</v>
      </c>
      <c r="H57" s="47"/>
      <c r="I57" s="44" t="s">
        <v>54</v>
      </c>
      <c r="J57" s="45" t="str">
        <f>'Array Table'!B56</f>
        <v>Microbial DNA qPCR Assay 1</v>
      </c>
      <c r="K57" s="45" t="str">
        <f>'Array Table'!C56</f>
        <v>NTC</v>
      </c>
      <c r="L57" s="45" t="str">
        <f>IF(D57="","",IF(D57&gt;35,"OK","Warning"))</f>
        <v/>
      </c>
    </row>
    <row r="58" spans="1:12" x14ac:dyDescent="0.25">
      <c r="A58" s="44" t="s">
        <v>55</v>
      </c>
      <c r="B58" s="45" t="str">
        <f>'Array Table'!B57</f>
        <v>Microbial DNA qPCR Assay 1</v>
      </c>
      <c r="C58" s="45" t="str">
        <f>'Array Table'!C57</f>
        <v>Microbial DNA Positive Control</v>
      </c>
      <c r="D58" s="46" t="str">
        <f>IF(SUM('Test Sample Data'!D$56:D$58)&gt;10,IF(AND(ISNUMBER('Test Sample Data'!D57),'Test Sample Data'!D57&lt;40,'Test Sample Data'!D57&gt;0),'Test Sample Data'!D57,40),"")</f>
        <v/>
      </c>
      <c r="E58" s="44" t="s">
        <v>55</v>
      </c>
      <c r="F58" s="45" t="str">
        <f>'Array Table'!B57</f>
        <v>Microbial DNA qPCR Assay 1</v>
      </c>
      <c r="G58" s="45" t="str">
        <f>'Array Table'!C57</f>
        <v>Microbial DNA Positive Control</v>
      </c>
      <c r="H58" s="47" t="str">
        <f>IFERROR(D57-D58,"")</f>
        <v/>
      </c>
      <c r="I58" s="44" t="s">
        <v>55</v>
      </c>
      <c r="J58" s="45" t="str">
        <f>'Array Table'!B57</f>
        <v>Microbial DNA qPCR Assay 1</v>
      </c>
      <c r="K58" s="45" t="str">
        <f>'Array Table'!C57</f>
        <v>Microbial DNA Positive Control</v>
      </c>
      <c r="L58" s="45" t="str">
        <f>IF(H58="","",IF(D58&lt;=34,"OK","Warning"))</f>
        <v/>
      </c>
    </row>
    <row r="59" spans="1:12" x14ac:dyDescent="0.25">
      <c r="A59" s="44" t="s">
        <v>56</v>
      </c>
      <c r="B59" s="45" t="str">
        <f>'Array Table'!B58</f>
        <v>Microbial DNA qPCR Assay 1</v>
      </c>
      <c r="C59" s="45" t="str">
        <f>'Array Table'!C58</f>
        <v>Sample 10</v>
      </c>
      <c r="D59" s="46" t="str">
        <f>IF(SUM('Test Sample Data'!D$56:D$58)&gt;10,IF(AND(ISNUMBER('Test Sample Data'!D58),'Test Sample Data'!D58&lt;40,'Test Sample Data'!D58&gt;0),'Test Sample Data'!D58,40),"")</f>
        <v/>
      </c>
      <c r="E59" s="44" t="s">
        <v>56</v>
      </c>
      <c r="F59" s="45" t="str">
        <f>'Array Table'!B58</f>
        <v>Microbial DNA qPCR Assay 1</v>
      </c>
      <c r="G59" s="45" t="str">
        <f>'Array Table'!C58</f>
        <v>Sample 10</v>
      </c>
      <c r="H59" s="47" t="str">
        <f>IFERROR(D57-D59,"")</f>
        <v/>
      </c>
      <c r="I59" s="44" t="s">
        <v>56</v>
      </c>
      <c r="J59" s="45" t="str">
        <f>'Array Table'!B58</f>
        <v>Microbial DNA qPCR Assay 1</v>
      </c>
      <c r="K59" s="45" t="str">
        <f>'Array Table'!C58</f>
        <v>Sample 10</v>
      </c>
      <c r="L59" s="46" t="str">
        <f>IF(H59="","",IF(D57&lt;=35,IF(H59&lt;=1,"",IF(H59&gt;=2,"+","+/-")),IF(D57&lt;=37,IF(H59&lt;=1.5,"",IF(H59&gt;=3,"+","+/-")),IF(H59&lt;3,"",IF(H59&gt;=6,"+",IF(H59&gt;=3,"+/-",""))))))</f>
        <v/>
      </c>
    </row>
    <row r="60" spans="1:12" x14ac:dyDescent="0.25">
      <c r="A60" s="44" t="s">
        <v>57</v>
      </c>
      <c r="B60" s="45" t="str">
        <f>'Array Table'!B59</f>
        <v>Microbial DNA qPCR Assay 2</v>
      </c>
      <c r="C60" s="45" t="str">
        <f>'Array Table'!C59</f>
        <v>NTC</v>
      </c>
      <c r="D60" s="46" t="str">
        <f>IF(SUM('Test Sample Data'!D$59:D$61)&gt;10,IF(AND(ISNUMBER('Test Sample Data'!D59),'Test Sample Data'!D59&lt;40,'Test Sample Data'!D59&gt;0),'Test Sample Data'!D59,40),"")</f>
        <v/>
      </c>
      <c r="E60" s="44" t="s">
        <v>57</v>
      </c>
      <c r="F60" s="45" t="str">
        <f>'Array Table'!B59</f>
        <v>Microbial DNA qPCR Assay 2</v>
      </c>
      <c r="G60" s="45" t="str">
        <f>'Array Table'!C59</f>
        <v>NTC</v>
      </c>
      <c r="H60" s="47"/>
      <c r="I60" s="44" t="s">
        <v>57</v>
      </c>
      <c r="J60" s="45" t="str">
        <f>'Array Table'!B59</f>
        <v>Microbial DNA qPCR Assay 2</v>
      </c>
      <c r="K60" s="45" t="str">
        <f>'Array Table'!C59</f>
        <v>NTC</v>
      </c>
      <c r="L60" s="45" t="str">
        <f>IF(D60="","",IF(D60&gt;35,"OK","Warning"))</f>
        <v/>
      </c>
    </row>
    <row r="61" spans="1:12" x14ac:dyDescent="0.25">
      <c r="A61" s="44" t="s">
        <v>58</v>
      </c>
      <c r="B61" s="45" t="str">
        <f>'Array Table'!B60</f>
        <v>Microbial DNA qPCR Assay 2</v>
      </c>
      <c r="C61" s="45" t="str">
        <f>'Array Table'!C60</f>
        <v>Microbial DNA Positive Control</v>
      </c>
      <c r="D61" s="46" t="str">
        <f>IF(SUM('Test Sample Data'!D$59:D$61)&gt;10,IF(AND(ISNUMBER('Test Sample Data'!D60),'Test Sample Data'!D60&lt;40,'Test Sample Data'!D60&gt;0),'Test Sample Data'!D60,40),"")</f>
        <v/>
      </c>
      <c r="E61" s="44" t="s">
        <v>58</v>
      </c>
      <c r="F61" s="45" t="str">
        <f>'Array Table'!B60</f>
        <v>Microbial DNA qPCR Assay 2</v>
      </c>
      <c r="G61" s="45" t="str">
        <f>'Array Table'!C60</f>
        <v>Microbial DNA Positive Control</v>
      </c>
      <c r="H61" s="47" t="str">
        <f>IFERROR(D60-D61,"")</f>
        <v/>
      </c>
      <c r="I61" s="44" t="s">
        <v>58</v>
      </c>
      <c r="J61" s="45" t="str">
        <f>'Array Table'!B60</f>
        <v>Microbial DNA qPCR Assay 2</v>
      </c>
      <c r="K61" s="45" t="str">
        <f>'Array Table'!C60</f>
        <v>Microbial DNA Positive Control</v>
      </c>
      <c r="L61" s="45" t="str">
        <f>IF(H61="","",IF(D61&lt;=34,"OK","Warning"))</f>
        <v/>
      </c>
    </row>
    <row r="62" spans="1:12" x14ac:dyDescent="0.25">
      <c r="A62" s="44" t="s">
        <v>59</v>
      </c>
      <c r="B62" s="45" t="str">
        <f>'Array Table'!B61</f>
        <v>Microbial DNA qPCR Assay 2</v>
      </c>
      <c r="C62" s="45" t="str">
        <f>'Array Table'!C61</f>
        <v>Sample 10</v>
      </c>
      <c r="D62" s="46" t="str">
        <f>IF(SUM('Test Sample Data'!D$59:D$61)&gt;10,IF(AND(ISNUMBER('Test Sample Data'!D61),'Test Sample Data'!D61&lt;40,'Test Sample Data'!D61&gt;0),'Test Sample Data'!D61,40),"")</f>
        <v/>
      </c>
      <c r="E62" s="44" t="s">
        <v>59</v>
      </c>
      <c r="F62" s="45" t="str">
        <f>'Array Table'!B61</f>
        <v>Microbial DNA qPCR Assay 2</v>
      </c>
      <c r="G62" s="45" t="str">
        <f>'Array Table'!C61</f>
        <v>Sample 10</v>
      </c>
      <c r="H62" s="47" t="str">
        <f>IFERROR(D60-D62,"")</f>
        <v/>
      </c>
      <c r="I62" s="44" t="s">
        <v>59</v>
      </c>
      <c r="J62" s="45" t="str">
        <f>'Array Table'!B61</f>
        <v>Microbial DNA qPCR Assay 2</v>
      </c>
      <c r="K62" s="45" t="str">
        <f>'Array Table'!C61</f>
        <v>Sample 10</v>
      </c>
      <c r="L62" s="46" t="str">
        <f>IF(H62="","",IF(D60&lt;=35,IF(H62&lt;=1,"",IF(H62&gt;=2,"+","+/-")),IF(D60&lt;=37,IF(H62&lt;=1.5,"",IF(H62&gt;=3,"+","+/-")),IF(H62&lt;3,"",IF(H62&gt;=6,"+",IF(H62&gt;=3,"+/-",""))))))</f>
        <v/>
      </c>
    </row>
    <row r="63" spans="1:12" x14ac:dyDescent="0.25">
      <c r="A63" s="44" t="s">
        <v>60</v>
      </c>
      <c r="B63" s="45" t="str">
        <f>'Array Table'!B62</f>
        <v>Microbial DNA qPCR Assay 1</v>
      </c>
      <c r="C63" s="45" t="str">
        <f>'Array Table'!C62</f>
        <v>NTC</v>
      </c>
      <c r="D63" s="46" t="str">
        <f>IF(SUM('Test Sample Data'!D$62:D$64)&gt;10,IF(AND(ISNUMBER('Test Sample Data'!D62),'Test Sample Data'!D62&lt;40,'Test Sample Data'!D62&gt;0),'Test Sample Data'!D62,40),"")</f>
        <v/>
      </c>
      <c r="E63" s="44" t="s">
        <v>60</v>
      </c>
      <c r="F63" s="45" t="str">
        <f>'Array Table'!B62</f>
        <v>Microbial DNA qPCR Assay 1</v>
      </c>
      <c r="G63" s="45" t="str">
        <f>'Array Table'!C62</f>
        <v>NTC</v>
      </c>
      <c r="H63" s="47"/>
      <c r="I63" s="44" t="s">
        <v>60</v>
      </c>
      <c r="J63" s="45" t="str">
        <f>'Array Table'!B62</f>
        <v>Microbial DNA qPCR Assay 1</v>
      </c>
      <c r="K63" s="45" t="str">
        <f>'Array Table'!C62</f>
        <v>NTC</v>
      </c>
      <c r="L63" s="45" t="str">
        <f>IF(D63="","",IF(D63&gt;35,"OK","Warning"))</f>
        <v/>
      </c>
    </row>
    <row r="64" spans="1:12" x14ac:dyDescent="0.25">
      <c r="A64" s="44" t="s">
        <v>61</v>
      </c>
      <c r="B64" s="45" t="str">
        <f>'Array Table'!B63</f>
        <v>Microbial DNA qPCR Assay 1</v>
      </c>
      <c r="C64" s="45" t="str">
        <f>'Array Table'!C63</f>
        <v>Microbial DNA Positive Control</v>
      </c>
      <c r="D64" s="46" t="str">
        <f>IF(SUM('Test Sample Data'!D$62:D$64)&gt;10,IF(AND(ISNUMBER('Test Sample Data'!D63),'Test Sample Data'!D63&lt;40,'Test Sample Data'!D63&gt;0),'Test Sample Data'!D63,40),"")</f>
        <v/>
      </c>
      <c r="E64" s="44" t="s">
        <v>61</v>
      </c>
      <c r="F64" s="45" t="str">
        <f>'Array Table'!B63</f>
        <v>Microbial DNA qPCR Assay 1</v>
      </c>
      <c r="G64" s="45" t="str">
        <f>'Array Table'!C63</f>
        <v>Microbial DNA Positive Control</v>
      </c>
      <c r="H64" s="47" t="str">
        <f>IFERROR(D63-D64,"")</f>
        <v/>
      </c>
      <c r="I64" s="44" t="s">
        <v>61</v>
      </c>
      <c r="J64" s="45" t="str">
        <f>'Array Table'!B63</f>
        <v>Microbial DNA qPCR Assay 1</v>
      </c>
      <c r="K64" s="45" t="str">
        <f>'Array Table'!C63</f>
        <v>Microbial DNA Positive Control</v>
      </c>
      <c r="L64" s="45" t="str">
        <f>IF(H64="","",IF(D64&lt;=34,"OK","Warning"))</f>
        <v/>
      </c>
    </row>
    <row r="65" spans="1:12" x14ac:dyDescent="0.25">
      <c r="A65" s="44" t="s">
        <v>62</v>
      </c>
      <c r="B65" s="45" t="str">
        <f>'Array Table'!B64</f>
        <v>Microbial DNA qPCR Assay 1</v>
      </c>
      <c r="C65" s="45" t="str">
        <f>'Array Table'!C64</f>
        <v>Sample 11</v>
      </c>
      <c r="D65" s="46" t="str">
        <f>IF(SUM('Test Sample Data'!D$62:D$64)&gt;10,IF(AND(ISNUMBER('Test Sample Data'!D64),'Test Sample Data'!D64&lt;40,'Test Sample Data'!D64&gt;0),'Test Sample Data'!D64,40),"")</f>
        <v/>
      </c>
      <c r="E65" s="44" t="s">
        <v>62</v>
      </c>
      <c r="F65" s="45" t="str">
        <f>'Array Table'!B64</f>
        <v>Microbial DNA qPCR Assay 1</v>
      </c>
      <c r="G65" s="45" t="str">
        <f>'Array Table'!C64</f>
        <v>Sample 11</v>
      </c>
      <c r="H65" s="47" t="str">
        <f>IFERROR(D63-D65,"")</f>
        <v/>
      </c>
      <c r="I65" s="44" t="s">
        <v>62</v>
      </c>
      <c r="J65" s="45" t="str">
        <f>'Array Table'!B64</f>
        <v>Microbial DNA qPCR Assay 1</v>
      </c>
      <c r="K65" s="45" t="str">
        <f>'Array Table'!C64</f>
        <v>Sample 11</v>
      </c>
      <c r="L65" s="46" t="str">
        <f>IF(H65="","",IF(D63&lt;=35,IF(H65&lt;=1,"",IF(H65&gt;=2,"+","+/-")),IF(D63&lt;=37,IF(H65&lt;=1.5,"",IF(H65&gt;=3,"+","+/-")),IF(H65&lt;3,"",IF(H65&gt;=6,"+",IF(H65&gt;=3,"+/-",""))))))</f>
        <v/>
      </c>
    </row>
    <row r="66" spans="1:12" x14ac:dyDescent="0.25">
      <c r="A66" s="44" t="s">
        <v>63</v>
      </c>
      <c r="B66" s="45" t="str">
        <f>'Array Table'!B65</f>
        <v>Microbial DNA qPCR Assay 2</v>
      </c>
      <c r="C66" s="45" t="str">
        <f>'Array Table'!C65</f>
        <v>NTC</v>
      </c>
      <c r="D66" s="46" t="str">
        <f>IF(SUM('Test Sample Data'!D$65:D$67)&gt;10,IF(AND(ISNUMBER('Test Sample Data'!D65),'Test Sample Data'!D65&lt;40,'Test Sample Data'!D65&gt;0),'Test Sample Data'!D65,40),"")</f>
        <v/>
      </c>
      <c r="E66" s="44" t="s">
        <v>63</v>
      </c>
      <c r="F66" s="45" t="str">
        <f>'Array Table'!B65</f>
        <v>Microbial DNA qPCR Assay 2</v>
      </c>
      <c r="G66" s="45" t="str">
        <f>'Array Table'!C65</f>
        <v>NTC</v>
      </c>
      <c r="H66" s="47"/>
      <c r="I66" s="44" t="s">
        <v>63</v>
      </c>
      <c r="J66" s="45" t="str">
        <f>'Array Table'!B65</f>
        <v>Microbial DNA qPCR Assay 2</v>
      </c>
      <c r="K66" s="45" t="str">
        <f>'Array Table'!C65</f>
        <v>NTC</v>
      </c>
      <c r="L66" s="45" t="str">
        <f>IF(D66="","",IF(D66&gt;35,"OK","Warning"))</f>
        <v/>
      </c>
    </row>
    <row r="67" spans="1:12" x14ac:dyDescent="0.25">
      <c r="A67" s="44" t="s">
        <v>64</v>
      </c>
      <c r="B67" s="45" t="str">
        <f>'Array Table'!B66</f>
        <v>Microbial DNA qPCR Assay 2</v>
      </c>
      <c r="C67" s="45" t="str">
        <f>'Array Table'!C66</f>
        <v>Microbial DNA Positive Control</v>
      </c>
      <c r="D67" s="46" t="str">
        <f>IF(SUM('Test Sample Data'!D$65:D$67)&gt;10,IF(AND(ISNUMBER('Test Sample Data'!D66),'Test Sample Data'!D66&lt;40,'Test Sample Data'!D66&gt;0),'Test Sample Data'!D66,40),"")</f>
        <v/>
      </c>
      <c r="E67" s="44" t="s">
        <v>64</v>
      </c>
      <c r="F67" s="45" t="str">
        <f>'Array Table'!B66</f>
        <v>Microbial DNA qPCR Assay 2</v>
      </c>
      <c r="G67" s="45" t="str">
        <f>'Array Table'!C66</f>
        <v>Microbial DNA Positive Control</v>
      </c>
      <c r="H67" s="47" t="str">
        <f>IFERROR(D66-D67,"")</f>
        <v/>
      </c>
      <c r="I67" s="44" t="s">
        <v>64</v>
      </c>
      <c r="J67" s="45" t="str">
        <f>'Array Table'!B66</f>
        <v>Microbial DNA qPCR Assay 2</v>
      </c>
      <c r="K67" s="45" t="str">
        <f>'Array Table'!C66</f>
        <v>Microbial DNA Positive Control</v>
      </c>
      <c r="L67" s="45" t="str">
        <f>IF(H67="","",IF(D67&lt;=34,"OK","Warning"))</f>
        <v/>
      </c>
    </row>
    <row r="68" spans="1:12" x14ac:dyDescent="0.25">
      <c r="A68" s="44" t="s">
        <v>65</v>
      </c>
      <c r="B68" s="45" t="str">
        <f>'Array Table'!B67</f>
        <v>Microbial DNA qPCR Assay 2</v>
      </c>
      <c r="C68" s="45" t="str">
        <f>'Array Table'!C67</f>
        <v>Sample 11</v>
      </c>
      <c r="D68" s="46" t="str">
        <f>IF(SUM('Test Sample Data'!D$65:D$67)&gt;10,IF(AND(ISNUMBER('Test Sample Data'!D67),'Test Sample Data'!D67&lt;40,'Test Sample Data'!D67&gt;0),'Test Sample Data'!D67,40),"")</f>
        <v/>
      </c>
      <c r="E68" s="44" t="s">
        <v>65</v>
      </c>
      <c r="F68" s="45" t="str">
        <f>'Array Table'!B67</f>
        <v>Microbial DNA qPCR Assay 2</v>
      </c>
      <c r="G68" s="45" t="str">
        <f>'Array Table'!C67</f>
        <v>Sample 11</v>
      </c>
      <c r="H68" s="47" t="str">
        <f>IFERROR(D66-D68,"")</f>
        <v/>
      </c>
      <c r="I68" s="44" t="s">
        <v>65</v>
      </c>
      <c r="J68" s="45" t="str">
        <f>'Array Table'!B67</f>
        <v>Microbial DNA qPCR Assay 2</v>
      </c>
      <c r="K68" s="45" t="str">
        <f>'Array Table'!C67</f>
        <v>Sample 11</v>
      </c>
      <c r="L68" s="46" t="str">
        <f>IF(H68="","",IF(D66&lt;=35,IF(H68&lt;=1,"",IF(H68&gt;=2,"+","+/-")),IF(D66&lt;=37,IF(H68&lt;=1.5,"",IF(H68&gt;=3,"+","+/-")),IF(H68&lt;3,"",IF(H68&gt;=6,"+",IF(H68&gt;=3,"+/-",""))))))</f>
        <v/>
      </c>
    </row>
    <row r="69" spans="1:12" x14ac:dyDescent="0.25">
      <c r="A69" s="44" t="s">
        <v>66</v>
      </c>
      <c r="B69" s="45" t="str">
        <f>'Array Table'!B68</f>
        <v>Microbial DNA qPCR Assay 1</v>
      </c>
      <c r="C69" s="45" t="str">
        <f>'Array Table'!C68</f>
        <v>NTC</v>
      </c>
      <c r="D69" s="46" t="str">
        <f>IF(SUM('Test Sample Data'!D$68:D$70)&gt;10,IF(AND(ISNUMBER('Test Sample Data'!D68),'Test Sample Data'!D68&lt;40,'Test Sample Data'!D68&gt;0),'Test Sample Data'!D68,40),"")</f>
        <v/>
      </c>
      <c r="E69" s="44" t="s">
        <v>66</v>
      </c>
      <c r="F69" s="45" t="str">
        <f>'Array Table'!B68</f>
        <v>Microbial DNA qPCR Assay 1</v>
      </c>
      <c r="G69" s="45" t="str">
        <f>'Array Table'!C68</f>
        <v>NTC</v>
      </c>
      <c r="H69" s="47"/>
      <c r="I69" s="44" t="s">
        <v>66</v>
      </c>
      <c r="J69" s="45" t="str">
        <f>'Array Table'!B68</f>
        <v>Microbial DNA qPCR Assay 1</v>
      </c>
      <c r="K69" s="45" t="str">
        <f>'Array Table'!C68</f>
        <v>NTC</v>
      </c>
      <c r="L69" s="45" t="str">
        <f>IF(D69="","",IF(D69&gt;35,"OK","Warning"))</f>
        <v/>
      </c>
    </row>
    <row r="70" spans="1:12" x14ac:dyDescent="0.25">
      <c r="A70" s="44" t="s">
        <v>67</v>
      </c>
      <c r="B70" s="45" t="str">
        <f>'Array Table'!B69</f>
        <v>Microbial DNA qPCR Assay 1</v>
      </c>
      <c r="C70" s="45" t="str">
        <f>'Array Table'!C69</f>
        <v>Microbial DNA Positive Control</v>
      </c>
      <c r="D70" s="46" t="str">
        <f>IF(SUM('Test Sample Data'!D$68:D$70)&gt;10,IF(AND(ISNUMBER('Test Sample Data'!D69),'Test Sample Data'!D69&lt;40,'Test Sample Data'!D69&gt;0),'Test Sample Data'!D69,40),"")</f>
        <v/>
      </c>
      <c r="E70" s="44" t="s">
        <v>67</v>
      </c>
      <c r="F70" s="45" t="str">
        <f>'Array Table'!B69</f>
        <v>Microbial DNA qPCR Assay 1</v>
      </c>
      <c r="G70" s="45" t="str">
        <f>'Array Table'!C69</f>
        <v>Microbial DNA Positive Control</v>
      </c>
      <c r="H70" s="47" t="str">
        <f>IFERROR(D69-D70,"")</f>
        <v/>
      </c>
      <c r="I70" s="44" t="s">
        <v>67</v>
      </c>
      <c r="J70" s="45" t="str">
        <f>'Array Table'!B69</f>
        <v>Microbial DNA qPCR Assay 1</v>
      </c>
      <c r="K70" s="45" t="str">
        <f>'Array Table'!C69</f>
        <v>Microbial DNA Positive Control</v>
      </c>
      <c r="L70" s="45" t="str">
        <f>IF(H70="","",IF(D70&lt;=34,"OK","Warning"))</f>
        <v/>
      </c>
    </row>
    <row r="71" spans="1:12" x14ac:dyDescent="0.25">
      <c r="A71" s="44" t="s">
        <v>68</v>
      </c>
      <c r="B71" s="45" t="str">
        <f>'Array Table'!B70</f>
        <v>Microbial DNA qPCR Assay 1</v>
      </c>
      <c r="C71" s="45" t="str">
        <f>'Array Table'!C70</f>
        <v>Sample 12</v>
      </c>
      <c r="D71" s="46" t="str">
        <f>IF(SUM('Test Sample Data'!D$68:D$70)&gt;10,IF(AND(ISNUMBER('Test Sample Data'!D70),'Test Sample Data'!D70&lt;40,'Test Sample Data'!D70&gt;0),'Test Sample Data'!D70,40),"")</f>
        <v/>
      </c>
      <c r="E71" s="44" t="s">
        <v>68</v>
      </c>
      <c r="F71" s="45" t="str">
        <f>'Array Table'!B70</f>
        <v>Microbial DNA qPCR Assay 1</v>
      </c>
      <c r="G71" s="45" t="str">
        <f>'Array Table'!C70</f>
        <v>Sample 12</v>
      </c>
      <c r="H71" s="47" t="str">
        <f>IFERROR(D69-D71,"")</f>
        <v/>
      </c>
      <c r="I71" s="44" t="s">
        <v>68</v>
      </c>
      <c r="J71" s="45" t="str">
        <f>'Array Table'!B70</f>
        <v>Microbial DNA qPCR Assay 1</v>
      </c>
      <c r="K71" s="45" t="str">
        <f>'Array Table'!C70</f>
        <v>Sample 12</v>
      </c>
      <c r="L71" s="46" t="str">
        <f>IF(H71="","",IF(D69&lt;=35,IF(H71&lt;=1,"",IF(H71&gt;=2,"+","+/-")),IF(D69&lt;=37,IF(H71&lt;=1.5,"",IF(H71&gt;=3,"+","+/-")),IF(H71&lt;3,"",IF(H71&gt;=6,"+",IF(H71&gt;=3,"+/-",""))))))</f>
        <v/>
      </c>
    </row>
    <row r="72" spans="1:12" x14ac:dyDescent="0.25">
      <c r="A72" s="44" t="s">
        <v>69</v>
      </c>
      <c r="B72" s="45" t="str">
        <f>'Array Table'!B71</f>
        <v>Microbial DNA qPCR Assay 2</v>
      </c>
      <c r="C72" s="45" t="str">
        <f>'Array Table'!C71</f>
        <v>NTC</v>
      </c>
      <c r="D72" s="46" t="str">
        <f>IF(SUM('Test Sample Data'!D$71:D$73)&gt;10,IF(AND(ISNUMBER('Test Sample Data'!D71),'Test Sample Data'!D71&lt;40,'Test Sample Data'!D71&gt;0),'Test Sample Data'!D71,40),"")</f>
        <v/>
      </c>
      <c r="E72" s="44" t="s">
        <v>69</v>
      </c>
      <c r="F72" s="45" t="str">
        <f>'Array Table'!B71</f>
        <v>Microbial DNA qPCR Assay 2</v>
      </c>
      <c r="G72" s="45" t="str">
        <f>'Array Table'!C71</f>
        <v>NTC</v>
      </c>
      <c r="H72" s="47"/>
      <c r="I72" s="44" t="s">
        <v>69</v>
      </c>
      <c r="J72" s="45" t="str">
        <f>'Array Table'!B71</f>
        <v>Microbial DNA qPCR Assay 2</v>
      </c>
      <c r="K72" s="45" t="str">
        <f>'Array Table'!C71</f>
        <v>NTC</v>
      </c>
      <c r="L72" s="45" t="str">
        <f>IF(D72="","",IF(D72&gt;35,"OK","Warning"))</f>
        <v/>
      </c>
    </row>
    <row r="73" spans="1:12" x14ac:dyDescent="0.25">
      <c r="A73" s="44" t="s">
        <v>70</v>
      </c>
      <c r="B73" s="45" t="str">
        <f>'Array Table'!B72</f>
        <v>Microbial DNA qPCR Assay 2</v>
      </c>
      <c r="C73" s="45" t="str">
        <f>'Array Table'!C72</f>
        <v>Microbial DNA Positive Control</v>
      </c>
      <c r="D73" s="46" t="str">
        <f>IF(SUM('Test Sample Data'!D$71:D$73)&gt;10,IF(AND(ISNUMBER('Test Sample Data'!D72),'Test Sample Data'!D72&lt;40,'Test Sample Data'!D72&gt;0),'Test Sample Data'!D72,40),"")</f>
        <v/>
      </c>
      <c r="E73" s="44" t="s">
        <v>70</v>
      </c>
      <c r="F73" s="45" t="str">
        <f>'Array Table'!B72</f>
        <v>Microbial DNA qPCR Assay 2</v>
      </c>
      <c r="G73" s="45" t="str">
        <f>'Array Table'!C72</f>
        <v>Microbial DNA Positive Control</v>
      </c>
      <c r="H73" s="47" t="str">
        <f>IFERROR(D72-D73,"")</f>
        <v/>
      </c>
      <c r="I73" s="44" t="s">
        <v>70</v>
      </c>
      <c r="J73" s="45" t="str">
        <f>'Array Table'!B72</f>
        <v>Microbial DNA qPCR Assay 2</v>
      </c>
      <c r="K73" s="45" t="str">
        <f>'Array Table'!C72</f>
        <v>Microbial DNA Positive Control</v>
      </c>
      <c r="L73" s="45" t="str">
        <f>IF(H73="","",IF(D73&lt;=34,"OK","Warning"))</f>
        <v/>
      </c>
    </row>
    <row r="74" spans="1:12" x14ac:dyDescent="0.25">
      <c r="A74" s="44" t="s">
        <v>71</v>
      </c>
      <c r="B74" s="45" t="str">
        <f>'Array Table'!B73</f>
        <v>Microbial DNA qPCR Assay 2</v>
      </c>
      <c r="C74" s="45" t="str">
        <f>'Array Table'!C73</f>
        <v>Sample 12</v>
      </c>
      <c r="D74" s="46" t="str">
        <f>IF(SUM('Test Sample Data'!D$71:D$73)&gt;10,IF(AND(ISNUMBER('Test Sample Data'!D73),'Test Sample Data'!D73&lt;40,'Test Sample Data'!D73&gt;0),'Test Sample Data'!D73,40),"")</f>
        <v/>
      </c>
      <c r="E74" s="44" t="s">
        <v>71</v>
      </c>
      <c r="F74" s="45" t="str">
        <f>'Array Table'!B73</f>
        <v>Microbial DNA qPCR Assay 2</v>
      </c>
      <c r="G74" s="45" t="str">
        <f>'Array Table'!C73</f>
        <v>Sample 12</v>
      </c>
      <c r="H74" s="47" t="str">
        <f>IFERROR(D72-D74,"")</f>
        <v/>
      </c>
      <c r="I74" s="44" t="s">
        <v>71</v>
      </c>
      <c r="J74" s="45" t="str">
        <f>'Array Table'!B73</f>
        <v>Microbial DNA qPCR Assay 2</v>
      </c>
      <c r="K74" s="45" t="str">
        <f>'Array Table'!C73</f>
        <v>Sample 12</v>
      </c>
      <c r="L74" s="46" t="str">
        <f>IF(H74="","",IF(D72&lt;=35,IF(H74&lt;=1,"",IF(H74&gt;=2,"+","+/-")),IF(D72&lt;=37,IF(H74&lt;=1.5,"",IF(H74&gt;=3,"+","+/-")),IF(H74&lt;3,"",IF(H74&gt;=6,"+",IF(H74&gt;=3,"+/-",""))))))</f>
        <v/>
      </c>
    </row>
    <row r="75" spans="1:12" x14ac:dyDescent="0.25">
      <c r="A75" s="44" t="s">
        <v>72</v>
      </c>
      <c r="B75" s="45" t="str">
        <f>'Array Table'!B74</f>
        <v>Empty</v>
      </c>
      <c r="C75" s="45" t="str">
        <f>'Array Table'!C74</f>
        <v>Empty</v>
      </c>
      <c r="D75" s="46" t="str">
        <f>IF(SUM('Test Sample Data'!D$74:D$76)&gt;10,IF(AND(ISNUMBER('Test Sample Data'!D74),'Test Sample Data'!D74&lt;40,'Test Sample Data'!D74&gt;0),'Test Sample Data'!D74,40),"")</f>
        <v/>
      </c>
      <c r="E75" s="44" t="s">
        <v>72</v>
      </c>
      <c r="F75" s="45" t="str">
        <f>'Array Table'!B74</f>
        <v>Empty</v>
      </c>
      <c r="G75" s="45" t="str">
        <f>'Array Table'!C74</f>
        <v>Empty</v>
      </c>
      <c r="H75" s="47"/>
      <c r="I75" s="44" t="s">
        <v>72</v>
      </c>
      <c r="J75" s="45" t="str">
        <f>'Array Table'!B74</f>
        <v>Empty</v>
      </c>
      <c r="K75" s="45" t="str">
        <f>'Array Table'!C74</f>
        <v>Empty</v>
      </c>
      <c r="L75" s="45" t="str">
        <f>IF(D75="","",IF(D75&gt;35,"OK","Warning"))</f>
        <v/>
      </c>
    </row>
    <row r="76" spans="1:12" x14ac:dyDescent="0.25">
      <c r="A76" s="44" t="s">
        <v>73</v>
      </c>
      <c r="B76" s="45" t="str">
        <f>'Array Table'!B75</f>
        <v>Empty</v>
      </c>
      <c r="C76" s="45" t="str">
        <f>'Array Table'!C75</f>
        <v>Empty</v>
      </c>
      <c r="D76" s="46" t="str">
        <f>IF(SUM('Test Sample Data'!D$74:D$76)&gt;10,IF(AND(ISNUMBER('Test Sample Data'!D75),'Test Sample Data'!D75&lt;40,'Test Sample Data'!D75&gt;0),'Test Sample Data'!D75,40),"")</f>
        <v/>
      </c>
      <c r="E76" s="44" t="s">
        <v>73</v>
      </c>
      <c r="F76" s="45" t="str">
        <f>'Array Table'!B75</f>
        <v>Empty</v>
      </c>
      <c r="G76" s="45" t="str">
        <f>'Array Table'!C75</f>
        <v>Empty</v>
      </c>
      <c r="H76" s="47" t="str">
        <f>IFERROR(D75-D76,"")</f>
        <v/>
      </c>
      <c r="I76" s="44" t="s">
        <v>73</v>
      </c>
      <c r="J76" s="45" t="str">
        <f>'Array Table'!B75</f>
        <v>Empty</v>
      </c>
      <c r="K76" s="45" t="str">
        <f>'Array Table'!C75</f>
        <v>Empty</v>
      </c>
      <c r="L76" s="45" t="str">
        <f>IF(H76="","",IF(D76&lt;=34,"OK","Warning"))</f>
        <v/>
      </c>
    </row>
    <row r="77" spans="1:12" x14ac:dyDescent="0.25">
      <c r="A77" s="44" t="s">
        <v>74</v>
      </c>
      <c r="B77" s="45" t="str">
        <f>'Array Table'!B76</f>
        <v>Empty</v>
      </c>
      <c r="C77" s="45" t="str">
        <f>'Array Table'!C76</f>
        <v>Empty</v>
      </c>
      <c r="D77" s="46" t="str">
        <f>IF(SUM('Test Sample Data'!D$74:D$76)&gt;10,IF(AND(ISNUMBER('Test Sample Data'!D76),'Test Sample Data'!D76&lt;40,'Test Sample Data'!D76&gt;0),'Test Sample Data'!D76,40),"")</f>
        <v/>
      </c>
      <c r="E77" s="44" t="s">
        <v>74</v>
      </c>
      <c r="F77" s="45" t="str">
        <f>'Array Table'!B76</f>
        <v>Empty</v>
      </c>
      <c r="G77" s="45" t="str">
        <f>'Array Table'!C76</f>
        <v>Empty</v>
      </c>
      <c r="H77" s="47" t="str">
        <f>IFERROR(D75-D77,"")</f>
        <v/>
      </c>
      <c r="I77" s="44" t="s">
        <v>74</v>
      </c>
      <c r="J77" s="45" t="str">
        <f>'Array Table'!B76</f>
        <v>Empty</v>
      </c>
      <c r="K77" s="45" t="str">
        <f>'Array Table'!C76</f>
        <v>Empty</v>
      </c>
      <c r="L77" s="46" t="str">
        <f>IF(H77="","",IF(D75&lt;=35,IF(H77&lt;=1,"",IF(H77&gt;=2,"+","+/-")),IF(D75&lt;=37,IF(H77&lt;=1.5,"",IF(H77&gt;=3,"+","+/-")),IF(H77&lt;3,"",IF(H77&gt;=6,"+",IF(H77&gt;=3,"+/-",""))))))</f>
        <v/>
      </c>
    </row>
    <row r="78" spans="1:12" x14ac:dyDescent="0.25">
      <c r="A78" s="44" t="s">
        <v>75</v>
      </c>
      <c r="B78" s="45" t="str">
        <f>'Array Table'!B77</f>
        <v>Empty</v>
      </c>
      <c r="C78" s="45" t="str">
        <f>'Array Table'!C77</f>
        <v>Empty</v>
      </c>
      <c r="D78" s="46" t="str">
        <f>IF(SUM('Test Sample Data'!D$77:D$79)&gt;10,IF(AND(ISNUMBER('Test Sample Data'!D77),'Test Sample Data'!D77&lt;40,'Test Sample Data'!D77&gt;0),'Test Sample Data'!D77,40),"")</f>
        <v/>
      </c>
      <c r="E78" s="44" t="s">
        <v>75</v>
      </c>
      <c r="F78" s="45" t="str">
        <f>'Array Table'!B77</f>
        <v>Empty</v>
      </c>
      <c r="G78" s="45" t="str">
        <f>'Array Table'!C77</f>
        <v>Empty</v>
      </c>
      <c r="H78" s="47"/>
      <c r="I78" s="44" t="s">
        <v>75</v>
      </c>
      <c r="J78" s="45" t="str">
        <f>'Array Table'!B77</f>
        <v>Empty</v>
      </c>
      <c r="K78" s="45" t="str">
        <f>'Array Table'!C77</f>
        <v>Empty</v>
      </c>
      <c r="L78" s="45" t="str">
        <f>IF(D78="","",IF(D78&gt;35,"OK","Warning"))</f>
        <v/>
      </c>
    </row>
    <row r="79" spans="1:12" x14ac:dyDescent="0.25">
      <c r="A79" s="44" t="s">
        <v>76</v>
      </c>
      <c r="B79" s="45" t="str">
        <f>'Array Table'!B78</f>
        <v>Empty</v>
      </c>
      <c r="C79" s="45" t="str">
        <f>'Array Table'!C78</f>
        <v>Empty</v>
      </c>
      <c r="D79" s="46" t="str">
        <f>IF(SUM('Test Sample Data'!D$77:D$79)&gt;10,IF(AND(ISNUMBER('Test Sample Data'!D78),'Test Sample Data'!D78&lt;40,'Test Sample Data'!D78&gt;0),'Test Sample Data'!D78,40),"")</f>
        <v/>
      </c>
      <c r="E79" s="44" t="s">
        <v>76</v>
      </c>
      <c r="F79" s="45" t="str">
        <f>'Array Table'!B78</f>
        <v>Empty</v>
      </c>
      <c r="G79" s="45" t="str">
        <f>'Array Table'!C78</f>
        <v>Empty</v>
      </c>
      <c r="H79" s="47" t="str">
        <f>IFERROR(D78-D79,"")</f>
        <v/>
      </c>
      <c r="I79" s="44" t="s">
        <v>76</v>
      </c>
      <c r="J79" s="45" t="str">
        <f>'Array Table'!B78</f>
        <v>Empty</v>
      </c>
      <c r="K79" s="45" t="str">
        <f>'Array Table'!C78</f>
        <v>Empty</v>
      </c>
      <c r="L79" s="45" t="str">
        <f>IF(H79="","",IF(D79&lt;=34,"OK","Warning"))</f>
        <v/>
      </c>
    </row>
    <row r="80" spans="1:12" x14ac:dyDescent="0.25">
      <c r="A80" s="44" t="s">
        <v>77</v>
      </c>
      <c r="B80" s="45" t="str">
        <f>'Array Table'!B79</f>
        <v>Empty</v>
      </c>
      <c r="C80" s="45" t="str">
        <f>'Array Table'!C79</f>
        <v>Empty</v>
      </c>
      <c r="D80" s="46" t="str">
        <f>IF(SUM('Test Sample Data'!D$77:D$79)&gt;10,IF(AND(ISNUMBER('Test Sample Data'!D79),'Test Sample Data'!D79&lt;40,'Test Sample Data'!D79&gt;0),'Test Sample Data'!D79,40),"")</f>
        <v/>
      </c>
      <c r="E80" s="44" t="s">
        <v>77</v>
      </c>
      <c r="F80" s="45" t="str">
        <f>'Array Table'!B79</f>
        <v>Empty</v>
      </c>
      <c r="G80" s="45" t="str">
        <f>'Array Table'!C79</f>
        <v>Empty</v>
      </c>
      <c r="H80" s="47" t="str">
        <f>IFERROR(D78-D80,"")</f>
        <v/>
      </c>
      <c r="I80" s="44" t="s">
        <v>77</v>
      </c>
      <c r="J80" s="45" t="str">
        <f>'Array Table'!B79</f>
        <v>Empty</v>
      </c>
      <c r="K80" s="45" t="str">
        <f>'Array Table'!C79</f>
        <v>Empty</v>
      </c>
      <c r="L80" s="46" t="str">
        <f>IF(H80="","",IF(D78&lt;=35,IF(H80&lt;=1,"",IF(H80&gt;=2,"+","+/-")),IF(D78&lt;=37,IF(H80&lt;=1.5,"",IF(H80&gt;=3,"+","+/-")),IF(H80&lt;3,"",IF(H80&gt;=6,"+",IF(H80&gt;=3,"+/-",""))))))</f>
        <v/>
      </c>
    </row>
    <row r="81" spans="1:12" x14ac:dyDescent="0.25">
      <c r="A81" s="44" t="s">
        <v>78</v>
      </c>
      <c r="B81" s="45" t="str">
        <f>'Array Table'!B80</f>
        <v>Empty</v>
      </c>
      <c r="C81" s="45" t="str">
        <f>'Array Table'!C80</f>
        <v>Empty</v>
      </c>
      <c r="D81" s="46" t="str">
        <f>IF(SUM('Test Sample Data'!D$80:D$82)&gt;10,IF(AND(ISNUMBER('Test Sample Data'!D80),'Test Sample Data'!D80&lt;40,'Test Sample Data'!D80&gt;0),'Test Sample Data'!D80,40),"")</f>
        <v/>
      </c>
      <c r="E81" s="44" t="s">
        <v>78</v>
      </c>
      <c r="F81" s="45" t="str">
        <f>'Array Table'!B80</f>
        <v>Empty</v>
      </c>
      <c r="G81" s="45" t="str">
        <f>'Array Table'!C80</f>
        <v>Empty</v>
      </c>
      <c r="H81" s="47"/>
      <c r="I81" s="44" t="s">
        <v>78</v>
      </c>
      <c r="J81" s="45" t="str">
        <f>'Array Table'!B80</f>
        <v>Empty</v>
      </c>
      <c r="K81" s="45" t="str">
        <f>'Array Table'!C80</f>
        <v>Empty</v>
      </c>
      <c r="L81" s="45" t="str">
        <f>IF(D81="","",IF(D81&gt;35,"OK","Warning"))</f>
        <v/>
      </c>
    </row>
    <row r="82" spans="1:12" x14ac:dyDescent="0.25">
      <c r="A82" s="44" t="s">
        <v>79</v>
      </c>
      <c r="B82" s="45" t="str">
        <f>'Array Table'!B81</f>
        <v>Empty</v>
      </c>
      <c r="C82" s="45" t="str">
        <f>'Array Table'!C81</f>
        <v>Empty</v>
      </c>
      <c r="D82" s="46" t="str">
        <f>IF(SUM('Test Sample Data'!D$80:D$82)&gt;10,IF(AND(ISNUMBER('Test Sample Data'!D81),'Test Sample Data'!D81&lt;40,'Test Sample Data'!D81&gt;0),'Test Sample Data'!D81,40),"")</f>
        <v/>
      </c>
      <c r="E82" s="44" t="s">
        <v>79</v>
      </c>
      <c r="F82" s="45" t="str">
        <f>'Array Table'!B81</f>
        <v>Empty</v>
      </c>
      <c r="G82" s="45" t="str">
        <f>'Array Table'!C81</f>
        <v>Empty</v>
      </c>
      <c r="H82" s="47" t="str">
        <f>IFERROR(D81-D82,"")</f>
        <v/>
      </c>
      <c r="I82" s="44" t="s">
        <v>79</v>
      </c>
      <c r="J82" s="45" t="str">
        <f>'Array Table'!B81</f>
        <v>Empty</v>
      </c>
      <c r="K82" s="45" t="str">
        <f>'Array Table'!C81</f>
        <v>Empty</v>
      </c>
      <c r="L82" s="45" t="str">
        <f>IF(H82="","",IF(D82&lt;=34,"OK","Warning"))</f>
        <v/>
      </c>
    </row>
    <row r="83" spans="1:12" x14ac:dyDescent="0.25">
      <c r="A83" s="44" t="s">
        <v>80</v>
      </c>
      <c r="B83" s="45" t="str">
        <f>'Array Table'!B82</f>
        <v>Empty</v>
      </c>
      <c r="C83" s="45" t="str">
        <f>'Array Table'!C82</f>
        <v>Empty</v>
      </c>
      <c r="D83" s="46" t="str">
        <f>IF(SUM('Test Sample Data'!D$80:D$82)&gt;10,IF(AND(ISNUMBER('Test Sample Data'!D82),'Test Sample Data'!D82&lt;40,'Test Sample Data'!D82&gt;0),'Test Sample Data'!D82,40),"")</f>
        <v/>
      </c>
      <c r="E83" s="44" t="s">
        <v>80</v>
      </c>
      <c r="F83" s="45" t="str">
        <f>'Array Table'!B82</f>
        <v>Empty</v>
      </c>
      <c r="G83" s="45" t="str">
        <f>'Array Table'!C82</f>
        <v>Empty</v>
      </c>
      <c r="H83" s="47" t="str">
        <f>IFERROR(D81-D83,"")</f>
        <v/>
      </c>
      <c r="I83" s="44" t="s">
        <v>80</v>
      </c>
      <c r="J83" s="45" t="str">
        <f>'Array Table'!B82</f>
        <v>Empty</v>
      </c>
      <c r="K83" s="45" t="str">
        <f>'Array Table'!C82</f>
        <v>Empty</v>
      </c>
      <c r="L83" s="46" t="str">
        <f>IF(H83="","",IF(D81&lt;=35,IF(H83&lt;=1,"",IF(H83&gt;=2,"+","+/-")),IF(D81&lt;=37,IF(H83&lt;=1.5,"",IF(H83&gt;=3,"+","+/-")),IF(H83&lt;3,"",IF(H83&gt;=6,"+",IF(H83&gt;=3,"+/-",""))))))</f>
        <v/>
      </c>
    </row>
    <row r="84" spans="1:12" x14ac:dyDescent="0.25">
      <c r="A84" s="44" t="s">
        <v>81</v>
      </c>
      <c r="B84" s="45" t="str">
        <f>'Array Table'!B83</f>
        <v>Empty</v>
      </c>
      <c r="C84" s="45" t="str">
        <f>'Array Table'!C83</f>
        <v>Empty</v>
      </c>
      <c r="D84" s="46" t="str">
        <f>IF(SUM('Test Sample Data'!D$83:D$85)&gt;10,IF(AND(ISNUMBER('Test Sample Data'!D83),'Test Sample Data'!D83&lt;40,'Test Sample Data'!D83&gt;0),'Test Sample Data'!D83,40),"")</f>
        <v/>
      </c>
      <c r="E84" s="44" t="s">
        <v>81</v>
      </c>
      <c r="F84" s="45" t="str">
        <f>'Array Table'!B83</f>
        <v>Empty</v>
      </c>
      <c r="G84" s="45" t="str">
        <f>'Array Table'!C83</f>
        <v>Empty</v>
      </c>
      <c r="H84" s="47"/>
      <c r="I84" s="44" t="s">
        <v>81</v>
      </c>
      <c r="J84" s="45" t="str">
        <f>'Array Table'!B83</f>
        <v>Empty</v>
      </c>
      <c r="K84" s="45" t="str">
        <f>'Array Table'!C83</f>
        <v>Empty</v>
      </c>
      <c r="L84" s="45" t="str">
        <f>IF(D84="","",IF(D84&gt;35,"OK","Warning"))</f>
        <v/>
      </c>
    </row>
    <row r="85" spans="1:12" x14ac:dyDescent="0.25">
      <c r="A85" s="44" t="s">
        <v>82</v>
      </c>
      <c r="B85" s="45" t="str">
        <f>'Array Table'!B84</f>
        <v>Empty</v>
      </c>
      <c r="C85" s="45" t="str">
        <f>'Array Table'!C84</f>
        <v>Empty</v>
      </c>
      <c r="D85" s="46" t="str">
        <f>IF(SUM('Test Sample Data'!D$83:D$85)&gt;10,IF(AND(ISNUMBER('Test Sample Data'!D84),'Test Sample Data'!D84&lt;40,'Test Sample Data'!D84&gt;0),'Test Sample Data'!D84,40),"")</f>
        <v/>
      </c>
      <c r="E85" s="44" t="s">
        <v>82</v>
      </c>
      <c r="F85" s="45" t="str">
        <f>'Array Table'!B84</f>
        <v>Empty</v>
      </c>
      <c r="G85" s="45" t="str">
        <f>'Array Table'!C84</f>
        <v>Empty</v>
      </c>
      <c r="H85" s="47" t="str">
        <f>IFERROR(D84-D85,"")</f>
        <v/>
      </c>
      <c r="I85" s="44" t="s">
        <v>82</v>
      </c>
      <c r="J85" s="45" t="str">
        <f>'Array Table'!B84</f>
        <v>Empty</v>
      </c>
      <c r="K85" s="45" t="str">
        <f>'Array Table'!C84</f>
        <v>Empty</v>
      </c>
      <c r="L85" s="45" t="str">
        <f>IF(H85="","",IF(D85&lt;=34,"OK","Warning"))</f>
        <v/>
      </c>
    </row>
    <row r="86" spans="1:12" x14ac:dyDescent="0.25">
      <c r="A86" s="44" t="s">
        <v>83</v>
      </c>
      <c r="B86" s="45" t="str">
        <f>'Array Table'!B85</f>
        <v>Empty</v>
      </c>
      <c r="C86" s="45" t="str">
        <f>'Array Table'!C85</f>
        <v>Empty</v>
      </c>
      <c r="D86" s="46" t="str">
        <f>IF(SUM('Test Sample Data'!D$83:D$85)&gt;10,IF(AND(ISNUMBER('Test Sample Data'!D85),'Test Sample Data'!D85&lt;40,'Test Sample Data'!D85&gt;0),'Test Sample Data'!D85,40),"")</f>
        <v/>
      </c>
      <c r="E86" s="44" t="s">
        <v>83</v>
      </c>
      <c r="F86" s="45" t="str">
        <f>'Array Table'!B85</f>
        <v>Empty</v>
      </c>
      <c r="G86" s="45" t="str">
        <f>'Array Table'!C85</f>
        <v>Empty</v>
      </c>
      <c r="H86" s="47" t="str">
        <f>IFERROR(D84-D86,"")</f>
        <v/>
      </c>
      <c r="I86" s="44" t="s">
        <v>83</v>
      </c>
      <c r="J86" s="45" t="str">
        <f>'Array Table'!B85</f>
        <v>Empty</v>
      </c>
      <c r="K86" s="45" t="str">
        <f>'Array Table'!C85</f>
        <v>Empty</v>
      </c>
      <c r="L86" s="46" t="str">
        <f>IF(H86="","",IF(D84&lt;=35,IF(H86&lt;=1,"",IF(H86&gt;=2,"+","+/-")),IF(D84&lt;=37,IF(H86&lt;=1.5,"",IF(H86&gt;=3,"+","+/-")),IF(H86&lt;3,"",IF(H86&gt;=6,"+",IF(H86&gt;=3,"+/-",""))))))</f>
        <v/>
      </c>
    </row>
    <row r="87" spans="1:12" x14ac:dyDescent="0.25">
      <c r="A87" s="48" t="s">
        <v>84</v>
      </c>
      <c r="B87" s="45" t="str">
        <f>'Array Table'!B86</f>
        <v>PPC</v>
      </c>
      <c r="C87" s="45" t="str">
        <f>'Array Table'!C86</f>
        <v>Sample 1</v>
      </c>
      <c r="D87" s="46">
        <f>IF(ISNUMBER('Test Sample Data'!D86),'Test Sample Data'!D86,"")</f>
        <v>22</v>
      </c>
      <c r="E87" s="48" t="s">
        <v>84</v>
      </c>
      <c r="F87" s="45" t="str">
        <f>'Array Table'!B86</f>
        <v>PPC</v>
      </c>
      <c r="G87" s="45" t="str">
        <f>'Array Table'!C86</f>
        <v>Sample 1</v>
      </c>
      <c r="H87" s="47"/>
      <c r="I87" s="48" t="s">
        <v>84</v>
      </c>
      <c r="J87" s="45" t="str">
        <f>'Array Table'!B86</f>
        <v>PPC</v>
      </c>
      <c r="K87" s="45" t="str">
        <f>'Array Table'!C86</f>
        <v>Sample 1</v>
      </c>
      <c r="L87" s="46" t="str">
        <f>IF(D87="","",IF(AND(D87&gt;=20,D87&lt;=24),"OK","Warning"))</f>
        <v>OK</v>
      </c>
    </row>
    <row r="88" spans="1:12" x14ac:dyDescent="0.25">
      <c r="A88" s="48" t="s">
        <v>85</v>
      </c>
      <c r="B88" s="45" t="str">
        <f>'Array Table'!B87</f>
        <v>PPC</v>
      </c>
      <c r="C88" s="45" t="str">
        <f>'Array Table'!C87</f>
        <v>Sample 2</v>
      </c>
      <c r="D88" s="46">
        <f>IF(ISNUMBER('Test Sample Data'!D87),'Test Sample Data'!D87,"")</f>
        <v>22</v>
      </c>
      <c r="E88" s="48" t="s">
        <v>85</v>
      </c>
      <c r="F88" s="45" t="str">
        <f>'Array Table'!B87</f>
        <v>PPC</v>
      </c>
      <c r="G88" s="45" t="str">
        <f>'Array Table'!C87</f>
        <v>Sample 2</v>
      </c>
      <c r="H88" s="47"/>
      <c r="I88" s="48" t="s">
        <v>85</v>
      </c>
      <c r="J88" s="45" t="str">
        <f>'Array Table'!B87</f>
        <v>PPC</v>
      </c>
      <c r="K88" s="45" t="str">
        <f>'Array Table'!C87</f>
        <v>Sample 2</v>
      </c>
      <c r="L88" s="46" t="str">
        <f t="shared" ref="L88:L98" si="0">IF(D88="","",IF(AND(D88&gt;=20,D88&lt;=24),"OK","Warning"))</f>
        <v>OK</v>
      </c>
    </row>
    <row r="89" spans="1:12" x14ac:dyDescent="0.25">
      <c r="A89" s="48" t="s">
        <v>97</v>
      </c>
      <c r="B89" s="45" t="str">
        <f>'Array Table'!B88</f>
        <v>PPC</v>
      </c>
      <c r="C89" s="45" t="str">
        <f>'Array Table'!C88</f>
        <v>Sample 3</v>
      </c>
      <c r="D89" s="46" t="str">
        <f>IF(ISNUMBER('Test Sample Data'!D88),'Test Sample Data'!D88,"")</f>
        <v/>
      </c>
      <c r="E89" s="48" t="s">
        <v>97</v>
      </c>
      <c r="F89" s="45" t="str">
        <f>'Array Table'!B88</f>
        <v>PPC</v>
      </c>
      <c r="G89" s="45" t="str">
        <f>'Array Table'!C88</f>
        <v>Sample 3</v>
      </c>
      <c r="H89" s="47"/>
      <c r="I89" s="48" t="s">
        <v>97</v>
      </c>
      <c r="J89" s="45" t="str">
        <f>'Array Table'!B88</f>
        <v>PPC</v>
      </c>
      <c r="K89" s="45" t="str">
        <f>'Array Table'!C88</f>
        <v>Sample 3</v>
      </c>
      <c r="L89" s="46" t="str">
        <f t="shared" si="0"/>
        <v/>
      </c>
    </row>
    <row r="90" spans="1:12" x14ac:dyDescent="0.25">
      <c r="A90" s="48" t="s">
        <v>98</v>
      </c>
      <c r="B90" s="45" t="str">
        <f>'Array Table'!B89</f>
        <v>PPC</v>
      </c>
      <c r="C90" s="45" t="str">
        <f>'Array Table'!C89</f>
        <v>Sample 4</v>
      </c>
      <c r="D90" s="46" t="str">
        <f>IF(ISNUMBER('Test Sample Data'!D89),'Test Sample Data'!D89,"")</f>
        <v/>
      </c>
      <c r="E90" s="48" t="s">
        <v>98</v>
      </c>
      <c r="F90" s="45" t="str">
        <f>'Array Table'!B89</f>
        <v>PPC</v>
      </c>
      <c r="G90" s="45" t="str">
        <f>'Array Table'!C89</f>
        <v>Sample 4</v>
      </c>
      <c r="H90" s="47"/>
      <c r="I90" s="48" t="s">
        <v>98</v>
      </c>
      <c r="J90" s="45" t="str">
        <f>'Array Table'!B89</f>
        <v>PPC</v>
      </c>
      <c r="K90" s="45" t="str">
        <f>'Array Table'!C89</f>
        <v>Sample 4</v>
      </c>
      <c r="L90" s="46" t="str">
        <f t="shared" si="0"/>
        <v/>
      </c>
    </row>
    <row r="91" spans="1:12" x14ac:dyDescent="0.25">
      <c r="A91" s="48" t="s">
        <v>99</v>
      </c>
      <c r="B91" s="45" t="str">
        <f>'Array Table'!B90</f>
        <v>PPC</v>
      </c>
      <c r="C91" s="45" t="str">
        <f>'Array Table'!C90</f>
        <v>Sample 5</v>
      </c>
      <c r="D91" s="46" t="str">
        <f>IF(ISNUMBER('Test Sample Data'!D90),'Test Sample Data'!D90,"")</f>
        <v/>
      </c>
      <c r="E91" s="48" t="s">
        <v>99</v>
      </c>
      <c r="F91" s="45" t="str">
        <f>'Array Table'!B90</f>
        <v>PPC</v>
      </c>
      <c r="G91" s="45" t="str">
        <f>'Array Table'!C90</f>
        <v>Sample 5</v>
      </c>
      <c r="H91" s="47" t="str">
        <f>IFERROR(#REF!-D91,"")</f>
        <v/>
      </c>
      <c r="I91" s="48" t="s">
        <v>99</v>
      </c>
      <c r="J91" s="45" t="str">
        <f>'Array Table'!B90</f>
        <v>PPC</v>
      </c>
      <c r="K91" s="45" t="str">
        <f>'Array Table'!C90</f>
        <v>Sample 5</v>
      </c>
      <c r="L91" s="46" t="str">
        <f t="shared" si="0"/>
        <v/>
      </c>
    </row>
    <row r="92" spans="1:12" x14ac:dyDescent="0.25">
      <c r="A92" s="48" t="s">
        <v>100</v>
      </c>
      <c r="B92" s="45" t="str">
        <f>'Array Table'!B91</f>
        <v>PPC</v>
      </c>
      <c r="C92" s="45" t="str">
        <f>'Array Table'!C91</f>
        <v>Sample 6</v>
      </c>
      <c r="D92" s="46" t="str">
        <f>IF(ISNUMBER('Test Sample Data'!D91),'Test Sample Data'!D91,"")</f>
        <v/>
      </c>
      <c r="E92" s="48" t="s">
        <v>100</v>
      </c>
      <c r="F92" s="45" t="str">
        <f>'Array Table'!B91</f>
        <v>PPC</v>
      </c>
      <c r="G92" s="45" t="str">
        <f>'Array Table'!C91</f>
        <v>Sample 6</v>
      </c>
      <c r="H92" s="47" t="str">
        <f>IFERROR(#REF!-D92,"")</f>
        <v/>
      </c>
      <c r="I92" s="48" t="s">
        <v>100</v>
      </c>
      <c r="J92" s="45" t="str">
        <f>'Array Table'!B91</f>
        <v>PPC</v>
      </c>
      <c r="K92" s="45" t="str">
        <f>'Array Table'!C91</f>
        <v>Sample 6</v>
      </c>
      <c r="L92" s="46" t="str">
        <f t="shared" si="0"/>
        <v/>
      </c>
    </row>
    <row r="93" spans="1:12" x14ac:dyDescent="0.25">
      <c r="A93" s="48" t="s">
        <v>101</v>
      </c>
      <c r="B93" s="45" t="str">
        <f>'Array Table'!B92</f>
        <v>PPC</v>
      </c>
      <c r="C93" s="45" t="str">
        <f>'Array Table'!C92</f>
        <v>Sample 7</v>
      </c>
      <c r="D93" s="46" t="str">
        <f>IF(ISNUMBER('Test Sample Data'!D92),'Test Sample Data'!D92,"")</f>
        <v/>
      </c>
      <c r="E93" s="48" t="s">
        <v>101</v>
      </c>
      <c r="F93" s="45" t="str">
        <f>'Array Table'!B92</f>
        <v>PPC</v>
      </c>
      <c r="G93" s="45" t="str">
        <f>'Array Table'!C92</f>
        <v>Sample 7</v>
      </c>
      <c r="H93" s="47" t="str">
        <f>IFERROR(#REF!-D93,"")</f>
        <v/>
      </c>
      <c r="I93" s="48" t="s">
        <v>101</v>
      </c>
      <c r="J93" s="45" t="str">
        <f>'Array Table'!B92</f>
        <v>PPC</v>
      </c>
      <c r="K93" s="45" t="str">
        <f>'Array Table'!C92</f>
        <v>Sample 7</v>
      </c>
      <c r="L93" s="46" t="str">
        <f t="shared" si="0"/>
        <v/>
      </c>
    </row>
    <row r="94" spans="1:12" x14ac:dyDescent="0.25">
      <c r="A94" s="48" t="s">
        <v>102</v>
      </c>
      <c r="B94" s="45" t="str">
        <f>'Array Table'!B93</f>
        <v>PPC</v>
      </c>
      <c r="C94" s="45" t="str">
        <f>'Array Table'!C93</f>
        <v>Sample 8</v>
      </c>
      <c r="D94" s="46" t="str">
        <f>IF(ISNUMBER('Test Sample Data'!D93),'Test Sample Data'!D93,"")</f>
        <v/>
      </c>
      <c r="E94" s="48" t="s">
        <v>102</v>
      </c>
      <c r="F94" s="45" t="str">
        <f>'Array Table'!B93</f>
        <v>PPC</v>
      </c>
      <c r="G94" s="45" t="str">
        <f>'Array Table'!C93</f>
        <v>Sample 8</v>
      </c>
      <c r="H94" s="47" t="str">
        <f>IFERROR(#REF!-D94,"")</f>
        <v/>
      </c>
      <c r="I94" s="48" t="s">
        <v>102</v>
      </c>
      <c r="J94" s="45" t="str">
        <f>'Array Table'!B93</f>
        <v>PPC</v>
      </c>
      <c r="K94" s="45"/>
      <c r="L94" s="46" t="str">
        <f t="shared" si="0"/>
        <v/>
      </c>
    </row>
    <row r="95" spans="1:12" x14ac:dyDescent="0.25">
      <c r="A95" s="48" t="s">
        <v>103</v>
      </c>
      <c r="B95" s="45" t="str">
        <f>'Array Table'!B94</f>
        <v>PPC</v>
      </c>
      <c r="C95" s="45" t="str">
        <f>'Array Table'!C94</f>
        <v>Sample 9</v>
      </c>
      <c r="D95" s="46" t="str">
        <f>IF(ISNUMBER('Test Sample Data'!D94),'Test Sample Data'!D94,"")</f>
        <v/>
      </c>
      <c r="E95" s="48" t="s">
        <v>103</v>
      </c>
      <c r="F95" s="45" t="str">
        <f>'Array Table'!B94</f>
        <v>PPC</v>
      </c>
      <c r="G95" s="45" t="str">
        <f>'Array Table'!C94</f>
        <v>Sample 9</v>
      </c>
      <c r="H95" s="47" t="str">
        <f>IFERROR(#REF!-D95,"")</f>
        <v/>
      </c>
      <c r="I95" s="48" t="s">
        <v>103</v>
      </c>
      <c r="J95" s="45" t="str">
        <f>'Array Table'!B94</f>
        <v>PPC</v>
      </c>
      <c r="K95" s="45"/>
      <c r="L95" s="46" t="str">
        <f t="shared" si="0"/>
        <v/>
      </c>
    </row>
    <row r="96" spans="1:12" x14ac:dyDescent="0.25">
      <c r="A96" s="48" t="s">
        <v>104</v>
      </c>
      <c r="B96" s="45" t="str">
        <f>'Array Table'!B95</f>
        <v>PPC</v>
      </c>
      <c r="C96" s="45" t="str">
        <f>'Array Table'!C95</f>
        <v>Sample 10</v>
      </c>
      <c r="D96" s="46" t="str">
        <f>IF(ISNUMBER('Test Sample Data'!D95),'Test Sample Data'!D95,"")</f>
        <v/>
      </c>
      <c r="E96" s="48" t="s">
        <v>104</v>
      </c>
      <c r="F96" s="45" t="str">
        <f>'Array Table'!B95</f>
        <v>PPC</v>
      </c>
      <c r="G96" s="45" t="str">
        <f>'Array Table'!C95</f>
        <v>Sample 10</v>
      </c>
      <c r="H96" s="47" t="str">
        <f>IFERROR(#REF!-D96,"")</f>
        <v/>
      </c>
      <c r="I96" s="48" t="s">
        <v>104</v>
      </c>
      <c r="J96" s="45" t="str">
        <f>'Array Table'!B95</f>
        <v>PPC</v>
      </c>
      <c r="K96" s="45"/>
      <c r="L96" s="46" t="str">
        <f t="shared" si="0"/>
        <v/>
      </c>
    </row>
    <row r="97" spans="1:12" x14ac:dyDescent="0.25">
      <c r="A97" s="48" t="s">
        <v>105</v>
      </c>
      <c r="B97" s="45" t="str">
        <f>'Array Table'!B96</f>
        <v>PPC</v>
      </c>
      <c r="C97" s="45" t="str">
        <f>'Array Table'!C96</f>
        <v>Sample 11</v>
      </c>
      <c r="D97" s="46" t="str">
        <f>IF(ISNUMBER('Test Sample Data'!D96),'Test Sample Data'!D96,"")</f>
        <v/>
      </c>
      <c r="E97" s="48" t="s">
        <v>105</v>
      </c>
      <c r="F97" s="45" t="str">
        <f>'Array Table'!B96</f>
        <v>PPC</v>
      </c>
      <c r="G97" s="45" t="str">
        <f>'Array Table'!C96</f>
        <v>Sample 11</v>
      </c>
      <c r="H97" s="47" t="str">
        <f>IFERROR(#REF!-D97,"")</f>
        <v/>
      </c>
      <c r="I97" s="48" t="s">
        <v>105</v>
      </c>
      <c r="J97" s="45" t="str">
        <f>'Array Table'!B96</f>
        <v>PPC</v>
      </c>
      <c r="K97" s="45"/>
      <c r="L97" s="46" t="str">
        <f t="shared" si="0"/>
        <v/>
      </c>
    </row>
    <row r="98" spans="1:12" x14ac:dyDescent="0.25">
      <c r="A98" s="48" t="s">
        <v>106</v>
      </c>
      <c r="B98" s="45" t="str">
        <f>'Array Table'!B97</f>
        <v>PPC</v>
      </c>
      <c r="C98" s="45" t="str">
        <f>'Array Table'!C97</f>
        <v>Sample 12</v>
      </c>
      <c r="D98" s="46" t="str">
        <f>IF(ISNUMBER('Test Sample Data'!D97),'Test Sample Data'!D97,"")</f>
        <v/>
      </c>
      <c r="E98" s="48" t="s">
        <v>106</v>
      </c>
      <c r="F98" s="45" t="str">
        <f>'Array Table'!B97</f>
        <v>PPC</v>
      </c>
      <c r="G98" s="45" t="str">
        <f>'Array Table'!C97</f>
        <v>Sample 12</v>
      </c>
      <c r="H98" s="47" t="str">
        <f>IFERROR(#REF!-D98,"")</f>
        <v/>
      </c>
      <c r="I98" s="48" t="s">
        <v>106</v>
      </c>
      <c r="J98" s="45" t="str">
        <f>'Array Table'!B97</f>
        <v>PPC</v>
      </c>
      <c r="K98" s="45"/>
      <c r="L98" s="46" t="str">
        <f t="shared" si="0"/>
        <v/>
      </c>
    </row>
  </sheetData>
  <mergeCells count="3">
    <mergeCell ref="I1:L1"/>
    <mergeCell ref="A1:D1"/>
    <mergeCell ref="E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7"/>
  <sheetViews>
    <sheetView topLeftCell="A434" workbookViewId="0">
      <selection activeCell="D445" sqref="D445"/>
    </sheetView>
  </sheetViews>
  <sheetFormatPr defaultRowHeight="15" x14ac:dyDescent="0.25"/>
  <cols>
    <col min="1" max="1" width="35.5703125" style="4" customWidth="1"/>
    <col min="2" max="2" width="28.5703125" style="4" customWidth="1"/>
    <col min="3" max="3" width="33.5703125" style="4" customWidth="1"/>
    <col min="4" max="4" width="25.42578125" style="4" customWidth="1"/>
    <col min="5" max="5" width="22" style="4" customWidth="1"/>
    <col min="6" max="16384" width="9.140625" style="4"/>
  </cols>
  <sheetData>
    <row r="1" spans="1:6" x14ac:dyDescent="0.25">
      <c r="A1" s="14" t="s">
        <v>223</v>
      </c>
      <c r="B1" s="14" t="s">
        <v>224</v>
      </c>
      <c r="C1" s="14" t="s">
        <v>225</v>
      </c>
      <c r="D1" s="14" t="s">
        <v>226</v>
      </c>
      <c r="E1" s="14"/>
      <c r="F1" s="14" t="s">
        <v>227</v>
      </c>
    </row>
    <row r="2" spans="1:6" x14ac:dyDescent="0.25">
      <c r="A2" s="4" t="s">
        <v>228</v>
      </c>
      <c r="B2" s="4" t="str">
        <f>A2</f>
        <v>Abiotrophia defectiva</v>
      </c>
      <c r="C2" s="4" t="s">
        <v>229</v>
      </c>
      <c r="D2" s="4" t="s">
        <v>230</v>
      </c>
      <c r="F2" s="4">
        <v>20</v>
      </c>
    </row>
    <row r="3" spans="1:6" x14ac:dyDescent="0.25">
      <c r="A3" s="4" t="s">
        <v>231</v>
      </c>
      <c r="B3" s="4" t="str">
        <f t="shared" ref="B3:B22" si="0">A3</f>
        <v>Achromobacter xylosoxidans</v>
      </c>
      <c r="C3" s="4" t="s">
        <v>229</v>
      </c>
      <c r="D3" s="4" t="s">
        <v>232</v>
      </c>
      <c r="F3" s="4">
        <v>100</v>
      </c>
    </row>
    <row r="4" spans="1:6" x14ac:dyDescent="0.25">
      <c r="A4" s="4" t="s">
        <v>128</v>
      </c>
      <c r="B4" s="4" t="str">
        <f t="shared" si="0"/>
        <v>Acidaminococcus fermentans</v>
      </c>
      <c r="C4" s="4" t="s">
        <v>229</v>
      </c>
      <c r="D4" s="4" t="s">
        <v>230</v>
      </c>
      <c r="F4" s="4">
        <v>100</v>
      </c>
    </row>
    <row r="5" spans="1:6" x14ac:dyDescent="0.25">
      <c r="A5" s="4" t="s">
        <v>233</v>
      </c>
      <c r="B5" s="4" t="str">
        <f t="shared" si="0"/>
        <v>Acinetobacter baumannii</v>
      </c>
      <c r="C5" s="4" t="s">
        <v>229</v>
      </c>
      <c r="F5" s="4">
        <v>100</v>
      </c>
    </row>
    <row r="6" spans="1:6" x14ac:dyDescent="0.25">
      <c r="A6" s="4" t="s">
        <v>234</v>
      </c>
      <c r="B6" s="4" t="s">
        <v>235</v>
      </c>
      <c r="C6" s="4" t="s">
        <v>236</v>
      </c>
      <c r="D6" s="4" t="s">
        <v>237</v>
      </c>
      <c r="F6" s="4">
        <v>50</v>
      </c>
    </row>
    <row r="7" spans="1:6" x14ac:dyDescent="0.25">
      <c r="A7" s="4" t="s">
        <v>238</v>
      </c>
      <c r="B7" s="4" t="str">
        <f t="shared" si="0"/>
        <v>Acinetobacter haemolyticus</v>
      </c>
      <c r="C7" s="4" t="s">
        <v>229</v>
      </c>
      <c r="D7" s="4" t="s">
        <v>239</v>
      </c>
      <c r="F7" s="4">
        <v>200</v>
      </c>
    </row>
    <row r="8" spans="1:6" x14ac:dyDescent="0.25">
      <c r="A8" s="4" t="s">
        <v>240</v>
      </c>
      <c r="B8" s="4" t="str">
        <f t="shared" si="0"/>
        <v>Actinobacillus hominis</v>
      </c>
      <c r="C8" s="4" t="s">
        <v>229</v>
      </c>
      <c r="D8" s="4" t="s">
        <v>241</v>
      </c>
      <c r="F8" s="4">
        <v>100</v>
      </c>
    </row>
    <row r="9" spans="1:6" x14ac:dyDescent="0.25">
      <c r="A9" s="4" t="s">
        <v>242</v>
      </c>
      <c r="B9" s="4" t="str">
        <f t="shared" si="0"/>
        <v>Actinomyces europaeus</v>
      </c>
      <c r="C9" s="4" t="s">
        <v>229</v>
      </c>
      <c r="F9" s="4">
        <v>30</v>
      </c>
    </row>
    <row r="10" spans="1:6" x14ac:dyDescent="0.25">
      <c r="A10" s="4" t="s">
        <v>243</v>
      </c>
      <c r="B10" s="4" t="str">
        <f t="shared" si="0"/>
        <v>Actinomyces gerencseriae</v>
      </c>
      <c r="C10" s="4" t="s">
        <v>229</v>
      </c>
      <c r="F10" s="4">
        <v>50</v>
      </c>
    </row>
    <row r="11" spans="1:6" x14ac:dyDescent="0.25">
      <c r="A11" s="4" t="s">
        <v>244</v>
      </c>
      <c r="B11" s="4" t="str">
        <f t="shared" si="0"/>
        <v>Actinomyces graevenitzii</v>
      </c>
      <c r="C11" s="4" t="s">
        <v>229</v>
      </c>
      <c r="F11" s="4">
        <v>40</v>
      </c>
    </row>
    <row r="12" spans="1:6" x14ac:dyDescent="0.25">
      <c r="A12" s="4" t="s">
        <v>209</v>
      </c>
      <c r="B12" s="4" t="str">
        <f t="shared" si="0"/>
        <v>Actinomyces israelii</v>
      </c>
      <c r="C12" s="4" t="s">
        <v>229</v>
      </c>
      <c r="F12" s="4">
        <v>20</v>
      </c>
    </row>
    <row r="13" spans="1:6" x14ac:dyDescent="0.25">
      <c r="A13" s="4" t="s">
        <v>245</v>
      </c>
      <c r="B13" s="4" t="str">
        <f t="shared" si="0"/>
        <v>Actinomyces lingnae</v>
      </c>
      <c r="C13" s="4" t="s">
        <v>229</v>
      </c>
      <c r="F13" s="4">
        <v>30</v>
      </c>
    </row>
    <row r="14" spans="1:6" x14ac:dyDescent="0.25">
      <c r="A14" s="4" t="s">
        <v>210</v>
      </c>
      <c r="B14" s="4" t="str">
        <f t="shared" si="0"/>
        <v>Actinomyces naeslundii</v>
      </c>
      <c r="C14" s="4" t="s">
        <v>229</v>
      </c>
      <c r="F14" s="4">
        <v>20</v>
      </c>
    </row>
    <row r="15" spans="1:6" x14ac:dyDescent="0.25">
      <c r="A15" s="4" t="s">
        <v>211</v>
      </c>
      <c r="B15" s="4" t="str">
        <f t="shared" si="0"/>
        <v>Actinomyces odontolyticus</v>
      </c>
      <c r="C15" s="4" t="s">
        <v>229</v>
      </c>
      <c r="D15" s="4" t="s">
        <v>245</v>
      </c>
      <c r="F15" s="4">
        <v>100</v>
      </c>
    </row>
    <row r="16" spans="1:6" x14ac:dyDescent="0.25">
      <c r="A16" s="4" t="s">
        <v>246</v>
      </c>
      <c r="B16" s="4" t="str">
        <f t="shared" si="0"/>
        <v>Actinomyces radingae</v>
      </c>
      <c r="C16" s="4" t="s">
        <v>229</v>
      </c>
      <c r="F16" s="4">
        <v>50</v>
      </c>
    </row>
    <row r="17" spans="1:6" x14ac:dyDescent="0.25">
      <c r="A17" s="4" t="s">
        <v>247</v>
      </c>
      <c r="B17" s="4" t="str">
        <f t="shared" si="0"/>
        <v>Actinomyces suimastitidis</v>
      </c>
      <c r="C17" s="4" t="s">
        <v>229</v>
      </c>
      <c r="F17" s="4">
        <v>30</v>
      </c>
    </row>
    <row r="18" spans="1:6" x14ac:dyDescent="0.25">
      <c r="A18" s="4" t="s">
        <v>212</v>
      </c>
      <c r="B18" s="4" t="str">
        <f t="shared" si="0"/>
        <v>Actinomyces urogenitalis</v>
      </c>
      <c r="C18" s="4" t="s">
        <v>229</v>
      </c>
      <c r="F18" s="4">
        <v>30</v>
      </c>
    </row>
    <row r="19" spans="1:6" x14ac:dyDescent="0.25">
      <c r="A19" s="4" t="s">
        <v>248</v>
      </c>
      <c r="B19" s="4" t="str">
        <f t="shared" si="0"/>
        <v>Actinomyces viscosus</v>
      </c>
      <c r="C19" s="4" t="s">
        <v>229</v>
      </c>
      <c r="F19" s="4">
        <v>40</v>
      </c>
    </row>
    <row r="20" spans="1:6" x14ac:dyDescent="0.25">
      <c r="A20" s="4" t="s">
        <v>129</v>
      </c>
      <c r="B20" s="4" t="str">
        <f t="shared" si="0"/>
        <v>Aerococcus christensenii</v>
      </c>
      <c r="C20" s="4" t="s">
        <v>229</v>
      </c>
      <c r="F20" s="4">
        <v>50</v>
      </c>
    </row>
    <row r="21" spans="1:6" x14ac:dyDescent="0.25">
      <c r="A21" s="4" t="s">
        <v>130</v>
      </c>
      <c r="B21" s="4" t="str">
        <f t="shared" si="0"/>
        <v>Aerococcus urinae</v>
      </c>
      <c r="C21" s="4" t="s">
        <v>229</v>
      </c>
      <c r="F21" s="4">
        <v>100</v>
      </c>
    </row>
    <row r="22" spans="1:6" x14ac:dyDescent="0.25">
      <c r="A22" s="4" t="s">
        <v>131</v>
      </c>
      <c r="B22" s="4" t="str">
        <f t="shared" si="0"/>
        <v>Aerococcus viridans</v>
      </c>
      <c r="C22" s="4" t="s">
        <v>229</v>
      </c>
      <c r="F22" s="4">
        <v>20</v>
      </c>
    </row>
    <row r="23" spans="1:6" x14ac:dyDescent="0.25">
      <c r="A23" s="4" t="s">
        <v>249</v>
      </c>
      <c r="B23" s="4" t="s">
        <v>250</v>
      </c>
      <c r="C23" s="4" t="s">
        <v>251</v>
      </c>
      <c r="D23" s="4" t="s">
        <v>252</v>
      </c>
      <c r="F23" s="4">
        <v>100</v>
      </c>
    </row>
    <row r="24" spans="1:6" x14ac:dyDescent="0.25">
      <c r="A24" s="4" t="s">
        <v>253</v>
      </c>
      <c r="B24" s="4" t="s">
        <v>254</v>
      </c>
      <c r="C24" s="4" t="s">
        <v>255</v>
      </c>
      <c r="F24" s="4">
        <v>40</v>
      </c>
    </row>
    <row r="25" spans="1:6" x14ac:dyDescent="0.25">
      <c r="A25" s="4" t="s">
        <v>256</v>
      </c>
      <c r="B25" s="4" t="str">
        <f t="shared" ref="B25:B43" si="1">A25</f>
        <v>Aggregatibacter actinomycetemcomitans</v>
      </c>
      <c r="C25" s="4" t="s">
        <v>229</v>
      </c>
      <c r="D25" s="4" t="s">
        <v>257</v>
      </c>
      <c r="F25" s="4">
        <v>100</v>
      </c>
    </row>
    <row r="26" spans="1:6" x14ac:dyDescent="0.25">
      <c r="A26" s="4" t="s">
        <v>258</v>
      </c>
      <c r="B26" s="4" t="str">
        <f t="shared" si="1"/>
        <v>Aggregatibacter segnis</v>
      </c>
      <c r="C26" s="4" t="s">
        <v>229</v>
      </c>
      <c r="F26" s="4">
        <v>200</v>
      </c>
    </row>
    <row r="27" spans="1:6" x14ac:dyDescent="0.25">
      <c r="A27" s="4" t="s">
        <v>259</v>
      </c>
      <c r="B27" s="4" t="str">
        <f t="shared" si="1"/>
        <v>Akkermansia muciniphila</v>
      </c>
      <c r="C27" s="4" t="s">
        <v>229</v>
      </c>
      <c r="F27" s="4">
        <v>100</v>
      </c>
    </row>
    <row r="28" spans="1:6" x14ac:dyDescent="0.25">
      <c r="A28" s="4" t="s">
        <v>260</v>
      </c>
      <c r="B28" s="4" t="str">
        <f t="shared" si="1"/>
        <v>Alcaligenes faecalis</v>
      </c>
      <c r="C28" s="4" t="s">
        <v>229</v>
      </c>
      <c r="F28" s="4">
        <v>30</v>
      </c>
    </row>
    <row r="29" spans="1:6" x14ac:dyDescent="0.25">
      <c r="A29" s="4" t="s">
        <v>261</v>
      </c>
      <c r="B29" s="4" t="str">
        <f t="shared" si="1"/>
        <v>Alistipes putredinis</v>
      </c>
      <c r="C29" s="4" t="s">
        <v>229</v>
      </c>
      <c r="F29" s="4">
        <v>200</v>
      </c>
    </row>
    <row r="30" spans="1:6" x14ac:dyDescent="0.25">
      <c r="A30" s="4" t="s">
        <v>132</v>
      </c>
      <c r="B30" s="4" t="str">
        <f t="shared" si="1"/>
        <v>Anaerococcus hydrogenalis</v>
      </c>
      <c r="C30" s="4" t="s">
        <v>229</v>
      </c>
      <c r="F30" s="4">
        <v>20</v>
      </c>
    </row>
    <row r="31" spans="1:6" x14ac:dyDescent="0.25">
      <c r="A31" s="4" t="s">
        <v>262</v>
      </c>
      <c r="B31" s="4" t="str">
        <f t="shared" si="1"/>
        <v>Anaerococcus lactolyticus</v>
      </c>
      <c r="C31" s="4" t="s">
        <v>229</v>
      </c>
      <c r="F31" s="4">
        <v>40</v>
      </c>
    </row>
    <row r="32" spans="1:6" x14ac:dyDescent="0.25">
      <c r="A32" s="4" t="s">
        <v>133</v>
      </c>
      <c r="B32" s="4" t="str">
        <f t="shared" si="1"/>
        <v>Anaerococcus prevotii</v>
      </c>
      <c r="C32" s="4" t="s">
        <v>229</v>
      </c>
      <c r="F32" s="4">
        <v>30</v>
      </c>
    </row>
    <row r="33" spans="1:6" x14ac:dyDescent="0.25">
      <c r="A33" s="4" t="s">
        <v>263</v>
      </c>
      <c r="B33" s="4" t="str">
        <f t="shared" si="1"/>
        <v>Anaeroglobus geminatus</v>
      </c>
      <c r="C33" s="4" t="s">
        <v>229</v>
      </c>
      <c r="F33" s="4">
        <v>30</v>
      </c>
    </row>
    <row r="34" spans="1:6" x14ac:dyDescent="0.25">
      <c r="A34" s="4" t="s">
        <v>264</v>
      </c>
      <c r="B34" s="4" t="str">
        <f t="shared" si="1"/>
        <v>Anaerostipes caccae</v>
      </c>
      <c r="C34" s="4" t="s">
        <v>229</v>
      </c>
      <c r="F34" s="4">
        <v>20</v>
      </c>
    </row>
    <row r="35" spans="1:6" x14ac:dyDescent="0.25">
      <c r="A35" s="4" t="s">
        <v>265</v>
      </c>
      <c r="B35" s="4" t="str">
        <f t="shared" si="1"/>
        <v>Anaerotruncus colihominis</v>
      </c>
      <c r="C35" s="4" t="s">
        <v>229</v>
      </c>
      <c r="F35" s="4">
        <v>100</v>
      </c>
    </row>
    <row r="36" spans="1:6" x14ac:dyDescent="0.25">
      <c r="A36" s="4" t="s">
        <v>266</v>
      </c>
      <c r="B36" s="4" t="str">
        <f t="shared" si="1"/>
        <v>Arcobacter butzleri</v>
      </c>
      <c r="C36" s="4" t="s">
        <v>229</v>
      </c>
      <c r="F36" s="4">
        <v>20</v>
      </c>
    </row>
    <row r="37" spans="1:6" x14ac:dyDescent="0.25">
      <c r="A37" s="4" t="s">
        <v>267</v>
      </c>
      <c r="B37" s="4" t="str">
        <f t="shared" si="1"/>
        <v>Arcobacter skirrowii</v>
      </c>
      <c r="C37" s="4" t="s">
        <v>229</v>
      </c>
      <c r="D37" s="4" t="s">
        <v>268</v>
      </c>
      <c r="F37" s="4">
        <v>30</v>
      </c>
    </row>
    <row r="38" spans="1:6" x14ac:dyDescent="0.25">
      <c r="A38" s="4" t="s">
        <v>269</v>
      </c>
      <c r="B38" s="4" t="str">
        <f t="shared" si="1"/>
        <v>Aspergillus flavus</v>
      </c>
      <c r="C38" s="4" t="s">
        <v>229</v>
      </c>
      <c r="F38" s="4">
        <v>50</v>
      </c>
    </row>
    <row r="39" spans="1:6" x14ac:dyDescent="0.25">
      <c r="A39" s="4" t="s">
        <v>270</v>
      </c>
      <c r="B39" s="4" t="str">
        <f t="shared" si="1"/>
        <v>Aspergillus fumigatus</v>
      </c>
      <c r="C39" s="4" t="s">
        <v>229</v>
      </c>
      <c r="F39" s="4">
        <v>20</v>
      </c>
    </row>
    <row r="40" spans="1:6" x14ac:dyDescent="0.25">
      <c r="A40" s="4" t="s">
        <v>271</v>
      </c>
      <c r="B40" s="4" t="str">
        <f t="shared" si="1"/>
        <v>Atopobium parvulum</v>
      </c>
      <c r="C40" s="4" t="s">
        <v>229</v>
      </c>
      <c r="F40" s="4">
        <v>100</v>
      </c>
    </row>
    <row r="41" spans="1:6" x14ac:dyDescent="0.25">
      <c r="A41" s="4" t="s">
        <v>272</v>
      </c>
      <c r="B41" s="4" t="str">
        <f t="shared" si="1"/>
        <v>Atopobium rimae</v>
      </c>
      <c r="C41" s="4" t="s">
        <v>229</v>
      </c>
      <c r="F41" s="4">
        <v>100</v>
      </c>
    </row>
    <row r="42" spans="1:6" x14ac:dyDescent="0.25">
      <c r="A42" s="4" t="s">
        <v>134</v>
      </c>
      <c r="B42" s="4" t="str">
        <f t="shared" si="1"/>
        <v>Atopobium vaginae</v>
      </c>
      <c r="C42" s="4" t="s">
        <v>229</v>
      </c>
      <c r="F42" s="4">
        <v>100</v>
      </c>
    </row>
    <row r="43" spans="1:6" x14ac:dyDescent="0.25">
      <c r="A43" s="4" t="s">
        <v>273</v>
      </c>
      <c r="B43" s="4" t="str">
        <f t="shared" si="1"/>
        <v>Bacillus anthracis</v>
      </c>
      <c r="C43" s="4" t="s">
        <v>229</v>
      </c>
      <c r="D43" s="4" t="s">
        <v>274</v>
      </c>
      <c r="F43" s="4">
        <v>40</v>
      </c>
    </row>
    <row r="44" spans="1:6" x14ac:dyDescent="0.25">
      <c r="A44" s="4" t="s">
        <v>275</v>
      </c>
      <c r="B44" s="4" t="s">
        <v>276</v>
      </c>
      <c r="C44" s="4" t="s">
        <v>277</v>
      </c>
      <c r="D44" s="4" t="s">
        <v>278</v>
      </c>
      <c r="F44" s="4">
        <v>40</v>
      </c>
    </row>
    <row r="45" spans="1:6" x14ac:dyDescent="0.25">
      <c r="A45" s="4" t="s">
        <v>279</v>
      </c>
      <c r="B45" s="4" t="s">
        <v>280</v>
      </c>
      <c r="C45" s="4" t="s">
        <v>281</v>
      </c>
      <c r="F45" s="4">
        <v>30</v>
      </c>
    </row>
    <row r="46" spans="1:6" x14ac:dyDescent="0.25">
      <c r="A46" s="4" t="s">
        <v>282</v>
      </c>
      <c r="B46" s="4" t="s">
        <v>283</v>
      </c>
      <c r="C46" s="4" t="s">
        <v>284</v>
      </c>
      <c r="D46" s="4" t="s">
        <v>285</v>
      </c>
      <c r="F46" s="4">
        <v>20</v>
      </c>
    </row>
    <row r="47" spans="1:6" x14ac:dyDescent="0.25">
      <c r="A47" s="4" t="s">
        <v>286</v>
      </c>
      <c r="B47" s="4" t="str">
        <f t="shared" ref="B47:B71" si="2">A47</f>
        <v>Bacteroides caccae</v>
      </c>
      <c r="C47" s="4" t="s">
        <v>229</v>
      </c>
      <c r="F47" s="4">
        <v>20</v>
      </c>
    </row>
    <row r="48" spans="1:6" x14ac:dyDescent="0.25">
      <c r="A48" s="4" t="s">
        <v>287</v>
      </c>
      <c r="B48" s="4" t="str">
        <f t="shared" si="2"/>
        <v>Bacteroides coprocola</v>
      </c>
      <c r="C48" s="4" t="s">
        <v>229</v>
      </c>
      <c r="F48" s="4">
        <v>40</v>
      </c>
    </row>
    <row r="49" spans="1:6" x14ac:dyDescent="0.25">
      <c r="A49" s="4" t="s">
        <v>288</v>
      </c>
      <c r="B49" s="4" t="str">
        <f t="shared" si="2"/>
        <v>Bacteroides coprophilus</v>
      </c>
      <c r="C49" s="4" t="s">
        <v>229</v>
      </c>
      <c r="F49" s="4">
        <v>20</v>
      </c>
    </row>
    <row r="50" spans="1:6" x14ac:dyDescent="0.25">
      <c r="A50" s="4" t="s">
        <v>289</v>
      </c>
      <c r="B50" s="4" t="str">
        <f t="shared" si="2"/>
        <v>Bacteroides dorei</v>
      </c>
      <c r="C50" s="4" t="s">
        <v>229</v>
      </c>
      <c r="F50" s="4">
        <v>20</v>
      </c>
    </row>
    <row r="51" spans="1:6" x14ac:dyDescent="0.25">
      <c r="A51" s="4" t="s">
        <v>290</v>
      </c>
      <c r="B51" s="4" t="str">
        <f t="shared" si="2"/>
        <v>Bacteroides eggerthii</v>
      </c>
      <c r="C51" s="4" t="s">
        <v>229</v>
      </c>
      <c r="F51" s="4">
        <v>30</v>
      </c>
    </row>
    <row r="52" spans="1:6" x14ac:dyDescent="0.25">
      <c r="A52" s="4" t="s">
        <v>135</v>
      </c>
      <c r="B52" s="4" t="str">
        <f t="shared" si="2"/>
        <v>Bacteroides fragilis</v>
      </c>
      <c r="C52" s="4" t="s">
        <v>229</v>
      </c>
      <c r="F52" s="4">
        <v>20</v>
      </c>
    </row>
    <row r="53" spans="1:6" x14ac:dyDescent="0.25">
      <c r="A53" s="4" t="s">
        <v>291</v>
      </c>
      <c r="B53" s="4" t="str">
        <f t="shared" si="2"/>
        <v>Bacteroides intestinalis</v>
      </c>
      <c r="C53" s="4" t="s">
        <v>229</v>
      </c>
      <c r="F53" s="4">
        <v>40</v>
      </c>
    </row>
    <row r="54" spans="1:6" x14ac:dyDescent="0.25">
      <c r="A54" s="4" t="s">
        <v>292</v>
      </c>
      <c r="B54" s="4" t="str">
        <f t="shared" si="2"/>
        <v>Bacteroides ovatus</v>
      </c>
      <c r="C54" s="4" t="s">
        <v>229</v>
      </c>
      <c r="F54" s="4">
        <v>20</v>
      </c>
    </row>
    <row r="55" spans="1:6" x14ac:dyDescent="0.25">
      <c r="A55" s="4" t="s">
        <v>293</v>
      </c>
      <c r="B55" s="4" t="str">
        <f t="shared" si="2"/>
        <v>Bacteroides pectinophilus</v>
      </c>
      <c r="C55" s="4" t="s">
        <v>229</v>
      </c>
      <c r="F55" s="4">
        <v>20</v>
      </c>
    </row>
    <row r="56" spans="1:6" x14ac:dyDescent="0.25">
      <c r="A56" s="4" t="s">
        <v>294</v>
      </c>
      <c r="B56" s="4" t="str">
        <f t="shared" si="2"/>
        <v>Bacteroides plebeius</v>
      </c>
      <c r="C56" s="4" t="s">
        <v>229</v>
      </c>
      <c r="F56" s="4">
        <v>40</v>
      </c>
    </row>
    <row r="57" spans="1:6" x14ac:dyDescent="0.25">
      <c r="A57" s="4" t="s">
        <v>295</v>
      </c>
      <c r="B57" s="4" t="str">
        <f t="shared" si="2"/>
        <v>Bacteroides sp. 1_1_6</v>
      </c>
      <c r="C57" s="4" t="s">
        <v>229</v>
      </c>
      <c r="D57" s="4" t="s">
        <v>296</v>
      </c>
      <c r="F57" s="4">
        <v>20</v>
      </c>
    </row>
    <row r="58" spans="1:6" x14ac:dyDescent="0.25">
      <c r="A58" s="4" t="s">
        <v>297</v>
      </c>
      <c r="B58" s="4" t="str">
        <f t="shared" si="2"/>
        <v>Bacteroides sp. 2_2_4</v>
      </c>
      <c r="C58" s="4" t="s">
        <v>229</v>
      </c>
      <c r="F58" s="4">
        <v>30</v>
      </c>
    </row>
    <row r="59" spans="1:6" x14ac:dyDescent="0.25">
      <c r="A59" s="4" t="s">
        <v>298</v>
      </c>
      <c r="B59" s="4" t="str">
        <f t="shared" si="2"/>
        <v>Bacteroides sp. 4_3_47FAA</v>
      </c>
      <c r="C59" s="4" t="s">
        <v>229</v>
      </c>
      <c r="D59" s="4" t="s">
        <v>299</v>
      </c>
      <c r="F59" s="4">
        <v>50</v>
      </c>
    </row>
    <row r="60" spans="1:6" x14ac:dyDescent="0.25">
      <c r="A60" s="4" t="s">
        <v>300</v>
      </c>
      <c r="B60" s="4" t="str">
        <f t="shared" si="2"/>
        <v>Bacteroides stercoris</v>
      </c>
      <c r="C60" s="4" t="s">
        <v>229</v>
      </c>
      <c r="F60" s="4">
        <v>50</v>
      </c>
    </row>
    <row r="61" spans="1:6" x14ac:dyDescent="0.25">
      <c r="A61" s="4" t="s">
        <v>296</v>
      </c>
      <c r="B61" s="4" t="str">
        <f t="shared" si="2"/>
        <v>Bacteroides thetaiotaomicron</v>
      </c>
      <c r="C61" s="4" t="s">
        <v>229</v>
      </c>
      <c r="D61" s="4" t="s">
        <v>301</v>
      </c>
      <c r="F61" s="4">
        <v>40</v>
      </c>
    </row>
    <row r="62" spans="1:6" x14ac:dyDescent="0.25">
      <c r="A62" s="4" t="s">
        <v>136</v>
      </c>
      <c r="B62" s="4" t="str">
        <f t="shared" si="2"/>
        <v>Bacteroides ureolyticus</v>
      </c>
      <c r="C62" s="4" t="s">
        <v>229</v>
      </c>
      <c r="F62" s="4">
        <v>100</v>
      </c>
    </row>
    <row r="63" spans="1:6" x14ac:dyDescent="0.25">
      <c r="A63" s="4" t="s">
        <v>299</v>
      </c>
      <c r="B63" s="4" t="str">
        <f t="shared" si="2"/>
        <v>Bacteroides vulgatus</v>
      </c>
      <c r="C63" s="4" t="s">
        <v>229</v>
      </c>
      <c r="D63" s="4" t="s">
        <v>302</v>
      </c>
      <c r="F63" s="4">
        <v>50</v>
      </c>
    </row>
    <row r="64" spans="1:6" x14ac:dyDescent="0.25">
      <c r="A64" s="4" t="s">
        <v>303</v>
      </c>
      <c r="B64" s="4" t="str">
        <f t="shared" si="2"/>
        <v>Bifidobacterium adolescentis</v>
      </c>
      <c r="C64" s="4" t="s">
        <v>229</v>
      </c>
      <c r="F64" s="4">
        <v>50</v>
      </c>
    </row>
    <row r="65" spans="1:6" x14ac:dyDescent="0.25">
      <c r="A65" s="4" t="s">
        <v>137</v>
      </c>
      <c r="B65" s="4" t="str">
        <f t="shared" si="2"/>
        <v>Bifidobacterium bifidum</v>
      </c>
      <c r="C65" s="4" t="s">
        <v>229</v>
      </c>
      <c r="F65" s="4">
        <v>30</v>
      </c>
    </row>
    <row r="66" spans="1:6" x14ac:dyDescent="0.25">
      <c r="A66" s="4" t="s">
        <v>138</v>
      </c>
      <c r="B66" s="4" t="str">
        <f t="shared" si="2"/>
        <v>Bifidobacterium breve</v>
      </c>
      <c r="C66" s="4" t="s">
        <v>229</v>
      </c>
      <c r="F66" s="4">
        <v>50</v>
      </c>
    </row>
    <row r="67" spans="1:6" x14ac:dyDescent="0.25">
      <c r="A67" s="4" t="s">
        <v>139</v>
      </c>
      <c r="B67" s="4" t="str">
        <f t="shared" si="2"/>
        <v>Bifidobacterium dentium</v>
      </c>
      <c r="C67" s="4" t="s">
        <v>229</v>
      </c>
      <c r="F67" s="4">
        <v>40</v>
      </c>
    </row>
    <row r="68" spans="1:6" x14ac:dyDescent="0.25">
      <c r="A68" s="4" t="s">
        <v>140</v>
      </c>
      <c r="B68" s="4" t="str">
        <f t="shared" si="2"/>
        <v>Bifidobacterium longum</v>
      </c>
      <c r="C68" s="4" t="s">
        <v>229</v>
      </c>
      <c r="F68" s="4">
        <v>20</v>
      </c>
    </row>
    <row r="69" spans="1:6" x14ac:dyDescent="0.25">
      <c r="A69" s="4" t="s">
        <v>304</v>
      </c>
      <c r="B69" s="4" t="str">
        <f t="shared" si="2"/>
        <v>Bifidobacterium pseudocatenulatum</v>
      </c>
      <c r="C69" s="4" t="s">
        <v>229</v>
      </c>
      <c r="F69" s="4">
        <v>30</v>
      </c>
    </row>
    <row r="70" spans="1:6" x14ac:dyDescent="0.25">
      <c r="A70" s="4" t="s">
        <v>213</v>
      </c>
      <c r="B70" s="4" t="str">
        <f t="shared" si="2"/>
        <v>Bifidobacterium scardovii</v>
      </c>
      <c r="C70" s="4" t="s">
        <v>229</v>
      </c>
      <c r="F70" s="4">
        <v>50</v>
      </c>
    </row>
    <row r="71" spans="1:6" x14ac:dyDescent="0.25">
      <c r="A71" s="4" t="s">
        <v>305</v>
      </c>
      <c r="B71" s="4" t="str">
        <f t="shared" si="2"/>
        <v>Blautia hydrogenotrophica</v>
      </c>
      <c r="C71" s="4" t="s">
        <v>229</v>
      </c>
      <c r="F71" s="4">
        <v>30</v>
      </c>
    </row>
    <row r="72" spans="1:6" x14ac:dyDescent="0.25">
      <c r="A72" s="4" t="s">
        <v>306</v>
      </c>
      <c r="B72" s="4" t="s">
        <v>307</v>
      </c>
      <c r="C72" s="4" t="s">
        <v>308</v>
      </c>
      <c r="F72" s="4">
        <v>30</v>
      </c>
    </row>
    <row r="73" spans="1:6" x14ac:dyDescent="0.25">
      <c r="A73" s="4" t="s">
        <v>309</v>
      </c>
      <c r="B73" s="4" t="str">
        <f t="shared" ref="B73:B77" si="3">A73</f>
        <v>Brevibacillus agri</v>
      </c>
      <c r="C73" s="4" t="s">
        <v>229</v>
      </c>
      <c r="F73" s="4">
        <v>20</v>
      </c>
    </row>
    <row r="74" spans="1:6" x14ac:dyDescent="0.25">
      <c r="A74" s="4" t="s">
        <v>310</v>
      </c>
      <c r="B74" s="4" t="str">
        <f t="shared" si="3"/>
        <v>Brevibacillus brevis</v>
      </c>
      <c r="C74" s="4" t="s">
        <v>229</v>
      </c>
      <c r="D74" s="4" t="s">
        <v>311</v>
      </c>
      <c r="F74" s="4">
        <v>50</v>
      </c>
    </row>
    <row r="75" spans="1:6" x14ac:dyDescent="0.25">
      <c r="A75" s="4" t="s">
        <v>312</v>
      </c>
      <c r="B75" s="4" t="str">
        <f t="shared" si="3"/>
        <v>Brevibacterium casei</v>
      </c>
      <c r="C75" s="4" t="s">
        <v>229</v>
      </c>
      <c r="F75" s="4">
        <v>40</v>
      </c>
    </row>
    <row r="76" spans="1:6" x14ac:dyDescent="0.25">
      <c r="A76" s="4" t="s">
        <v>313</v>
      </c>
      <c r="B76" s="4" t="str">
        <f t="shared" si="3"/>
        <v>Brevundimonas diminuta</v>
      </c>
      <c r="C76" s="4" t="s">
        <v>229</v>
      </c>
      <c r="F76" s="4">
        <v>200</v>
      </c>
    </row>
    <row r="77" spans="1:6" x14ac:dyDescent="0.25">
      <c r="A77" s="4" t="s">
        <v>314</v>
      </c>
      <c r="B77" s="4" t="str">
        <f t="shared" si="3"/>
        <v>Brevundimonas vesicularis</v>
      </c>
      <c r="C77" s="4" t="s">
        <v>229</v>
      </c>
      <c r="D77" s="4" t="s">
        <v>313</v>
      </c>
      <c r="F77" s="4">
        <v>20</v>
      </c>
    </row>
    <row r="78" spans="1:6" x14ac:dyDescent="0.25">
      <c r="A78" s="4" t="s">
        <v>315</v>
      </c>
      <c r="B78" s="4" t="s">
        <v>316</v>
      </c>
      <c r="C78" s="4" t="s">
        <v>317</v>
      </c>
      <c r="D78" s="4" t="s">
        <v>318</v>
      </c>
      <c r="F78" s="4">
        <v>100</v>
      </c>
    </row>
    <row r="79" spans="1:6" x14ac:dyDescent="0.25">
      <c r="A79" s="4" t="s">
        <v>318</v>
      </c>
      <c r="B79" s="4" t="str">
        <f t="shared" ref="B79" si="4">A79</f>
        <v>Burkholderia gladioli</v>
      </c>
      <c r="C79" s="4" t="s">
        <v>229</v>
      </c>
      <c r="F79" s="4">
        <v>20</v>
      </c>
    </row>
    <row r="80" spans="1:6" x14ac:dyDescent="0.25">
      <c r="A80" s="4" t="s">
        <v>319</v>
      </c>
      <c r="B80" s="4" t="s">
        <v>320</v>
      </c>
      <c r="C80" s="4" t="s">
        <v>321</v>
      </c>
      <c r="F80" s="4">
        <v>20</v>
      </c>
    </row>
    <row r="81" spans="1:6" x14ac:dyDescent="0.25">
      <c r="A81" s="4" t="s">
        <v>322</v>
      </c>
      <c r="B81" s="4" t="str">
        <f t="shared" ref="B81:B83" si="5">A81</f>
        <v>Butyricicoccus pullicaecorum</v>
      </c>
      <c r="C81" s="4" t="s">
        <v>229</v>
      </c>
      <c r="D81" s="4" t="s">
        <v>323</v>
      </c>
      <c r="F81" s="4">
        <v>20</v>
      </c>
    </row>
    <row r="82" spans="1:6" x14ac:dyDescent="0.25">
      <c r="A82" s="4" t="s">
        <v>324</v>
      </c>
      <c r="B82" s="4" t="str">
        <f t="shared" si="5"/>
        <v>Butyrivibrio crossotus</v>
      </c>
      <c r="C82" s="4" t="s">
        <v>229</v>
      </c>
      <c r="F82" s="4">
        <v>20</v>
      </c>
    </row>
    <row r="83" spans="1:6" x14ac:dyDescent="0.25">
      <c r="A83" s="4" t="s">
        <v>325</v>
      </c>
      <c r="B83" s="4" t="str">
        <f t="shared" si="5"/>
        <v>Butyrivibrio fibrisolvens</v>
      </c>
      <c r="C83" s="4" t="s">
        <v>229</v>
      </c>
      <c r="F83" s="4">
        <v>30</v>
      </c>
    </row>
    <row r="84" spans="1:6" x14ac:dyDescent="0.25">
      <c r="A84" s="4" t="s">
        <v>326</v>
      </c>
      <c r="B84" s="4" t="s">
        <v>327</v>
      </c>
      <c r="C84" s="4" t="s">
        <v>328</v>
      </c>
      <c r="D84" s="4" t="s">
        <v>141</v>
      </c>
      <c r="F84" s="4">
        <v>30</v>
      </c>
    </row>
    <row r="85" spans="1:6" x14ac:dyDescent="0.25">
      <c r="A85" s="4" t="s">
        <v>329</v>
      </c>
      <c r="B85" s="4" t="str">
        <f t="shared" ref="B85:B87" si="6">A85</f>
        <v>Campylobacter concisus</v>
      </c>
      <c r="C85" s="4" t="s">
        <v>229</v>
      </c>
      <c r="D85" s="4" t="s">
        <v>330</v>
      </c>
      <c r="F85" s="4">
        <v>20</v>
      </c>
    </row>
    <row r="86" spans="1:6" x14ac:dyDescent="0.25">
      <c r="A86" s="4" t="s">
        <v>141</v>
      </c>
      <c r="B86" s="4" t="str">
        <f t="shared" si="6"/>
        <v>Campylobacter fetus</v>
      </c>
      <c r="C86" s="4" t="s">
        <v>229</v>
      </c>
      <c r="F86" s="4">
        <v>20</v>
      </c>
    </row>
    <row r="87" spans="1:6" x14ac:dyDescent="0.25">
      <c r="A87" s="4" t="s">
        <v>142</v>
      </c>
      <c r="B87" s="4" t="str">
        <f t="shared" si="6"/>
        <v>Campylobacter gracilis</v>
      </c>
      <c r="C87" s="4" t="s">
        <v>229</v>
      </c>
      <c r="D87" s="4" t="s">
        <v>143</v>
      </c>
      <c r="F87" s="4">
        <v>30</v>
      </c>
    </row>
    <row r="88" spans="1:6" x14ac:dyDescent="0.25">
      <c r="A88" s="4" t="s">
        <v>331</v>
      </c>
      <c r="B88" s="4" t="s">
        <v>332</v>
      </c>
      <c r="C88" s="4" t="s">
        <v>333</v>
      </c>
      <c r="F88" s="4">
        <v>400</v>
      </c>
    </row>
    <row r="89" spans="1:6" x14ac:dyDescent="0.25">
      <c r="A89" s="4" t="s">
        <v>143</v>
      </c>
      <c r="B89" s="4" t="str">
        <f t="shared" ref="B89:B138" si="7">A89</f>
        <v>Campylobacter rectus</v>
      </c>
      <c r="C89" s="4" t="s">
        <v>229</v>
      </c>
      <c r="D89" s="4" t="s">
        <v>141</v>
      </c>
      <c r="F89" s="4">
        <v>20</v>
      </c>
    </row>
    <row r="90" spans="1:6" x14ac:dyDescent="0.25">
      <c r="A90" s="4" t="s">
        <v>144</v>
      </c>
      <c r="B90" s="4" t="str">
        <f t="shared" si="7"/>
        <v>Campylobacter showae</v>
      </c>
      <c r="C90" s="4" t="s">
        <v>229</v>
      </c>
      <c r="F90" s="4">
        <v>100</v>
      </c>
    </row>
    <row r="91" spans="1:6" x14ac:dyDescent="0.25">
      <c r="A91" s="4" t="s">
        <v>334</v>
      </c>
      <c r="B91" s="4" t="str">
        <f t="shared" si="7"/>
        <v>Campylobacter sputorum</v>
      </c>
      <c r="C91" s="4" t="s">
        <v>229</v>
      </c>
      <c r="F91" s="4">
        <v>40</v>
      </c>
    </row>
    <row r="92" spans="1:6" x14ac:dyDescent="0.25">
      <c r="A92" s="4" t="s">
        <v>335</v>
      </c>
      <c r="B92" s="4" t="str">
        <f t="shared" si="7"/>
        <v>Campylobacter upsaliensis</v>
      </c>
      <c r="C92" s="4" t="s">
        <v>229</v>
      </c>
      <c r="D92" s="4" t="s">
        <v>336</v>
      </c>
      <c r="F92" s="4">
        <v>50</v>
      </c>
    </row>
    <row r="93" spans="1:6" x14ac:dyDescent="0.25">
      <c r="A93" s="4" t="s">
        <v>145</v>
      </c>
      <c r="B93" s="4" t="str">
        <f t="shared" si="7"/>
        <v>Candida albicans</v>
      </c>
      <c r="C93" s="4" t="s">
        <v>229</v>
      </c>
      <c r="F93" s="4">
        <v>20</v>
      </c>
    </row>
    <row r="94" spans="1:6" x14ac:dyDescent="0.25">
      <c r="A94" s="4" t="s">
        <v>146</v>
      </c>
      <c r="B94" s="4" t="str">
        <f t="shared" si="7"/>
        <v>Candida glabrata</v>
      </c>
      <c r="C94" s="4" t="s">
        <v>229</v>
      </c>
      <c r="F94" s="4">
        <v>20</v>
      </c>
    </row>
    <row r="95" spans="1:6" x14ac:dyDescent="0.25">
      <c r="A95" s="4" t="s">
        <v>214</v>
      </c>
      <c r="B95" s="4" t="str">
        <f t="shared" si="7"/>
        <v>Candida krusei</v>
      </c>
      <c r="C95" s="4" t="s">
        <v>229</v>
      </c>
      <c r="F95" s="4">
        <v>50</v>
      </c>
    </row>
    <row r="96" spans="1:6" x14ac:dyDescent="0.25">
      <c r="A96" s="4" t="s">
        <v>147</v>
      </c>
      <c r="B96" s="4" t="str">
        <f t="shared" si="7"/>
        <v>Candida parapsilosis</v>
      </c>
      <c r="C96" s="4" t="s">
        <v>229</v>
      </c>
      <c r="D96" s="4" t="s">
        <v>337</v>
      </c>
      <c r="F96" s="4">
        <v>50</v>
      </c>
    </row>
    <row r="97" spans="1:6" x14ac:dyDescent="0.25">
      <c r="A97" s="4" t="s">
        <v>338</v>
      </c>
      <c r="B97" s="4" t="str">
        <f t="shared" si="7"/>
        <v>Candida tropicalis</v>
      </c>
      <c r="C97" s="4" t="s">
        <v>229</v>
      </c>
      <c r="F97" s="4">
        <v>20</v>
      </c>
    </row>
    <row r="98" spans="1:6" x14ac:dyDescent="0.25">
      <c r="A98" s="4" t="s">
        <v>215</v>
      </c>
      <c r="B98" s="4" t="str">
        <f t="shared" si="7"/>
        <v>Capnocytophaga gingivalis</v>
      </c>
      <c r="C98" s="4" t="s">
        <v>229</v>
      </c>
      <c r="F98" s="4">
        <v>20</v>
      </c>
    </row>
    <row r="99" spans="1:6" x14ac:dyDescent="0.25">
      <c r="A99" s="4" t="s">
        <v>339</v>
      </c>
      <c r="B99" s="4" t="str">
        <f t="shared" si="7"/>
        <v>Capnocytophaga granulosa</v>
      </c>
      <c r="C99" s="4" t="s">
        <v>229</v>
      </c>
      <c r="F99" s="4">
        <v>20</v>
      </c>
    </row>
    <row r="100" spans="1:6" x14ac:dyDescent="0.25">
      <c r="A100" s="4" t="s">
        <v>148</v>
      </c>
      <c r="B100" s="4" t="str">
        <f t="shared" si="7"/>
        <v>Capnocytophaga ochracea</v>
      </c>
      <c r="C100" s="4" t="s">
        <v>229</v>
      </c>
      <c r="F100" s="4">
        <v>20</v>
      </c>
    </row>
    <row r="101" spans="1:6" x14ac:dyDescent="0.25">
      <c r="A101" s="4" t="s">
        <v>149</v>
      </c>
      <c r="B101" s="4" t="str">
        <f t="shared" si="7"/>
        <v>Capnocytophaga sputigena</v>
      </c>
      <c r="C101" s="4" t="s">
        <v>229</v>
      </c>
      <c r="F101" s="4">
        <v>20</v>
      </c>
    </row>
    <row r="102" spans="1:6" x14ac:dyDescent="0.25">
      <c r="A102" s="4" t="s">
        <v>340</v>
      </c>
      <c r="B102" s="4" t="str">
        <f t="shared" si="7"/>
        <v>Cardiobacterium hominis</v>
      </c>
      <c r="C102" s="4" t="s">
        <v>229</v>
      </c>
      <c r="F102" s="4">
        <v>20</v>
      </c>
    </row>
    <row r="103" spans="1:6" x14ac:dyDescent="0.25">
      <c r="A103" s="4" t="s">
        <v>341</v>
      </c>
      <c r="B103" s="4" t="str">
        <f t="shared" si="7"/>
        <v>Catellicoccus marimammalium</v>
      </c>
      <c r="C103" s="4" t="s">
        <v>229</v>
      </c>
      <c r="F103" s="4">
        <v>20</v>
      </c>
    </row>
    <row r="104" spans="1:6" x14ac:dyDescent="0.25">
      <c r="A104" s="4" t="s">
        <v>342</v>
      </c>
      <c r="B104" s="4" t="str">
        <f t="shared" si="7"/>
        <v>Catenibacterium mitsuokai</v>
      </c>
      <c r="C104" s="4" t="s">
        <v>229</v>
      </c>
      <c r="F104" s="4">
        <v>20</v>
      </c>
    </row>
    <row r="105" spans="1:6" x14ac:dyDescent="0.25">
      <c r="A105" s="4" t="s">
        <v>343</v>
      </c>
      <c r="B105" s="4" t="str">
        <f t="shared" si="7"/>
        <v>Catonella morbi</v>
      </c>
      <c r="C105" s="4" t="s">
        <v>229</v>
      </c>
      <c r="F105" s="4">
        <v>20</v>
      </c>
    </row>
    <row r="106" spans="1:6" x14ac:dyDescent="0.25">
      <c r="A106" s="4" t="s">
        <v>150</v>
      </c>
      <c r="B106" s="4" t="str">
        <f t="shared" si="7"/>
        <v>Chlamydia trachomatis</v>
      </c>
      <c r="C106" s="4" t="s">
        <v>229</v>
      </c>
      <c r="F106" s="4">
        <v>40</v>
      </c>
    </row>
    <row r="107" spans="1:6" x14ac:dyDescent="0.25">
      <c r="A107" s="4" t="s">
        <v>344</v>
      </c>
      <c r="B107" s="4" t="str">
        <f t="shared" si="7"/>
        <v>Chlamydophila pneumoniae</v>
      </c>
      <c r="C107" s="4" t="s">
        <v>229</v>
      </c>
      <c r="F107" s="4">
        <v>30</v>
      </c>
    </row>
    <row r="108" spans="1:6" x14ac:dyDescent="0.25">
      <c r="A108" s="4" t="s">
        <v>345</v>
      </c>
      <c r="B108" s="4" t="str">
        <f t="shared" si="7"/>
        <v>Chlamydophila psittaci</v>
      </c>
      <c r="C108" s="4" t="s">
        <v>229</v>
      </c>
      <c r="D108" s="4" t="s">
        <v>346</v>
      </c>
      <c r="F108" s="4">
        <v>30</v>
      </c>
    </row>
    <row r="109" spans="1:6" x14ac:dyDescent="0.25">
      <c r="A109" s="4" t="s">
        <v>347</v>
      </c>
      <c r="B109" s="4" t="str">
        <f t="shared" si="7"/>
        <v>Citrobacter freundii</v>
      </c>
      <c r="C109" s="4" t="s">
        <v>229</v>
      </c>
      <c r="D109" s="4" t="s">
        <v>348</v>
      </c>
      <c r="F109" s="4">
        <v>100</v>
      </c>
    </row>
    <row r="110" spans="1:6" x14ac:dyDescent="0.25">
      <c r="A110" s="4" t="s">
        <v>349</v>
      </c>
      <c r="B110" s="4" t="str">
        <f t="shared" si="7"/>
        <v>Citrobacter youngae</v>
      </c>
      <c r="C110" s="4" t="s">
        <v>229</v>
      </c>
      <c r="D110" s="4" t="s">
        <v>350</v>
      </c>
      <c r="F110" s="4">
        <v>40</v>
      </c>
    </row>
    <row r="111" spans="1:6" x14ac:dyDescent="0.25">
      <c r="A111" s="4" t="s">
        <v>351</v>
      </c>
      <c r="B111" s="4" t="str">
        <f t="shared" si="7"/>
        <v>Clostridium difficile</v>
      </c>
      <c r="C111" s="4" t="s">
        <v>229</v>
      </c>
      <c r="F111" s="4">
        <v>30</v>
      </c>
    </row>
    <row r="112" spans="1:6" x14ac:dyDescent="0.25">
      <c r="A112" s="4" t="s">
        <v>352</v>
      </c>
      <c r="B112" s="4" t="str">
        <f t="shared" si="7"/>
        <v>Clostridium nexile</v>
      </c>
      <c r="C112" s="4" t="s">
        <v>229</v>
      </c>
      <c r="D112" s="4" t="s">
        <v>353</v>
      </c>
      <c r="F112" s="4">
        <v>100</v>
      </c>
    </row>
    <row r="113" spans="1:6" x14ac:dyDescent="0.25">
      <c r="A113" s="4" t="s">
        <v>354</v>
      </c>
      <c r="B113" s="4" t="str">
        <f t="shared" si="7"/>
        <v>Clostridium perfringens</v>
      </c>
      <c r="C113" s="4" t="s">
        <v>229</v>
      </c>
      <c r="F113" s="4">
        <v>100</v>
      </c>
    </row>
    <row r="114" spans="1:6" x14ac:dyDescent="0.25">
      <c r="A114" s="4" t="s">
        <v>355</v>
      </c>
      <c r="B114" s="4" t="str">
        <f t="shared" si="7"/>
        <v>Clostridium septicum</v>
      </c>
      <c r="C114" s="4" t="s">
        <v>229</v>
      </c>
      <c r="F114" s="4">
        <v>40</v>
      </c>
    </row>
    <row r="115" spans="1:6" x14ac:dyDescent="0.25">
      <c r="A115" s="4" t="s">
        <v>151</v>
      </c>
      <c r="B115" s="4" t="str">
        <f t="shared" si="7"/>
        <v>Clostridium sordellii</v>
      </c>
      <c r="C115" s="4" t="s">
        <v>229</v>
      </c>
      <c r="F115" s="4">
        <v>20</v>
      </c>
    </row>
    <row r="116" spans="1:6" x14ac:dyDescent="0.25">
      <c r="A116" s="4" t="s">
        <v>356</v>
      </c>
      <c r="B116" s="4" t="str">
        <f t="shared" si="7"/>
        <v>Clostridium sp. M62/1</v>
      </c>
      <c r="C116" s="4" t="s">
        <v>229</v>
      </c>
      <c r="F116" s="4">
        <v>50</v>
      </c>
    </row>
    <row r="117" spans="1:6" x14ac:dyDescent="0.25">
      <c r="A117" s="4" t="s">
        <v>357</v>
      </c>
      <c r="B117" s="4" t="str">
        <f t="shared" si="7"/>
        <v>Clostridium sp. SS2/1</v>
      </c>
      <c r="C117" s="4" t="s">
        <v>229</v>
      </c>
      <c r="F117" s="4">
        <v>20</v>
      </c>
    </row>
    <row r="118" spans="1:6" x14ac:dyDescent="0.25">
      <c r="A118" s="4" t="s">
        <v>358</v>
      </c>
      <c r="B118" s="4" t="str">
        <f t="shared" si="7"/>
        <v>Clostridium tetani</v>
      </c>
      <c r="C118" s="4" t="s">
        <v>229</v>
      </c>
      <c r="F118" s="4">
        <v>100</v>
      </c>
    </row>
    <row r="119" spans="1:6" x14ac:dyDescent="0.25">
      <c r="A119" s="4" t="s">
        <v>359</v>
      </c>
      <c r="B119" s="4" t="str">
        <f t="shared" si="7"/>
        <v>Collinsella aerofaciens</v>
      </c>
      <c r="C119" s="4" t="s">
        <v>229</v>
      </c>
      <c r="F119" s="4">
        <v>30</v>
      </c>
    </row>
    <row r="120" spans="1:6" x14ac:dyDescent="0.25">
      <c r="A120" s="4" t="s">
        <v>360</v>
      </c>
      <c r="B120" s="4" t="str">
        <f t="shared" si="7"/>
        <v>Coprococcus comes</v>
      </c>
      <c r="C120" s="4" t="s">
        <v>229</v>
      </c>
      <c r="F120" s="4">
        <v>30</v>
      </c>
    </row>
    <row r="121" spans="1:6" x14ac:dyDescent="0.25">
      <c r="A121" s="4" t="s">
        <v>361</v>
      </c>
      <c r="B121" s="4" t="str">
        <f t="shared" si="7"/>
        <v>Coprococcus eutactus</v>
      </c>
      <c r="C121" s="4" t="s">
        <v>229</v>
      </c>
      <c r="F121" s="4">
        <v>30</v>
      </c>
    </row>
    <row r="122" spans="1:6" x14ac:dyDescent="0.25">
      <c r="A122" s="4" t="s">
        <v>152</v>
      </c>
      <c r="B122" s="4" t="str">
        <f t="shared" si="7"/>
        <v>Corynebacterium aurimucosum</v>
      </c>
      <c r="C122" s="4" t="s">
        <v>229</v>
      </c>
      <c r="F122" s="4">
        <v>20</v>
      </c>
    </row>
    <row r="123" spans="1:6" x14ac:dyDescent="0.25">
      <c r="A123" s="4" t="s">
        <v>362</v>
      </c>
      <c r="B123" s="4" t="str">
        <f t="shared" si="7"/>
        <v>Corynebacterium diphtheriae</v>
      </c>
      <c r="C123" s="4" t="s">
        <v>229</v>
      </c>
      <c r="D123" s="4" t="s">
        <v>363</v>
      </c>
      <c r="F123" s="4">
        <v>30</v>
      </c>
    </row>
    <row r="124" spans="1:6" x14ac:dyDescent="0.25">
      <c r="A124" s="4" t="s">
        <v>364</v>
      </c>
      <c r="B124" s="4" t="str">
        <f t="shared" si="7"/>
        <v>Corynebacterium durum</v>
      </c>
      <c r="C124" s="4" t="s">
        <v>229</v>
      </c>
      <c r="F124" s="4">
        <v>200</v>
      </c>
    </row>
    <row r="125" spans="1:6" x14ac:dyDescent="0.25">
      <c r="A125" s="4" t="s">
        <v>365</v>
      </c>
      <c r="B125" s="4" t="str">
        <f t="shared" si="7"/>
        <v>Corynebacterium matruchotii</v>
      </c>
      <c r="C125" s="4" t="s">
        <v>229</v>
      </c>
      <c r="F125" s="4">
        <v>40</v>
      </c>
    </row>
    <row r="126" spans="1:6" x14ac:dyDescent="0.25">
      <c r="A126" s="4" t="s">
        <v>366</v>
      </c>
      <c r="B126" s="4" t="str">
        <f t="shared" si="7"/>
        <v>Corynebacterium pseudodiphtheriticum</v>
      </c>
      <c r="C126" s="4" t="s">
        <v>229</v>
      </c>
      <c r="F126" s="4">
        <v>40</v>
      </c>
    </row>
    <row r="127" spans="1:6" x14ac:dyDescent="0.25">
      <c r="A127" s="4" t="s">
        <v>367</v>
      </c>
      <c r="B127" s="4" t="str">
        <f t="shared" si="7"/>
        <v>Coxiella burnetii</v>
      </c>
      <c r="C127" s="4" t="s">
        <v>229</v>
      </c>
      <c r="F127" s="4">
        <v>20</v>
      </c>
    </row>
    <row r="128" spans="1:6" x14ac:dyDescent="0.25">
      <c r="A128" s="4" t="s">
        <v>368</v>
      </c>
      <c r="B128" s="4" t="str">
        <f t="shared" si="7"/>
        <v>Desulfovibrio desulfuricans</v>
      </c>
      <c r="C128" s="4" t="s">
        <v>229</v>
      </c>
      <c r="F128" s="4">
        <v>300</v>
      </c>
    </row>
    <row r="129" spans="1:6" x14ac:dyDescent="0.25">
      <c r="A129" s="4" t="s">
        <v>369</v>
      </c>
      <c r="B129" s="4" t="str">
        <f t="shared" si="7"/>
        <v>Desulfovibrio piger</v>
      </c>
      <c r="C129" s="4" t="s">
        <v>229</v>
      </c>
      <c r="F129" s="4">
        <v>20</v>
      </c>
    </row>
    <row r="130" spans="1:6" x14ac:dyDescent="0.25">
      <c r="A130" s="4" t="s">
        <v>370</v>
      </c>
      <c r="B130" s="4" t="str">
        <f t="shared" si="7"/>
        <v>Desulfovibrio vulgaris</v>
      </c>
      <c r="C130" s="4" t="s">
        <v>229</v>
      </c>
      <c r="F130" s="4">
        <v>40</v>
      </c>
    </row>
    <row r="131" spans="1:6" x14ac:dyDescent="0.25">
      <c r="A131" s="4" t="s">
        <v>371</v>
      </c>
      <c r="B131" s="4" t="str">
        <f t="shared" si="7"/>
        <v>Dialister invisus</v>
      </c>
      <c r="C131" s="4" t="s">
        <v>229</v>
      </c>
      <c r="F131" s="4">
        <v>30</v>
      </c>
    </row>
    <row r="132" spans="1:6" x14ac:dyDescent="0.25">
      <c r="A132" s="4" t="s">
        <v>153</v>
      </c>
      <c r="B132" s="4" t="str">
        <f t="shared" si="7"/>
        <v>Dialister pneumosintes</v>
      </c>
      <c r="C132" s="4" t="s">
        <v>229</v>
      </c>
      <c r="F132" s="4">
        <v>20</v>
      </c>
    </row>
    <row r="133" spans="1:6" x14ac:dyDescent="0.25">
      <c r="A133" s="4" t="s">
        <v>372</v>
      </c>
      <c r="B133" s="4" t="str">
        <f t="shared" si="7"/>
        <v>Dorea formicigenerans</v>
      </c>
      <c r="C133" s="4" t="s">
        <v>229</v>
      </c>
      <c r="F133" s="4">
        <v>100</v>
      </c>
    </row>
    <row r="134" spans="1:6" x14ac:dyDescent="0.25">
      <c r="A134" s="4" t="s">
        <v>373</v>
      </c>
      <c r="B134" s="4" t="str">
        <f t="shared" si="7"/>
        <v>Dorea longicatena</v>
      </c>
      <c r="C134" s="4" t="s">
        <v>229</v>
      </c>
      <c r="F134" s="4">
        <v>20</v>
      </c>
    </row>
    <row r="135" spans="1:6" x14ac:dyDescent="0.25">
      <c r="A135" s="4" t="s">
        <v>154</v>
      </c>
      <c r="B135" s="4" t="str">
        <f t="shared" si="7"/>
        <v>Eggerthella sinensis</v>
      </c>
      <c r="C135" s="4" t="s">
        <v>229</v>
      </c>
      <c r="F135" s="4">
        <v>30</v>
      </c>
    </row>
    <row r="136" spans="1:6" x14ac:dyDescent="0.25">
      <c r="A136" s="4" t="s">
        <v>374</v>
      </c>
      <c r="B136" s="4" t="str">
        <f t="shared" si="7"/>
        <v>Ehrlichia canis</v>
      </c>
      <c r="C136" s="4" t="s">
        <v>229</v>
      </c>
      <c r="F136" s="4">
        <v>20</v>
      </c>
    </row>
    <row r="137" spans="1:6" x14ac:dyDescent="0.25">
      <c r="A137" s="4" t="s">
        <v>155</v>
      </c>
      <c r="B137" s="4" t="str">
        <f t="shared" si="7"/>
        <v>Eikenella corrodens</v>
      </c>
      <c r="C137" s="4" t="s">
        <v>229</v>
      </c>
      <c r="F137" s="4">
        <v>100</v>
      </c>
    </row>
    <row r="138" spans="1:6" x14ac:dyDescent="0.25">
      <c r="A138" s="4" t="s">
        <v>375</v>
      </c>
      <c r="B138" s="4" t="str">
        <f t="shared" si="7"/>
        <v>Elizabethkingia meningoseptica</v>
      </c>
      <c r="C138" s="4" t="s">
        <v>229</v>
      </c>
      <c r="F138" s="4">
        <v>30</v>
      </c>
    </row>
    <row r="139" spans="1:6" x14ac:dyDescent="0.25">
      <c r="A139" s="4" t="s">
        <v>376</v>
      </c>
      <c r="B139" s="4" t="s">
        <v>377</v>
      </c>
      <c r="C139" s="4" t="s">
        <v>378</v>
      </c>
      <c r="D139" s="4" t="s">
        <v>379</v>
      </c>
      <c r="F139" s="4">
        <v>100</v>
      </c>
    </row>
    <row r="140" spans="1:6" x14ac:dyDescent="0.25">
      <c r="A140" s="4" t="s">
        <v>380</v>
      </c>
      <c r="B140" s="4" t="s">
        <v>381</v>
      </c>
      <c r="C140" s="4" t="s">
        <v>382</v>
      </c>
      <c r="F140" s="4">
        <v>20</v>
      </c>
    </row>
    <row r="141" spans="1:6" x14ac:dyDescent="0.25">
      <c r="A141" s="4" t="s">
        <v>156</v>
      </c>
      <c r="B141" s="4" t="s">
        <v>383</v>
      </c>
      <c r="C141" s="4" t="s">
        <v>229</v>
      </c>
      <c r="F141" s="4">
        <v>30</v>
      </c>
    </row>
    <row r="142" spans="1:6" x14ac:dyDescent="0.25">
      <c r="A142" s="4" t="s">
        <v>384</v>
      </c>
      <c r="B142" s="4" t="s">
        <v>385</v>
      </c>
      <c r="C142" s="4" t="s">
        <v>229</v>
      </c>
      <c r="D142" s="4" t="s">
        <v>386</v>
      </c>
      <c r="F142" s="4">
        <v>40</v>
      </c>
    </row>
    <row r="143" spans="1:6" x14ac:dyDescent="0.25">
      <c r="A143" s="4" t="s">
        <v>387</v>
      </c>
      <c r="B143" s="4" t="s">
        <v>388</v>
      </c>
      <c r="C143" s="4" t="s">
        <v>229</v>
      </c>
      <c r="D143" s="4" t="s">
        <v>389</v>
      </c>
      <c r="F143" s="4">
        <v>30</v>
      </c>
    </row>
    <row r="144" spans="1:6" x14ac:dyDescent="0.25">
      <c r="A144" s="4" t="s">
        <v>390</v>
      </c>
      <c r="B144" s="4" t="s">
        <v>391</v>
      </c>
      <c r="C144" s="4" t="s">
        <v>229</v>
      </c>
      <c r="F144" s="4">
        <v>20</v>
      </c>
    </row>
    <row r="145" spans="1:6" x14ac:dyDescent="0.25">
      <c r="A145" s="4" t="s">
        <v>392</v>
      </c>
      <c r="B145" s="4" t="s">
        <v>393</v>
      </c>
      <c r="C145" s="4" t="s">
        <v>394</v>
      </c>
      <c r="D145" s="4" t="s">
        <v>395</v>
      </c>
      <c r="F145" s="4">
        <v>30</v>
      </c>
    </row>
    <row r="146" spans="1:6" x14ac:dyDescent="0.25">
      <c r="A146" s="4" t="s">
        <v>396</v>
      </c>
      <c r="B146" s="4" t="s">
        <v>397</v>
      </c>
      <c r="C146" s="4" t="s">
        <v>229</v>
      </c>
      <c r="F146" s="4">
        <v>30</v>
      </c>
    </row>
    <row r="147" spans="1:6" x14ac:dyDescent="0.25">
      <c r="A147" s="4" t="s">
        <v>398</v>
      </c>
      <c r="B147" s="4" t="s">
        <v>399</v>
      </c>
      <c r="C147" s="4" t="s">
        <v>229</v>
      </c>
      <c r="F147" s="4">
        <v>20</v>
      </c>
    </row>
    <row r="148" spans="1:6" x14ac:dyDescent="0.25">
      <c r="A148" s="4" t="s">
        <v>400</v>
      </c>
      <c r="B148" s="4" t="s">
        <v>401</v>
      </c>
      <c r="C148" s="4" t="s">
        <v>229</v>
      </c>
      <c r="F148" s="4">
        <v>20</v>
      </c>
    </row>
    <row r="149" spans="1:6" x14ac:dyDescent="0.25">
      <c r="A149" s="4" t="s">
        <v>402</v>
      </c>
      <c r="B149" s="4" t="s">
        <v>403</v>
      </c>
      <c r="C149" s="4" t="s">
        <v>229</v>
      </c>
      <c r="F149" s="4">
        <v>40</v>
      </c>
    </row>
    <row r="150" spans="1:6" x14ac:dyDescent="0.25">
      <c r="A150" s="4" t="s">
        <v>404</v>
      </c>
      <c r="B150" s="4" t="s">
        <v>405</v>
      </c>
      <c r="C150" s="4" t="s">
        <v>229</v>
      </c>
      <c r="F150" s="4">
        <v>100</v>
      </c>
    </row>
    <row r="151" spans="1:6" x14ac:dyDescent="0.25">
      <c r="A151" s="4" t="s">
        <v>406</v>
      </c>
      <c r="B151" s="4" t="s">
        <v>407</v>
      </c>
      <c r="C151" s="4" t="s">
        <v>229</v>
      </c>
      <c r="F151" s="4">
        <v>20</v>
      </c>
    </row>
    <row r="152" spans="1:6" x14ac:dyDescent="0.25">
      <c r="A152" s="4" t="s">
        <v>408</v>
      </c>
      <c r="B152" s="4" t="s">
        <v>409</v>
      </c>
      <c r="C152" s="4" t="s">
        <v>229</v>
      </c>
      <c r="F152" s="4">
        <v>20</v>
      </c>
    </row>
    <row r="153" spans="1:6" x14ac:dyDescent="0.25">
      <c r="A153" s="4" t="s">
        <v>410</v>
      </c>
      <c r="B153" s="4" t="s">
        <v>411</v>
      </c>
      <c r="C153" s="4" t="s">
        <v>229</v>
      </c>
      <c r="F153" s="4">
        <v>20</v>
      </c>
    </row>
    <row r="154" spans="1:6" x14ac:dyDescent="0.25">
      <c r="A154" s="4" t="s">
        <v>412</v>
      </c>
      <c r="B154" s="4" t="s">
        <v>413</v>
      </c>
      <c r="C154" s="4" t="s">
        <v>229</v>
      </c>
      <c r="F154" s="4">
        <v>30</v>
      </c>
    </row>
    <row r="155" spans="1:6" x14ac:dyDescent="0.25">
      <c r="A155" s="4" t="s">
        <v>157</v>
      </c>
      <c r="B155" s="4" t="s">
        <v>414</v>
      </c>
      <c r="C155" s="4" t="s">
        <v>229</v>
      </c>
      <c r="F155" s="4">
        <v>20</v>
      </c>
    </row>
    <row r="156" spans="1:6" x14ac:dyDescent="0.25">
      <c r="A156" s="4" t="s">
        <v>415</v>
      </c>
      <c r="B156" s="4" t="s">
        <v>416</v>
      </c>
      <c r="C156" s="4" t="s">
        <v>417</v>
      </c>
      <c r="F156" s="4">
        <v>40</v>
      </c>
    </row>
    <row r="157" spans="1:6" x14ac:dyDescent="0.25">
      <c r="A157" s="4" t="s">
        <v>418</v>
      </c>
      <c r="B157" s="4" t="s">
        <v>419</v>
      </c>
      <c r="C157" s="4" t="s">
        <v>229</v>
      </c>
      <c r="F157" s="4">
        <v>100</v>
      </c>
    </row>
    <row r="158" spans="1:6" x14ac:dyDescent="0.25">
      <c r="A158" s="4" t="s">
        <v>420</v>
      </c>
      <c r="B158" s="4" t="s">
        <v>421</v>
      </c>
      <c r="C158" s="4" t="s">
        <v>229</v>
      </c>
      <c r="F158" s="4">
        <v>100</v>
      </c>
    </row>
    <row r="159" spans="1:6" x14ac:dyDescent="0.25">
      <c r="A159" s="4" t="s">
        <v>158</v>
      </c>
      <c r="B159" s="4" t="s">
        <v>422</v>
      </c>
      <c r="C159" s="4" t="s">
        <v>229</v>
      </c>
      <c r="D159" s="4" t="s">
        <v>423</v>
      </c>
      <c r="F159" s="4">
        <v>30</v>
      </c>
    </row>
    <row r="160" spans="1:6" x14ac:dyDescent="0.25">
      <c r="A160" s="4" t="s">
        <v>159</v>
      </c>
      <c r="B160" s="4" t="s">
        <v>424</v>
      </c>
      <c r="C160" s="4" t="s">
        <v>229</v>
      </c>
      <c r="F160" s="4">
        <v>40</v>
      </c>
    </row>
    <row r="161" spans="1:6" x14ac:dyDescent="0.25">
      <c r="A161" s="4" t="s">
        <v>425</v>
      </c>
      <c r="B161" s="4" t="s">
        <v>426</v>
      </c>
      <c r="C161" s="4" t="s">
        <v>229</v>
      </c>
      <c r="F161" s="4">
        <v>40</v>
      </c>
    </row>
    <row r="162" spans="1:6" x14ac:dyDescent="0.25">
      <c r="A162" s="4" t="s">
        <v>160</v>
      </c>
      <c r="B162" s="4" t="s">
        <v>427</v>
      </c>
      <c r="C162" s="4" t="s">
        <v>229</v>
      </c>
      <c r="F162" s="4">
        <v>40</v>
      </c>
    </row>
    <row r="163" spans="1:6" x14ac:dyDescent="0.25">
      <c r="A163" s="4" t="s">
        <v>428</v>
      </c>
      <c r="B163" s="4" t="s">
        <v>429</v>
      </c>
      <c r="C163" s="4" t="s">
        <v>229</v>
      </c>
      <c r="F163" s="4">
        <v>20</v>
      </c>
    </row>
    <row r="164" spans="1:6" x14ac:dyDescent="0.25">
      <c r="A164" s="4" t="s">
        <v>430</v>
      </c>
      <c r="B164" s="4" t="s">
        <v>431</v>
      </c>
      <c r="C164" s="4" t="s">
        <v>229</v>
      </c>
      <c r="F164" s="4">
        <v>20</v>
      </c>
    </row>
    <row r="165" spans="1:6" x14ac:dyDescent="0.25">
      <c r="A165" s="4" t="s">
        <v>432</v>
      </c>
      <c r="B165" s="4" t="s">
        <v>433</v>
      </c>
      <c r="C165" s="4" t="s">
        <v>229</v>
      </c>
      <c r="F165" s="4">
        <v>20</v>
      </c>
    </row>
    <row r="166" spans="1:6" x14ac:dyDescent="0.25">
      <c r="A166" s="4" t="s">
        <v>434</v>
      </c>
      <c r="B166" s="4" t="s">
        <v>435</v>
      </c>
      <c r="C166" s="4" t="s">
        <v>229</v>
      </c>
      <c r="F166" s="4">
        <v>300</v>
      </c>
    </row>
    <row r="167" spans="1:6" x14ac:dyDescent="0.25">
      <c r="A167" s="4" t="s">
        <v>436</v>
      </c>
      <c r="B167" s="4" t="s">
        <v>437</v>
      </c>
      <c r="C167" s="4" t="s">
        <v>229</v>
      </c>
      <c r="F167" s="4">
        <v>100</v>
      </c>
    </row>
    <row r="168" spans="1:6" x14ac:dyDescent="0.25">
      <c r="A168" s="4" t="s">
        <v>438</v>
      </c>
      <c r="B168" s="4" t="s">
        <v>439</v>
      </c>
      <c r="C168" s="4" t="s">
        <v>229</v>
      </c>
      <c r="F168" s="4">
        <v>40</v>
      </c>
    </row>
    <row r="169" spans="1:6" x14ac:dyDescent="0.25">
      <c r="A169" s="4" t="s">
        <v>161</v>
      </c>
      <c r="B169" s="4" t="s">
        <v>440</v>
      </c>
      <c r="C169" s="4" t="s">
        <v>229</v>
      </c>
      <c r="D169" s="4" t="s">
        <v>441</v>
      </c>
      <c r="F169" s="4">
        <v>300</v>
      </c>
    </row>
    <row r="170" spans="1:6" x14ac:dyDescent="0.25">
      <c r="A170" s="4" t="s">
        <v>162</v>
      </c>
      <c r="B170" s="4" t="s">
        <v>442</v>
      </c>
      <c r="C170" s="4" t="s">
        <v>229</v>
      </c>
      <c r="D170" s="4" t="s">
        <v>443</v>
      </c>
      <c r="F170" s="4">
        <v>20</v>
      </c>
    </row>
    <row r="171" spans="1:6" x14ac:dyDescent="0.25">
      <c r="A171" s="4" t="s">
        <v>444</v>
      </c>
      <c r="B171" s="4" t="s">
        <v>445</v>
      </c>
      <c r="C171" s="4" t="s">
        <v>229</v>
      </c>
      <c r="F171" s="4">
        <v>30</v>
      </c>
    </row>
    <row r="172" spans="1:6" x14ac:dyDescent="0.25">
      <c r="A172" s="4" t="s">
        <v>446</v>
      </c>
      <c r="B172" s="4" t="s">
        <v>447</v>
      </c>
      <c r="C172" s="4" t="s">
        <v>229</v>
      </c>
      <c r="D172" s="4" t="s">
        <v>448</v>
      </c>
      <c r="F172" s="4">
        <v>20</v>
      </c>
    </row>
    <row r="173" spans="1:6" x14ac:dyDescent="0.25">
      <c r="A173" s="4" t="s">
        <v>449</v>
      </c>
      <c r="B173" s="4" t="s">
        <v>450</v>
      </c>
      <c r="C173" s="4" t="s">
        <v>229</v>
      </c>
      <c r="F173" s="4">
        <v>200</v>
      </c>
    </row>
    <row r="174" spans="1:6" x14ac:dyDescent="0.25">
      <c r="A174" s="4" t="s">
        <v>451</v>
      </c>
      <c r="B174" s="4" t="s">
        <v>452</v>
      </c>
      <c r="C174" s="4" t="s">
        <v>229</v>
      </c>
      <c r="F174" s="4">
        <v>40</v>
      </c>
    </row>
    <row r="175" spans="1:6" x14ac:dyDescent="0.25">
      <c r="A175" s="4" t="s">
        <v>453</v>
      </c>
      <c r="B175" s="4" t="s">
        <v>454</v>
      </c>
      <c r="C175" s="4" t="s">
        <v>229</v>
      </c>
      <c r="D175" s="4" t="s">
        <v>455</v>
      </c>
      <c r="F175" s="4">
        <v>50</v>
      </c>
    </row>
    <row r="176" spans="1:6" x14ac:dyDescent="0.25">
      <c r="A176" s="4" t="s">
        <v>456</v>
      </c>
      <c r="B176" s="4" t="s">
        <v>457</v>
      </c>
      <c r="C176" s="4" t="s">
        <v>229</v>
      </c>
      <c r="F176" s="4">
        <v>20</v>
      </c>
    </row>
    <row r="177" spans="1:6" x14ac:dyDescent="0.25">
      <c r="A177" s="4" t="s">
        <v>458</v>
      </c>
      <c r="B177" s="4" t="s">
        <v>459</v>
      </c>
      <c r="C177" s="4" t="s">
        <v>229</v>
      </c>
      <c r="F177" s="4">
        <v>40</v>
      </c>
    </row>
    <row r="178" spans="1:6" x14ac:dyDescent="0.25">
      <c r="A178" s="4" t="s">
        <v>460</v>
      </c>
      <c r="B178" s="4" t="s">
        <v>461</v>
      </c>
      <c r="C178" s="4" t="s">
        <v>229</v>
      </c>
      <c r="F178" s="4">
        <v>50</v>
      </c>
    </row>
    <row r="179" spans="1:6" x14ac:dyDescent="0.25">
      <c r="A179" s="4" t="s">
        <v>462</v>
      </c>
      <c r="B179" s="4" t="s">
        <v>463</v>
      </c>
      <c r="C179" s="4" t="s">
        <v>229</v>
      </c>
      <c r="F179" s="4">
        <v>20</v>
      </c>
    </row>
    <row r="180" spans="1:6" x14ac:dyDescent="0.25">
      <c r="A180" s="4" t="s">
        <v>464</v>
      </c>
      <c r="B180" s="4" t="s">
        <v>465</v>
      </c>
      <c r="C180" s="4" t="s">
        <v>229</v>
      </c>
      <c r="F180" s="4">
        <v>20</v>
      </c>
    </row>
    <row r="181" spans="1:6" x14ac:dyDescent="0.25">
      <c r="A181" s="4" t="s">
        <v>466</v>
      </c>
      <c r="B181" s="4" t="s">
        <v>467</v>
      </c>
      <c r="C181" s="4" t="s">
        <v>229</v>
      </c>
      <c r="F181" s="4">
        <v>20</v>
      </c>
    </row>
    <row r="182" spans="1:6" x14ac:dyDescent="0.25">
      <c r="A182" s="4" t="s">
        <v>163</v>
      </c>
      <c r="B182" s="4" t="s">
        <v>468</v>
      </c>
      <c r="C182" s="4" t="s">
        <v>229</v>
      </c>
      <c r="D182" s="4" t="s">
        <v>469</v>
      </c>
      <c r="F182" s="4">
        <v>200</v>
      </c>
    </row>
    <row r="183" spans="1:6" x14ac:dyDescent="0.25">
      <c r="A183" s="4" t="s">
        <v>470</v>
      </c>
      <c r="B183" s="4" t="s">
        <v>471</v>
      </c>
      <c r="C183" s="4" t="s">
        <v>472</v>
      </c>
      <c r="F183" s="4">
        <v>20</v>
      </c>
    </row>
    <row r="184" spans="1:6" x14ac:dyDescent="0.25">
      <c r="A184" s="4" t="s">
        <v>164</v>
      </c>
      <c r="B184" s="4" t="s">
        <v>473</v>
      </c>
      <c r="C184" s="4" t="s">
        <v>229</v>
      </c>
      <c r="F184" s="4">
        <v>200</v>
      </c>
    </row>
    <row r="185" spans="1:6" x14ac:dyDescent="0.25">
      <c r="A185" s="4" t="s">
        <v>474</v>
      </c>
      <c r="B185" s="4" t="s">
        <v>475</v>
      </c>
      <c r="C185" s="4" t="s">
        <v>229</v>
      </c>
      <c r="F185" s="4">
        <v>20</v>
      </c>
    </row>
    <row r="186" spans="1:6" x14ac:dyDescent="0.25">
      <c r="A186" s="4" t="s">
        <v>476</v>
      </c>
      <c r="B186" s="4" t="s">
        <v>477</v>
      </c>
      <c r="C186" s="4" t="s">
        <v>229</v>
      </c>
      <c r="F186" s="4">
        <v>30</v>
      </c>
    </row>
    <row r="187" spans="1:6" x14ac:dyDescent="0.25">
      <c r="A187" s="4" t="s">
        <v>165</v>
      </c>
      <c r="B187" s="4" t="s">
        <v>478</v>
      </c>
      <c r="C187" s="4" t="s">
        <v>229</v>
      </c>
      <c r="F187" s="4">
        <v>50</v>
      </c>
    </row>
    <row r="188" spans="1:6" x14ac:dyDescent="0.25">
      <c r="A188" s="4" t="s">
        <v>166</v>
      </c>
      <c r="B188" s="4" t="s">
        <v>479</v>
      </c>
      <c r="C188" s="4" t="s">
        <v>229</v>
      </c>
      <c r="F188" s="4">
        <v>50</v>
      </c>
    </row>
    <row r="189" spans="1:6" x14ac:dyDescent="0.25">
      <c r="A189" s="4" t="s">
        <v>167</v>
      </c>
      <c r="B189" s="4" t="s">
        <v>480</v>
      </c>
      <c r="C189" s="4" t="s">
        <v>229</v>
      </c>
      <c r="F189" s="4">
        <v>30</v>
      </c>
    </row>
    <row r="190" spans="1:6" x14ac:dyDescent="0.25">
      <c r="A190" s="4" t="s">
        <v>481</v>
      </c>
      <c r="B190" s="4" t="s">
        <v>482</v>
      </c>
      <c r="C190" s="4" t="s">
        <v>483</v>
      </c>
      <c r="F190" s="4">
        <v>20</v>
      </c>
    </row>
    <row r="191" spans="1:6" x14ac:dyDescent="0.25">
      <c r="A191" s="4" t="s">
        <v>484</v>
      </c>
      <c r="B191" s="4" t="s">
        <v>485</v>
      </c>
      <c r="C191" s="4" t="s">
        <v>486</v>
      </c>
      <c r="D191" s="4" t="s">
        <v>487</v>
      </c>
      <c r="F191" s="4">
        <v>20</v>
      </c>
    </row>
    <row r="192" spans="1:6" x14ac:dyDescent="0.25">
      <c r="A192" s="4" t="s">
        <v>168</v>
      </c>
      <c r="B192" s="4" t="s">
        <v>488</v>
      </c>
      <c r="C192" s="4" t="s">
        <v>229</v>
      </c>
      <c r="D192" s="4" t="s">
        <v>489</v>
      </c>
      <c r="F192" s="4">
        <v>1470</v>
      </c>
    </row>
    <row r="193" spans="1:6" x14ac:dyDescent="0.25">
      <c r="A193" s="4" t="s">
        <v>490</v>
      </c>
      <c r="B193" s="4" t="s">
        <v>491</v>
      </c>
      <c r="C193" s="4" t="s">
        <v>229</v>
      </c>
      <c r="D193" s="4" t="s">
        <v>492</v>
      </c>
      <c r="F193" s="4">
        <v>20</v>
      </c>
    </row>
    <row r="194" spans="1:6" x14ac:dyDescent="0.25">
      <c r="A194" s="4" t="s">
        <v>169</v>
      </c>
      <c r="B194" s="4" t="s">
        <v>493</v>
      </c>
      <c r="C194" s="4" t="s">
        <v>229</v>
      </c>
      <c r="F194" s="4">
        <v>20</v>
      </c>
    </row>
    <row r="195" spans="1:6" x14ac:dyDescent="0.25">
      <c r="A195" s="4" t="s">
        <v>170</v>
      </c>
      <c r="B195" s="4" t="s">
        <v>494</v>
      </c>
      <c r="C195" s="4" t="s">
        <v>229</v>
      </c>
      <c r="D195" s="4" t="s">
        <v>495</v>
      </c>
      <c r="F195" s="4">
        <v>100</v>
      </c>
    </row>
    <row r="196" spans="1:6" x14ac:dyDescent="0.25">
      <c r="A196" s="4" t="s">
        <v>496</v>
      </c>
      <c r="B196" s="4" t="s">
        <v>497</v>
      </c>
      <c r="C196" s="4" t="s">
        <v>229</v>
      </c>
      <c r="F196" s="4">
        <v>40</v>
      </c>
    </row>
    <row r="197" spans="1:6" x14ac:dyDescent="0.25">
      <c r="A197" s="4" t="s">
        <v>498</v>
      </c>
      <c r="B197" s="4" t="s">
        <v>499</v>
      </c>
      <c r="C197" s="4" t="s">
        <v>229</v>
      </c>
      <c r="F197" s="4">
        <v>20</v>
      </c>
    </row>
    <row r="198" spans="1:6" x14ac:dyDescent="0.25">
      <c r="A198" s="4" t="s">
        <v>500</v>
      </c>
      <c r="B198" s="4" t="s">
        <v>501</v>
      </c>
      <c r="C198" s="4" t="s">
        <v>229</v>
      </c>
      <c r="F198" s="4">
        <v>20</v>
      </c>
    </row>
    <row r="199" spans="1:6" x14ac:dyDescent="0.25">
      <c r="A199" s="4" t="s">
        <v>502</v>
      </c>
      <c r="B199" s="4" t="s">
        <v>503</v>
      </c>
      <c r="C199" s="4" t="s">
        <v>229</v>
      </c>
      <c r="F199" s="4">
        <v>100</v>
      </c>
    </row>
    <row r="200" spans="1:6" x14ac:dyDescent="0.25">
      <c r="A200" s="4" t="s">
        <v>504</v>
      </c>
      <c r="B200" s="4" t="s">
        <v>505</v>
      </c>
      <c r="C200" s="4" t="s">
        <v>229</v>
      </c>
      <c r="F200" s="4">
        <v>40</v>
      </c>
    </row>
    <row r="201" spans="1:6" x14ac:dyDescent="0.25">
      <c r="A201" s="4" t="s">
        <v>506</v>
      </c>
      <c r="B201" s="4" t="s">
        <v>507</v>
      </c>
      <c r="C201" s="4" t="s">
        <v>508</v>
      </c>
      <c r="D201" s="4" t="s">
        <v>509</v>
      </c>
      <c r="F201" s="4">
        <v>100</v>
      </c>
    </row>
    <row r="202" spans="1:6" x14ac:dyDescent="0.25">
      <c r="A202" s="4" t="s">
        <v>216</v>
      </c>
      <c r="B202" s="4" t="s">
        <v>510</v>
      </c>
      <c r="C202" s="4" t="s">
        <v>229</v>
      </c>
      <c r="F202" s="4">
        <v>20</v>
      </c>
    </row>
    <row r="203" spans="1:6" x14ac:dyDescent="0.25">
      <c r="A203" s="4" t="s">
        <v>511</v>
      </c>
      <c r="B203" s="4" t="s">
        <v>512</v>
      </c>
      <c r="C203" s="4" t="s">
        <v>229</v>
      </c>
      <c r="F203" s="4">
        <v>30</v>
      </c>
    </row>
    <row r="204" spans="1:6" x14ac:dyDescent="0.25">
      <c r="A204" s="4" t="s">
        <v>513</v>
      </c>
      <c r="B204" s="4" t="s">
        <v>514</v>
      </c>
      <c r="C204" s="4" t="s">
        <v>229</v>
      </c>
      <c r="F204" s="4">
        <v>200</v>
      </c>
    </row>
    <row r="205" spans="1:6" x14ac:dyDescent="0.25">
      <c r="A205" s="4" t="s">
        <v>515</v>
      </c>
      <c r="B205" s="4" t="s">
        <v>516</v>
      </c>
      <c r="C205" s="4" t="s">
        <v>229</v>
      </c>
      <c r="F205" s="4">
        <v>100</v>
      </c>
    </row>
    <row r="206" spans="1:6" x14ac:dyDescent="0.25">
      <c r="A206" s="4" t="s">
        <v>517</v>
      </c>
      <c r="B206" s="4" t="s">
        <v>518</v>
      </c>
      <c r="C206" s="4" t="s">
        <v>229</v>
      </c>
      <c r="D206" s="4" t="s">
        <v>519</v>
      </c>
      <c r="F206" s="4">
        <v>200</v>
      </c>
    </row>
    <row r="207" spans="1:6" x14ac:dyDescent="0.25">
      <c r="A207" s="4" t="s">
        <v>520</v>
      </c>
      <c r="B207" s="4" t="s">
        <v>521</v>
      </c>
      <c r="C207" s="4" t="s">
        <v>522</v>
      </c>
      <c r="F207" s="4">
        <v>300</v>
      </c>
    </row>
    <row r="208" spans="1:6" x14ac:dyDescent="0.25">
      <c r="A208" s="4" t="s">
        <v>523</v>
      </c>
      <c r="B208" s="4" t="s">
        <v>524</v>
      </c>
      <c r="C208" s="4" t="s">
        <v>525</v>
      </c>
      <c r="D208" s="4" t="s">
        <v>526</v>
      </c>
      <c r="F208" s="4">
        <v>100</v>
      </c>
    </row>
    <row r="209" spans="1:6" x14ac:dyDescent="0.25">
      <c r="A209" s="4" t="s">
        <v>527</v>
      </c>
      <c r="B209" s="4" t="s">
        <v>528</v>
      </c>
      <c r="C209" s="4" t="s">
        <v>229</v>
      </c>
      <c r="F209" s="4">
        <v>20</v>
      </c>
    </row>
    <row r="210" spans="1:6" x14ac:dyDescent="0.25">
      <c r="A210" s="4" t="s">
        <v>529</v>
      </c>
      <c r="B210" s="4" t="s">
        <v>530</v>
      </c>
      <c r="C210" s="4" t="s">
        <v>229</v>
      </c>
      <c r="F210" s="4">
        <v>20</v>
      </c>
    </row>
    <row r="211" spans="1:6" x14ac:dyDescent="0.25">
      <c r="A211" s="4" t="s">
        <v>531</v>
      </c>
      <c r="B211" s="4" t="s">
        <v>532</v>
      </c>
      <c r="C211" s="4" t="s">
        <v>229</v>
      </c>
      <c r="D211" s="4" t="s">
        <v>533</v>
      </c>
      <c r="F211" s="4">
        <v>20</v>
      </c>
    </row>
    <row r="212" spans="1:6" x14ac:dyDescent="0.25">
      <c r="A212" s="4" t="s">
        <v>217</v>
      </c>
      <c r="B212" s="4" t="s">
        <v>534</v>
      </c>
      <c r="C212" s="4" t="s">
        <v>229</v>
      </c>
      <c r="F212" s="4">
        <v>100</v>
      </c>
    </row>
    <row r="213" spans="1:6" x14ac:dyDescent="0.25">
      <c r="A213" s="4" t="s">
        <v>535</v>
      </c>
      <c r="B213" s="4" t="s">
        <v>536</v>
      </c>
      <c r="C213" s="4" t="s">
        <v>229</v>
      </c>
      <c r="D213" s="4" t="s">
        <v>537</v>
      </c>
      <c r="F213" s="4">
        <v>40</v>
      </c>
    </row>
    <row r="214" spans="1:6" x14ac:dyDescent="0.25">
      <c r="A214" s="4" t="s">
        <v>538</v>
      </c>
      <c r="B214" s="4" t="s">
        <v>539</v>
      </c>
      <c r="C214" s="4" t="s">
        <v>229</v>
      </c>
      <c r="F214" s="4">
        <v>40</v>
      </c>
    </row>
    <row r="215" spans="1:6" x14ac:dyDescent="0.25">
      <c r="A215" s="4" t="s">
        <v>540</v>
      </c>
      <c r="B215" s="4" t="s">
        <v>541</v>
      </c>
      <c r="C215" s="4" t="s">
        <v>229</v>
      </c>
      <c r="D215" s="4" t="s">
        <v>542</v>
      </c>
      <c r="F215" s="4">
        <v>50</v>
      </c>
    </row>
    <row r="216" spans="1:6" x14ac:dyDescent="0.25">
      <c r="A216" s="4" t="s">
        <v>543</v>
      </c>
      <c r="B216" s="4" t="s">
        <v>544</v>
      </c>
      <c r="C216" s="4" t="s">
        <v>229</v>
      </c>
      <c r="F216" s="4">
        <v>20</v>
      </c>
    </row>
    <row r="217" spans="1:6" x14ac:dyDescent="0.25">
      <c r="A217" s="4" t="s">
        <v>171</v>
      </c>
      <c r="B217" s="4" t="s">
        <v>545</v>
      </c>
      <c r="C217" s="4" t="s">
        <v>229</v>
      </c>
      <c r="F217" s="4">
        <v>40</v>
      </c>
    </row>
    <row r="218" spans="1:6" x14ac:dyDescent="0.25">
      <c r="A218" s="4" t="s">
        <v>172</v>
      </c>
      <c r="B218" s="4" t="s">
        <v>546</v>
      </c>
      <c r="C218" s="4" t="s">
        <v>229</v>
      </c>
      <c r="F218" s="4">
        <v>100</v>
      </c>
    </row>
    <row r="219" spans="1:6" x14ac:dyDescent="0.25">
      <c r="A219" s="4" t="s">
        <v>547</v>
      </c>
      <c r="B219" s="4" t="s">
        <v>548</v>
      </c>
      <c r="C219" s="4" t="s">
        <v>229</v>
      </c>
      <c r="F219" s="4">
        <v>30</v>
      </c>
    </row>
    <row r="220" spans="1:6" x14ac:dyDescent="0.25">
      <c r="A220" s="4" t="s">
        <v>549</v>
      </c>
      <c r="B220" s="4" t="s">
        <v>550</v>
      </c>
      <c r="C220" s="4" t="s">
        <v>229</v>
      </c>
      <c r="F220" s="4">
        <v>40</v>
      </c>
    </row>
    <row r="221" spans="1:6" x14ac:dyDescent="0.25">
      <c r="A221" s="4" t="s">
        <v>551</v>
      </c>
      <c r="B221" s="4" t="s">
        <v>552</v>
      </c>
      <c r="C221" s="4" t="s">
        <v>229</v>
      </c>
      <c r="F221" s="4">
        <v>40</v>
      </c>
    </row>
    <row r="222" spans="1:6" x14ac:dyDescent="0.25">
      <c r="A222" s="4" t="s">
        <v>173</v>
      </c>
      <c r="B222" s="4" t="s">
        <v>553</v>
      </c>
      <c r="C222" s="4" t="s">
        <v>229</v>
      </c>
      <c r="D222" s="4" t="s">
        <v>554</v>
      </c>
      <c r="F222" s="4">
        <v>100</v>
      </c>
    </row>
    <row r="223" spans="1:6" x14ac:dyDescent="0.25">
      <c r="A223" s="4" t="s">
        <v>555</v>
      </c>
      <c r="B223" s="4" t="s">
        <v>556</v>
      </c>
      <c r="C223" s="4" t="s">
        <v>557</v>
      </c>
      <c r="F223" s="4">
        <v>20</v>
      </c>
    </row>
    <row r="224" spans="1:6" x14ac:dyDescent="0.25">
      <c r="A224" s="4" t="s">
        <v>558</v>
      </c>
      <c r="B224" s="4" t="s">
        <v>559</v>
      </c>
      <c r="C224" s="4" t="s">
        <v>229</v>
      </c>
      <c r="D224" s="4" t="s">
        <v>560</v>
      </c>
      <c r="F224" s="4">
        <v>40</v>
      </c>
    </row>
    <row r="225" spans="1:6" x14ac:dyDescent="0.25">
      <c r="A225" s="4" t="s">
        <v>561</v>
      </c>
      <c r="B225" s="4" t="s">
        <v>562</v>
      </c>
      <c r="C225" s="4" t="s">
        <v>563</v>
      </c>
      <c r="D225" s="4" t="s">
        <v>564</v>
      </c>
      <c r="F225" s="4">
        <v>30</v>
      </c>
    </row>
    <row r="226" spans="1:6" x14ac:dyDescent="0.25">
      <c r="A226" s="4" t="s">
        <v>565</v>
      </c>
      <c r="B226" s="4" t="s">
        <v>566</v>
      </c>
      <c r="C226" s="4" t="s">
        <v>229</v>
      </c>
      <c r="D226" s="4" t="s">
        <v>567</v>
      </c>
      <c r="F226" s="4">
        <v>100</v>
      </c>
    </row>
    <row r="227" spans="1:6" x14ac:dyDescent="0.25">
      <c r="A227" s="4" t="s">
        <v>568</v>
      </c>
      <c r="B227" s="4" t="s">
        <v>569</v>
      </c>
      <c r="C227" s="4" t="s">
        <v>229</v>
      </c>
      <c r="D227" s="4" t="s">
        <v>570</v>
      </c>
      <c r="F227" s="4">
        <v>100</v>
      </c>
    </row>
    <row r="228" spans="1:6" x14ac:dyDescent="0.25">
      <c r="A228" s="4" t="s">
        <v>571</v>
      </c>
      <c r="B228" s="4" t="s">
        <v>572</v>
      </c>
      <c r="C228" s="4" t="s">
        <v>229</v>
      </c>
      <c r="F228" s="4">
        <v>100</v>
      </c>
    </row>
    <row r="229" spans="1:6" x14ac:dyDescent="0.25">
      <c r="A229" s="4" t="s">
        <v>174</v>
      </c>
      <c r="B229" s="4" t="s">
        <v>573</v>
      </c>
      <c r="C229" s="4" t="s">
        <v>229</v>
      </c>
      <c r="F229" s="4">
        <v>30</v>
      </c>
    </row>
    <row r="230" spans="1:6" x14ac:dyDescent="0.25">
      <c r="A230" s="4" t="s">
        <v>175</v>
      </c>
      <c r="B230" s="4" t="s">
        <v>574</v>
      </c>
      <c r="C230" s="4" t="s">
        <v>229</v>
      </c>
      <c r="F230" s="4">
        <v>20</v>
      </c>
    </row>
    <row r="231" spans="1:6" x14ac:dyDescent="0.25">
      <c r="A231" s="4" t="s">
        <v>575</v>
      </c>
      <c r="B231" s="4" t="s">
        <v>576</v>
      </c>
      <c r="C231" s="4" t="s">
        <v>229</v>
      </c>
      <c r="D231" s="4" t="s">
        <v>577</v>
      </c>
      <c r="F231" s="4">
        <v>40</v>
      </c>
    </row>
    <row r="232" spans="1:6" x14ac:dyDescent="0.25">
      <c r="A232" s="4" t="s">
        <v>578</v>
      </c>
      <c r="B232" s="4" t="s">
        <v>579</v>
      </c>
      <c r="C232" s="4" t="s">
        <v>229</v>
      </c>
      <c r="D232" s="4" t="s">
        <v>174</v>
      </c>
      <c r="F232" s="4">
        <v>100</v>
      </c>
    </row>
    <row r="233" spans="1:6" x14ac:dyDescent="0.25">
      <c r="A233" s="4" t="s">
        <v>580</v>
      </c>
      <c r="B233" s="4" t="s">
        <v>581</v>
      </c>
      <c r="C233" s="4" t="s">
        <v>229</v>
      </c>
      <c r="F233" s="4">
        <v>100</v>
      </c>
    </row>
    <row r="234" spans="1:6" x14ac:dyDescent="0.25">
      <c r="A234" s="4" t="s">
        <v>582</v>
      </c>
      <c r="B234" s="4" t="s">
        <v>583</v>
      </c>
      <c r="C234" s="4" t="s">
        <v>229</v>
      </c>
      <c r="D234" s="4" t="s">
        <v>584</v>
      </c>
      <c r="F234" s="4">
        <v>20</v>
      </c>
    </row>
    <row r="235" spans="1:6" x14ac:dyDescent="0.25">
      <c r="A235" s="4" t="s">
        <v>585</v>
      </c>
      <c r="B235" s="4" t="s">
        <v>586</v>
      </c>
      <c r="C235" s="4" t="s">
        <v>229</v>
      </c>
      <c r="F235" s="4">
        <v>100</v>
      </c>
    </row>
    <row r="236" spans="1:6" x14ac:dyDescent="0.25">
      <c r="A236" s="4" t="s">
        <v>587</v>
      </c>
      <c r="B236" s="4" t="s">
        <v>588</v>
      </c>
      <c r="C236" s="4" t="s">
        <v>229</v>
      </c>
      <c r="D236" s="4" t="s">
        <v>589</v>
      </c>
      <c r="F236" s="4">
        <v>50</v>
      </c>
    </row>
    <row r="237" spans="1:6" x14ac:dyDescent="0.25">
      <c r="A237" s="4" t="s">
        <v>176</v>
      </c>
      <c r="B237" s="4" t="s">
        <v>590</v>
      </c>
      <c r="C237" s="4" t="s">
        <v>229</v>
      </c>
      <c r="D237" s="4" t="s">
        <v>591</v>
      </c>
      <c r="F237" s="4">
        <v>100</v>
      </c>
    </row>
    <row r="238" spans="1:6" x14ac:dyDescent="0.25">
      <c r="A238" s="4" t="s">
        <v>592</v>
      </c>
      <c r="B238" s="4" t="s">
        <v>593</v>
      </c>
      <c r="C238" s="4" t="s">
        <v>229</v>
      </c>
      <c r="F238" s="4">
        <v>30</v>
      </c>
    </row>
    <row r="239" spans="1:6" x14ac:dyDescent="0.25">
      <c r="A239" s="4" t="s">
        <v>594</v>
      </c>
      <c r="B239" s="4" t="s">
        <v>595</v>
      </c>
      <c r="C239" s="4" t="s">
        <v>229</v>
      </c>
      <c r="D239" s="4" t="s">
        <v>596</v>
      </c>
      <c r="F239" s="4">
        <v>300</v>
      </c>
    </row>
    <row r="240" spans="1:6" x14ac:dyDescent="0.25">
      <c r="A240" s="4" t="s">
        <v>597</v>
      </c>
      <c r="B240" s="4" t="s">
        <v>598</v>
      </c>
      <c r="C240" s="4" t="s">
        <v>229</v>
      </c>
      <c r="F240" s="4">
        <v>50</v>
      </c>
    </row>
    <row r="241" spans="1:6" x14ac:dyDescent="0.25">
      <c r="A241" s="4" t="s">
        <v>599</v>
      </c>
      <c r="B241" s="4" t="s">
        <v>600</v>
      </c>
      <c r="C241" s="4" t="s">
        <v>229</v>
      </c>
      <c r="D241" s="4" t="s">
        <v>597</v>
      </c>
      <c r="F241" s="4">
        <v>50</v>
      </c>
    </row>
    <row r="242" spans="1:6" x14ac:dyDescent="0.25">
      <c r="A242" s="4" t="s">
        <v>601</v>
      </c>
      <c r="B242" s="4" t="s">
        <v>602</v>
      </c>
      <c r="C242" s="4" t="s">
        <v>229</v>
      </c>
      <c r="D242" s="4" t="s">
        <v>603</v>
      </c>
      <c r="F242" s="4">
        <v>50</v>
      </c>
    </row>
    <row r="243" spans="1:6" x14ac:dyDescent="0.25">
      <c r="A243" s="4" t="s">
        <v>604</v>
      </c>
      <c r="B243" s="4" t="s">
        <v>605</v>
      </c>
      <c r="C243" s="4" t="s">
        <v>229</v>
      </c>
      <c r="D243" s="4" t="s">
        <v>606</v>
      </c>
      <c r="F243" s="4">
        <v>30</v>
      </c>
    </row>
    <row r="244" spans="1:6" x14ac:dyDescent="0.25">
      <c r="A244" s="4" t="s">
        <v>607</v>
      </c>
      <c r="B244" s="4" t="s">
        <v>608</v>
      </c>
      <c r="C244" s="4" t="s">
        <v>609</v>
      </c>
      <c r="D244" s="4" t="s">
        <v>610</v>
      </c>
      <c r="F244" s="4">
        <v>20</v>
      </c>
    </row>
    <row r="245" spans="1:6" x14ac:dyDescent="0.25">
      <c r="A245" s="4" t="s">
        <v>611</v>
      </c>
      <c r="B245" s="4" t="s">
        <v>612</v>
      </c>
      <c r="C245" s="4" t="s">
        <v>229</v>
      </c>
      <c r="F245" s="4">
        <v>20</v>
      </c>
    </row>
    <row r="246" spans="1:6" x14ac:dyDescent="0.25">
      <c r="A246" s="4" t="s">
        <v>613</v>
      </c>
      <c r="B246" s="4" t="s">
        <v>614</v>
      </c>
      <c r="C246" s="4" t="s">
        <v>229</v>
      </c>
      <c r="F246" s="4">
        <v>30</v>
      </c>
    </row>
    <row r="247" spans="1:6" x14ac:dyDescent="0.25">
      <c r="A247" s="4" t="s">
        <v>615</v>
      </c>
      <c r="B247" s="4" t="s">
        <v>616</v>
      </c>
      <c r="C247" s="4" t="s">
        <v>229</v>
      </c>
      <c r="F247" s="4">
        <v>100</v>
      </c>
    </row>
    <row r="248" spans="1:6" x14ac:dyDescent="0.25">
      <c r="A248" s="4" t="s">
        <v>617</v>
      </c>
      <c r="B248" s="4" t="s">
        <v>618</v>
      </c>
      <c r="C248" s="4" t="s">
        <v>619</v>
      </c>
      <c r="F248" s="4">
        <v>100</v>
      </c>
    </row>
    <row r="249" spans="1:6" x14ac:dyDescent="0.25">
      <c r="A249" s="4" t="s">
        <v>620</v>
      </c>
      <c r="B249" s="4" t="s">
        <v>621</v>
      </c>
      <c r="C249" s="4" t="s">
        <v>229</v>
      </c>
      <c r="F249" s="4">
        <v>100</v>
      </c>
    </row>
    <row r="250" spans="1:6" x14ac:dyDescent="0.25">
      <c r="A250" s="4" t="s">
        <v>622</v>
      </c>
      <c r="B250" s="4" t="s">
        <v>623</v>
      </c>
      <c r="C250" s="4" t="s">
        <v>229</v>
      </c>
      <c r="F250" s="4">
        <v>20</v>
      </c>
    </row>
    <row r="251" spans="1:6" x14ac:dyDescent="0.25">
      <c r="A251" s="4" t="s">
        <v>624</v>
      </c>
      <c r="B251" s="4" t="s">
        <v>625</v>
      </c>
      <c r="C251" s="4" t="s">
        <v>229</v>
      </c>
      <c r="F251" s="4">
        <v>50</v>
      </c>
    </row>
    <row r="252" spans="1:6" x14ac:dyDescent="0.25">
      <c r="A252" s="4" t="s">
        <v>626</v>
      </c>
      <c r="B252" s="4" t="s">
        <v>627</v>
      </c>
      <c r="C252" s="4" t="s">
        <v>229</v>
      </c>
      <c r="D252" s="4" t="s">
        <v>628</v>
      </c>
      <c r="F252" s="4">
        <v>20</v>
      </c>
    </row>
    <row r="253" spans="1:6" x14ac:dyDescent="0.25">
      <c r="A253" s="4" t="s">
        <v>629</v>
      </c>
      <c r="B253" s="4" t="s">
        <v>630</v>
      </c>
      <c r="C253" s="4" t="s">
        <v>631</v>
      </c>
      <c r="D253" s="4" t="s">
        <v>632</v>
      </c>
      <c r="F253" s="4">
        <v>30</v>
      </c>
    </row>
    <row r="254" spans="1:6" x14ac:dyDescent="0.25">
      <c r="A254" s="4" t="s">
        <v>633</v>
      </c>
      <c r="B254" s="4" t="s">
        <v>634</v>
      </c>
      <c r="C254" s="4" t="s">
        <v>229</v>
      </c>
      <c r="F254" s="4">
        <v>100</v>
      </c>
    </row>
    <row r="255" spans="1:6" x14ac:dyDescent="0.25">
      <c r="A255" s="4" t="s">
        <v>635</v>
      </c>
      <c r="B255" s="4" t="s">
        <v>636</v>
      </c>
      <c r="C255" s="4" t="s">
        <v>229</v>
      </c>
      <c r="F255" s="4">
        <v>100</v>
      </c>
    </row>
    <row r="256" spans="1:6" x14ac:dyDescent="0.25">
      <c r="A256" s="4" t="s">
        <v>637</v>
      </c>
      <c r="B256" s="4" t="s">
        <v>638</v>
      </c>
      <c r="C256" s="4" t="s">
        <v>229</v>
      </c>
      <c r="F256" s="4">
        <v>30</v>
      </c>
    </row>
    <row r="257" spans="1:6" x14ac:dyDescent="0.25">
      <c r="A257" s="4" t="s">
        <v>639</v>
      </c>
      <c r="B257" s="4" t="s">
        <v>640</v>
      </c>
      <c r="C257" s="4" t="s">
        <v>229</v>
      </c>
      <c r="F257" s="4">
        <v>20</v>
      </c>
    </row>
    <row r="258" spans="1:6" x14ac:dyDescent="0.25">
      <c r="A258" s="4" t="s">
        <v>177</v>
      </c>
      <c r="B258" s="4" t="s">
        <v>641</v>
      </c>
      <c r="C258" s="4" t="s">
        <v>229</v>
      </c>
      <c r="F258" s="4">
        <v>100</v>
      </c>
    </row>
    <row r="259" spans="1:6" x14ac:dyDescent="0.25">
      <c r="A259" s="4" t="s">
        <v>642</v>
      </c>
      <c r="B259" s="4" t="s">
        <v>643</v>
      </c>
      <c r="C259" s="4" t="s">
        <v>229</v>
      </c>
      <c r="F259" s="4">
        <v>100</v>
      </c>
    </row>
    <row r="260" spans="1:6" x14ac:dyDescent="0.25">
      <c r="A260" s="4" t="s">
        <v>644</v>
      </c>
      <c r="B260" s="4" t="s">
        <v>645</v>
      </c>
      <c r="C260" s="4" t="s">
        <v>229</v>
      </c>
      <c r="D260" s="4" t="s">
        <v>646</v>
      </c>
      <c r="F260" s="4">
        <v>40</v>
      </c>
    </row>
    <row r="261" spans="1:6" x14ac:dyDescent="0.25">
      <c r="A261" s="4" t="s">
        <v>647</v>
      </c>
      <c r="B261" s="4" t="s">
        <v>648</v>
      </c>
      <c r="C261" s="4" t="s">
        <v>229</v>
      </c>
      <c r="D261" s="4" t="s">
        <v>644</v>
      </c>
      <c r="F261" s="4">
        <v>20</v>
      </c>
    </row>
    <row r="262" spans="1:6" x14ac:dyDescent="0.25">
      <c r="A262" s="4" t="s">
        <v>178</v>
      </c>
      <c r="B262" s="4" t="s">
        <v>649</v>
      </c>
      <c r="C262" s="4" t="s">
        <v>229</v>
      </c>
      <c r="F262" s="4">
        <v>20</v>
      </c>
    </row>
    <row r="263" spans="1:6" x14ac:dyDescent="0.25">
      <c r="A263" s="4" t="s">
        <v>179</v>
      </c>
      <c r="B263" s="4" t="s">
        <v>650</v>
      </c>
      <c r="C263" s="4" t="s">
        <v>229</v>
      </c>
      <c r="F263" s="4">
        <v>30</v>
      </c>
    </row>
    <row r="264" spans="1:6" x14ac:dyDescent="0.25">
      <c r="A264" s="4" t="s">
        <v>651</v>
      </c>
      <c r="B264" s="4" t="s">
        <v>652</v>
      </c>
      <c r="C264" s="4" t="s">
        <v>229</v>
      </c>
      <c r="D264" s="4" t="s">
        <v>179</v>
      </c>
      <c r="F264" s="4">
        <v>50</v>
      </c>
    </row>
    <row r="265" spans="1:6" x14ac:dyDescent="0.25">
      <c r="A265" s="4" t="s">
        <v>653</v>
      </c>
      <c r="B265" s="4" t="s">
        <v>654</v>
      </c>
      <c r="C265" s="4" t="s">
        <v>229</v>
      </c>
      <c r="F265" s="4">
        <v>30</v>
      </c>
    </row>
    <row r="266" spans="1:6" x14ac:dyDescent="0.25">
      <c r="A266" s="4" t="s">
        <v>655</v>
      </c>
      <c r="B266" s="4" t="s">
        <v>656</v>
      </c>
      <c r="C266" s="4" t="s">
        <v>229</v>
      </c>
      <c r="F266" s="4">
        <v>100</v>
      </c>
    </row>
    <row r="267" spans="1:6" x14ac:dyDescent="0.25">
      <c r="A267" s="4" t="s">
        <v>180</v>
      </c>
      <c r="B267" s="4" t="s">
        <v>657</v>
      </c>
      <c r="C267" s="4" t="s">
        <v>229</v>
      </c>
      <c r="F267" s="4">
        <v>100</v>
      </c>
    </row>
    <row r="268" spans="1:6" x14ac:dyDescent="0.25">
      <c r="A268" s="4" t="s">
        <v>658</v>
      </c>
      <c r="B268" s="4" t="s">
        <v>659</v>
      </c>
      <c r="C268" s="4" t="s">
        <v>229</v>
      </c>
      <c r="F268" s="4">
        <v>100</v>
      </c>
    </row>
    <row r="269" spans="1:6" x14ac:dyDescent="0.25">
      <c r="A269" s="4" t="s">
        <v>218</v>
      </c>
      <c r="B269" s="4" t="s">
        <v>660</v>
      </c>
      <c r="C269" s="4" t="s">
        <v>229</v>
      </c>
      <c r="F269" s="4">
        <v>30</v>
      </c>
    </row>
    <row r="270" spans="1:6" x14ac:dyDescent="0.25">
      <c r="A270" s="4" t="s">
        <v>181</v>
      </c>
      <c r="B270" s="4" t="s">
        <v>661</v>
      </c>
      <c r="C270" s="4" t="s">
        <v>229</v>
      </c>
      <c r="F270" s="4">
        <v>20</v>
      </c>
    </row>
    <row r="271" spans="1:6" x14ac:dyDescent="0.25">
      <c r="A271" s="4" t="s">
        <v>219</v>
      </c>
      <c r="B271" s="4" t="s">
        <v>662</v>
      </c>
      <c r="C271" s="4" t="s">
        <v>229</v>
      </c>
      <c r="F271" s="4">
        <v>30</v>
      </c>
    </row>
    <row r="272" spans="1:6" x14ac:dyDescent="0.25">
      <c r="A272" s="4" t="s">
        <v>663</v>
      </c>
      <c r="B272" s="4" t="s">
        <v>664</v>
      </c>
      <c r="C272" s="4" t="s">
        <v>229</v>
      </c>
      <c r="F272" s="4">
        <v>40</v>
      </c>
    </row>
    <row r="273" spans="1:6" x14ac:dyDescent="0.25">
      <c r="A273" s="4" t="s">
        <v>665</v>
      </c>
      <c r="B273" s="4" t="s">
        <v>666</v>
      </c>
      <c r="C273" s="4" t="s">
        <v>229</v>
      </c>
      <c r="F273" s="4">
        <v>20</v>
      </c>
    </row>
    <row r="274" spans="1:6" x14ac:dyDescent="0.25">
      <c r="A274" s="4" t="s">
        <v>182</v>
      </c>
      <c r="B274" s="4" t="s">
        <v>667</v>
      </c>
      <c r="C274" s="4" t="s">
        <v>229</v>
      </c>
      <c r="F274" s="4">
        <v>30</v>
      </c>
    </row>
    <row r="275" spans="1:6" x14ac:dyDescent="0.25">
      <c r="A275" s="4" t="s">
        <v>183</v>
      </c>
      <c r="B275" s="4" t="s">
        <v>668</v>
      </c>
      <c r="C275" s="4" t="s">
        <v>229</v>
      </c>
      <c r="F275" s="4">
        <v>30</v>
      </c>
    </row>
    <row r="276" spans="1:6" x14ac:dyDescent="0.25">
      <c r="A276" s="4" t="s">
        <v>669</v>
      </c>
      <c r="B276" s="4" t="s">
        <v>670</v>
      </c>
      <c r="C276" s="4" t="s">
        <v>229</v>
      </c>
      <c r="F276" s="4">
        <v>20</v>
      </c>
    </row>
    <row r="277" spans="1:6" x14ac:dyDescent="0.25">
      <c r="A277" s="4" t="s">
        <v>184</v>
      </c>
      <c r="B277" s="4" t="s">
        <v>671</v>
      </c>
      <c r="C277" s="4" t="s">
        <v>229</v>
      </c>
      <c r="F277" s="4">
        <v>20</v>
      </c>
    </row>
    <row r="278" spans="1:6" x14ac:dyDescent="0.25">
      <c r="A278" s="4" t="s">
        <v>185</v>
      </c>
      <c r="B278" s="4" t="s">
        <v>672</v>
      </c>
      <c r="C278" s="4" t="s">
        <v>229</v>
      </c>
      <c r="F278" s="4">
        <v>20</v>
      </c>
    </row>
    <row r="279" spans="1:6" x14ac:dyDescent="0.25">
      <c r="A279" s="4" t="s">
        <v>673</v>
      </c>
      <c r="B279" s="4" t="s">
        <v>674</v>
      </c>
      <c r="C279" s="4" t="s">
        <v>229</v>
      </c>
      <c r="F279" s="4">
        <v>20</v>
      </c>
    </row>
    <row r="280" spans="1:6" x14ac:dyDescent="0.25">
      <c r="A280" s="4" t="s">
        <v>675</v>
      </c>
      <c r="B280" s="4" t="s">
        <v>676</v>
      </c>
      <c r="C280" s="4" t="s">
        <v>229</v>
      </c>
      <c r="F280" s="4">
        <v>20</v>
      </c>
    </row>
    <row r="281" spans="1:6" x14ac:dyDescent="0.25">
      <c r="A281" s="4" t="s">
        <v>677</v>
      </c>
      <c r="B281" s="4" t="s">
        <v>678</v>
      </c>
      <c r="C281" s="4" t="s">
        <v>229</v>
      </c>
      <c r="F281" s="4">
        <v>20</v>
      </c>
    </row>
    <row r="282" spans="1:6" x14ac:dyDescent="0.25">
      <c r="A282" s="4" t="s">
        <v>679</v>
      </c>
      <c r="B282" s="4" t="s">
        <v>680</v>
      </c>
      <c r="C282" s="4" t="s">
        <v>229</v>
      </c>
      <c r="F282" s="4">
        <v>20</v>
      </c>
    </row>
    <row r="283" spans="1:6" x14ac:dyDescent="0.25">
      <c r="A283" s="4" t="s">
        <v>186</v>
      </c>
      <c r="B283" s="4" t="s">
        <v>681</v>
      </c>
      <c r="C283" s="4" t="s">
        <v>229</v>
      </c>
      <c r="F283" s="4">
        <v>20</v>
      </c>
    </row>
    <row r="284" spans="1:6" x14ac:dyDescent="0.25">
      <c r="A284" s="4" t="s">
        <v>682</v>
      </c>
      <c r="B284" s="4" t="s">
        <v>683</v>
      </c>
      <c r="C284" s="4" t="s">
        <v>229</v>
      </c>
      <c r="F284" s="4">
        <v>100</v>
      </c>
    </row>
    <row r="285" spans="1:6" x14ac:dyDescent="0.25">
      <c r="A285" s="4" t="s">
        <v>684</v>
      </c>
      <c r="B285" s="4" t="s">
        <v>685</v>
      </c>
      <c r="C285" s="4" t="s">
        <v>686</v>
      </c>
      <c r="D285" s="4" t="s">
        <v>687</v>
      </c>
      <c r="F285" s="4">
        <v>200</v>
      </c>
    </row>
    <row r="286" spans="1:6" x14ac:dyDescent="0.25">
      <c r="A286" s="4" t="s">
        <v>187</v>
      </c>
      <c r="B286" s="4" t="s">
        <v>688</v>
      </c>
      <c r="C286" s="4" t="s">
        <v>229</v>
      </c>
      <c r="F286" s="4">
        <v>30</v>
      </c>
    </row>
    <row r="287" spans="1:6" x14ac:dyDescent="0.25">
      <c r="A287" s="4" t="s">
        <v>689</v>
      </c>
      <c r="B287" s="4" t="s">
        <v>690</v>
      </c>
      <c r="C287" s="4" t="s">
        <v>691</v>
      </c>
      <c r="D287" s="4" t="s">
        <v>692</v>
      </c>
      <c r="F287" s="4">
        <v>40</v>
      </c>
    </row>
    <row r="288" spans="1:6" x14ac:dyDescent="0.25">
      <c r="A288" s="4" t="s">
        <v>693</v>
      </c>
      <c r="B288" s="4" t="s">
        <v>694</v>
      </c>
      <c r="C288" s="4" t="s">
        <v>695</v>
      </c>
      <c r="D288" s="4" t="s">
        <v>696</v>
      </c>
      <c r="F288" s="4">
        <v>100</v>
      </c>
    </row>
    <row r="289" spans="1:6" x14ac:dyDescent="0.25">
      <c r="A289" s="4" t="s">
        <v>697</v>
      </c>
      <c r="B289" s="4" t="s">
        <v>698</v>
      </c>
      <c r="C289" s="4" t="s">
        <v>699</v>
      </c>
      <c r="D289" s="4" t="s">
        <v>700</v>
      </c>
      <c r="F289" s="4">
        <v>100</v>
      </c>
    </row>
    <row r="290" spans="1:6" x14ac:dyDescent="0.25">
      <c r="A290" s="4" t="s">
        <v>701</v>
      </c>
      <c r="B290" s="4" t="s">
        <v>702</v>
      </c>
      <c r="C290" s="4" t="s">
        <v>229</v>
      </c>
      <c r="F290" s="4">
        <v>20</v>
      </c>
    </row>
    <row r="291" spans="1:6" x14ac:dyDescent="0.25">
      <c r="A291" s="4" t="s">
        <v>703</v>
      </c>
      <c r="B291" s="4" t="s">
        <v>704</v>
      </c>
      <c r="C291" s="4" t="s">
        <v>705</v>
      </c>
      <c r="F291" s="4">
        <v>20</v>
      </c>
    </row>
    <row r="292" spans="1:6" x14ac:dyDescent="0.25">
      <c r="A292" s="4" t="s">
        <v>706</v>
      </c>
      <c r="B292" s="4" t="s">
        <v>707</v>
      </c>
      <c r="C292" s="4" t="s">
        <v>229</v>
      </c>
      <c r="F292" s="4">
        <v>20</v>
      </c>
    </row>
    <row r="293" spans="1:6" x14ac:dyDescent="0.25">
      <c r="A293" s="4" t="s">
        <v>708</v>
      </c>
      <c r="B293" s="4" t="s">
        <v>709</v>
      </c>
      <c r="C293" s="4" t="s">
        <v>229</v>
      </c>
      <c r="F293" s="4">
        <v>30</v>
      </c>
    </row>
    <row r="294" spans="1:6" x14ac:dyDescent="0.25">
      <c r="A294" s="4" t="s">
        <v>710</v>
      </c>
      <c r="B294" s="4" t="s">
        <v>711</v>
      </c>
      <c r="C294" s="4" t="s">
        <v>712</v>
      </c>
      <c r="F294" s="4">
        <v>30</v>
      </c>
    </row>
    <row r="295" spans="1:6" x14ac:dyDescent="0.25">
      <c r="A295" s="4" t="s">
        <v>713</v>
      </c>
      <c r="B295" s="4" t="s">
        <v>714</v>
      </c>
      <c r="C295" s="4" t="s">
        <v>229</v>
      </c>
      <c r="F295" s="4">
        <v>30</v>
      </c>
    </row>
    <row r="296" spans="1:6" x14ac:dyDescent="0.25">
      <c r="A296" s="4" t="s">
        <v>715</v>
      </c>
      <c r="B296" s="4" t="s">
        <v>716</v>
      </c>
      <c r="C296" s="4" t="s">
        <v>229</v>
      </c>
      <c r="F296" s="4">
        <v>30</v>
      </c>
    </row>
    <row r="297" spans="1:6" x14ac:dyDescent="0.25">
      <c r="A297" s="4" t="s">
        <v>717</v>
      </c>
      <c r="B297" s="4" t="s">
        <v>718</v>
      </c>
      <c r="C297" s="4" t="s">
        <v>229</v>
      </c>
      <c r="F297" s="4">
        <v>30</v>
      </c>
    </row>
    <row r="298" spans="1:6" x14ac:dyDescent="0.25">
      <c r="A298" s="4" t="s">
        <v>719</v>
      </c>
      <c r="B298" s="4" t="s">
        <v>720</v>
      </c>
      <c r="C298" s="4" t="s">
        <v>229</v>
      </c>
      <c r="F298" s="4">
        <v>30</v>
      </c>
    </row>
    <row r="299" spans="1:6" x14ac:dyDescent="0.25">
      <c r="A299" s="4" t="s">
        <v>721</v>
      </c>
      <c r="B299" s="4" t="s">
        <v>722</v>
      </c>
      <c r="C299" s="4" t="s">
        <v>229</v>
      </c>
      <c r="F299" s="4">
        <v>30</v>
      </c>
    </row>
    <row r="300" spans="1:6" x14ac:dyDescent="0.25">
      <c r="A300" s="4" t="s">
        <v>723</v>
      </c>
      <c r="B300" s="4" t="s">
        <v>724</v>
      </c>
      <c r="C300" s="4" t="s">
        <v>229</v>
      </c>
      <c r="D300" s="4" t="s">
        <v>725</v>
      </c>
      <c r="F300" s="4">
        <v>100</v>
      </c>
    </row>
    <row r="301" spans="1:6" x14ac:dyDescent="0.25">
      <c r="A301" s="4" t="s">
        <v>726</v>
      </c>
      <c r="B301" s="4" t="s">
        <v>727</v>
      </c>
      <c r="C301" s="4" t="s">
        <v>229</v>
      </c>
      <c r="F301" s="4">
        <v>20</v>
      </c>
    </row>
    <row r="302" spans="1:6" x14ac:dyDescent="0.25">
      <c r="A302" s="4" t="s">
        <v>188</v>
      </c>
      <c r="B302" s="4" t="s">
        <v>728</v>
      </c>
      <c r="C302" s="4" t="s">
        <v>229</v>
      </c>
      <c r="F302" s="4">
        <v>20</v>
      </c>
    </row>
    <row r="303" spans="1:6" x14ac:dyDescent="0.25">
      <c r="A303" s="4" t="s">
        <v>729</v>
      </c>
      <c r="B303" s="4" t="s">
        <v>730</v>
      </c>
      <c r="C303" s="4" t="s">
        <v>229</v>
      </c>
      <c r="F303" s="4">
        <v>20</v>
      </c>
    </row>
    <row r="304" spans="1:6" x14ac:dyDescent="0.25">
      <c r="A304" s="4" t="s">
        <v>731</v>
      </c>
      <c r="B304" s="4" t="s">
        <v>732</v>
      </c>
      <c r="C304" s="4" t="s">
        <v>229</v>
      </c>
      <c r="D304" s="4" t="s">
        <v>733</v>
      </c>
      <c r="F304" s="4">
        <v>100</v>
      </c>
    </row>
    <row r="305" spans="1:6" x14ac:dyDescent="0.25">
      <c r="A305" s="4" t="s">
        <v>734</v>
      </c>
      <c r="B305" s="4" t="s">
        <v>735</v>
      </c>
      <c r="C305" s="4" t="s">
        <v>229</v>
      </c>
      <c r="F305" s="4">
        <v>20</v>
      </c>
    </row>
    <row r="306" spans="1:6" x14ac:dyDescent="0.25">
      <c r="A306" s="4" t="s">
        <v>189</v>
      </c>
      <c r="B306" s="4" t="s">
        <v>736</v>
      </c>
      <c r="C306" s="4" t="s">
        <v>229</v>
      </c>
      <c r="F306" s="4">
        <v>20</v>
      </c>
    </row>
    <row r="307" spans="1:6" x14ac:dyDescent="0.25">
      <c r="A307" s="4" t="s">
        <v>737</v>
      </c>
      <c r="B307" s="4" t="s">
        <v>738</v>
      </c>
      <c r="C307" s="4" t="s">
        <v>229</v>
      </c>
      <c r="F307" s="4">
        <v>20</v>
      </c>
    </row>
    <row r="308" spans="1:6" x14ac:dyDescent="0.25">
      <c r="A308" s="4" t="s">
        <v>739</v>
      </c>
      <c r="B308" s="4" t="s">
        <v>740</v>
      </c>
      <c r="C308" s="4" t="s">
        <v>229</v>
      </c>
      <c r="F308" s="4">
        <v>20</v>
      </c>
    </row>
    <row r="309" spans="1:6" x14ac:dyDescent="0.25">
      <c r="A309" s="4" t="s">
        <v>741</v>
      </c>
      <c r="B309" s="4" t="s">
        <v>742</v>
      </c>
      <c r="C309" s="4" t="s">
        <v>229</v>
      </c>
      <c r="F309" s="4">
        <v>50</v>
      </c>
    </row>
    <row r="310" spans="1:6" x14ac:dyDescent="0.25">
      <c r="A310" s="4" t="s">
        <v>743</v>
      </c>
      <c r="B310" s="4" t="s">
        <v>744</v>
      </c>
      <c r="C310" s="4" t="s">
        <v>229</v>
      </c>
      <c r="F310" s="4">
        <v>100</v>
      </c>
    </row>
    <row r="311" spans="1:6" x14ac:dyDescent="0.25">
      <c r="A311" s="4" t="s">
        <v>190</v>
      </c>
      <c r="B311" s="4" t="s">
        <v>745</v>
      </c>
      <c r="C311" s="4" t="s">
        <v>229</v>
      </c>
      <c r="D311" s="4" t="s">
        <v>191</v>
      </c>
      <c r="F311" s="4">
        <v>100</v>
      </c>
    </row>
    <row r="312" spans="1:6" x14ac:dyDescent="0.25">
      <c r="A312" s="4" t="s">
        <v>746</v>
      </c>
      <c r="B312" s="4" t="s">
        <v>747</v>
      </c>
      <c r="C312" s="4" t="s">
        <v>748</v>
      </c>
      <c r="D312" s="4" t="s">
        <v>749</v>
      </c>
      <c r="F312" s="4">
        <v>20</v>
      </c>
    </row>
    <row r="313" spans="1:6" x14ac:dyDescent="0.25">
      <c r="A313" s="4" t="s">
        <v>191</v>
      </c>
      <c r="B313" s="4" t="s">
        <v>750</v>
      </c>
      <c r="C313" s="4" t="s">
        <v>229</v>
      </c>
      <c r="D313" s="4" t="s">
        <v>751</v>
      </c>
      <c r="F313" s="4">
        <v>100</v>
      </c>
    </row>
    <row r="314" spans="1:6" x14ac:dyDescent="0.25">
      <c r="A314" s="4" t="s">
        <v>192</v>
      </c>
      <c r="B314" s="4" t="s">
        <v>752</v>
      </c>
      <c r="C314" s="4" t="s">
        <v>753</v>
      </c>
      <c r="F314" s="4">
        <v>100</v>
      </c>
    </row>
    <row r="315" spans="1:6" x14ac:dyDescent="0.25">
      <c r="A315" s="4" t="s">
        <v>754</v>
      </c>
      <c r="B315" s="4" t="s">
        <v>755</v>
      </c>
      <c r="C315" s="4" t="s">
        <v>756</v>
      </c>
      <c r="D315" s="4" t="s">
        <v>757</v>
      </c>
      <c r="F315" s="4">
        <v>30</v>
      </c>
    </row>
    <row r="316" spans="1:6" x14ac:dyDescent="0.25">
      <c r="A316" s="4" t="s">
        <v>758</v>
      </c>
      <c r="B316" s="4" t="s">
        <v>759</v>
      </c>
      <c r="C316" s="4" t="s">
        <v>229</v>
      </c>
      <c r="F316" s="4">
        <v>100</v>
      </c>
    </row>
    <row r="317" spans="1:6" x14ac:dyDescent="0.25">
      <c r="A317" s="4" t="s">
        <v>193</v>
      </c>
      <c r="B317" s="4" t="s">
        <v>760</v>
      </c>
      <c r="C317" s="4" t="s">
        <v>229</v>
      </c>
      <c r="F317" s="4">
        <v>30</v>
      </c>
    </row>
    <row r="318" spans="1:6" x14ac:dyDescent="0.25">
      <c r="A318" s="4" t="s">
        <v>194</v>
      </c>
      <c r="B318" s="4" t="s">
        <v>761</v>
      </c>
      <c r="C318" s="4" t="s">
        <v>229</v>
      </c>
      <c r="F318" s="4">
        <v>30</v>
      </c>
    </row>
    <row r="319" spans="1:6" x14ac:dyDescent="0.25">
      <c r="A319" s="4" t="s">
        <v>762</v>
      </c>
      <c r="B319" s="4" t="s">
        <v>763</v>
      </c>
      <c r="C319" s="4" t="s">
        <v>229</v>
      </c>
      <c r="D319" s="4" t="s">
        <v>764</v>
      </c>
      <c r="F319" s="4">
        <v>20</v>
      </c>
    </row>
    <row r="320" spans="1:6" x14ac:dyDescent="0.25">
      <c r="A320" s="4" t="s">
        <v>208</v>
      </c>
      <c r="B320" s="4" t="s">
        <v>765</v>
      </c>
      <c r="C320" s="4" t="s">
        <v>766</v>
      </c>
      <c r="F320" s="4">
        <v>20</v>
      </c>
    </row>
    <row r="321" spans="1:6" x14ac:dyDescent="0.25">
      <c r="A321" s="4" t="s">
        <v>767</v>
      </c>
      <c r="B321" s="4" t="s">
        <v>768</v>
      </c>
      <c r="C321" s="4" t="s">
        <v>229</v>
      </c>
      <c r="F321" s="4">
        <v>30</v>
      </c>
    </row>
    <row r="322" spans="1:6" x14ac:dyDescent="0.25">
      <c r="A322" s="4" t="s">
        <v>769</v>
      </c>
      <c r="B322" s="4" t="s">
        <v>770</v>
      </c>
      <c r="C322" s="4" t="s">
        <v>229</v>
      </c>
      <c r="D322" s="4" t="s">
        <v>194</v>
      </c>
      <c r="F322" s="4">
        <v>200</v>
      </c>
    </row>
    <row r="323" spans="1:6" x14ac:dyDescent="0.25">
      <c r="A323" s="4" t="s">
        <v>764</v>
      </c>
      <c r="B323" s="4" t="s">
        <v>771</v>
      </c>
      <c r="C323" s="4" t="s">
        <v>229</v>
      </c>
      <c r="D323" s="4" t="s">
        <v>772</v>
      </c>
      <c r="F323" s="4">
        <v>20</v>
      </c>
    </row>
    <row r="324" spans="1:6" x14ac:dyDescent="0.25">
      <c r="A324" s="4" t="s">
        <v>195</v>
      </c>
      <c r="B324" s="4" t="s">
        <v>773</v>
      </c>
      <c r="C324" s="4" t="s">
        <v>229</v>
      </c>
      <c r="D324" s="4" t="s">
        <v>774</v>
      </c>
      <c r="F324" s="4">
        <v>100</v>
      </c>
    </row>
    <row r="325" spans="1:6" x14ac:dyDescent="0.25">
      <c r="A325" s="4" t="s">
        <v>775</v>
      </c>
      <c r="B325" s="4" t="s">
        <v>776</v>
      </c>
      <c r="C325" s="4" t="s">
        <v>229</v>
      </c>
      <c r="F325" s="4">
        <v>400</v>
      </c>
    </row>
    <row r="326" spans="1:6" x14ac:dyDescent="0.25">
      <c r="A326" s="4" t="s">
        <v>777</v>
      </c>
      <c r="B326" s="4" t="s">
        <v>778</v>
      </c>
      <c r="C326" s="4" t="s">
        <v>779</v>
      </c>
      <c r="D326" s="4" t="s">
        <v>780</v>
      </c>
      <c r="F326" s="4">
        <v>40</v>
      </c>
    </row>
    <row r="327" spans="1:6" x14ac:dyDescent="0.25">
      <c r="A327" s="4" t="s">
        <v>781</v>
      </c>
      <c r="B327" s="4" t="s">
        <v>782</v>
      </c>
      <c r="C327" s="4" t="s">
        <v>229</v>
      </c>
      <c r="F327" s="4">
        <v>100</v>
      </c>
    </row>
    <row r="328" spans="1:6" x14ac:dyDescent="0.25">
      <c r="A328" s="4" t="s">
        <v>783</v>
      </c>
      <c r="B328" s="4" t="s">
        <v>784</v>
      </c>
      <c r="C328" s="4" t="s">
        <v>229</v>
      </c>
      <c r="D328" s="4" t="s">
        <v>785</v>
      </c>
      <c r="F328" s="4">
        <v>20</v>
      </c>
    </row>
    <row r="329" spans="1:6" x14ac:dyDescent="0.25">
      <c r="A329" s="4" t="s">
        <v>786</v>
      </c>
      <c r="B329" s="4" t="s">
        <v>787</v>
      </c>
      <c r="C329" s="4" t="s">
        <v>229</v>
      </c>
      <c r="F329" s="4">
        <v>50</v>
      </c>
    </row>
    <row r="330" spans="1:6" x14ac:dyDescent="0.25">
      <c r="A330" s="4" t="s">
        <v>196</v>
      </c>
      <c r="B330" s="4" t="s">
        <v>788</v>
      </c>
      <c r="C330" s="4" t="s">
        <v>789</v>
      </c>
      <c r="F330" s="4">
        <v>100</v>
      </c>
    </row>
    <row r="331" spans="1:6" x14ac:dyDescent="0.25">
      <c r="A331" s="4" t="s">
        <v>790</v>
      </c>
      <c r="B331" s="4" t="s">
        <v>791</v>
      </c>
      <c r="C331" s="4" t="s">
        <v>229</v>
      </c>
      <c r="D331" s="4" t="s">
        <v>792</v>
      </c>
      <c r="F331" s="4">
        <v>50</v>
      </c>
    </row>
    <row r="332" spans="1:6" x14ac:dyDescent="0.25">
      <c r="A332" s="4" t="s">
        <v>793</v>
      </c>
      <c r="B332" s="4" t="s">
        <v>794</v>
      </c>
      <c r="C332" s="4" t="s">
        <v>229</v>
      </c>
      <c r="F332" s="4">
        <v>100</v>
      </c>
    </row>
    <row r="333" spans="1:6" x14ac:dyDescent="0.25">
      <c r="A333" s="4" t="s">
        <v>795</v>
      </c>
      <c r="B333" s="4" t="s">
        <v>796</v>
      </c>
      <c r="C333" s="4" t="s">
        <v>229</v>
      </c>
      <c r="F333" s="4">
        <v>20</v>
      </c>
    </row>
    <row r="334" spans="1:6" x14ac:dyDescent="0.25">
      <c r="A334" s="4" t="s">
        <v>797</v>
      </c>
      <c r="B334" s="4" t="s">
        <v>798</v>
      </c>
      <c r="C334" s="4" t="s">
        <v>229</v>
      </c>
      <c r="F334" s="4">
        <v>50</v>
      </c>
    </row>
    <row r="335" spans="1:6" x14ac:dyDescent="0.25">
      <c r="A335" s="4" t="s">
        <v>799</v>
      </c>
      <c r="B335" s="4" t="s">
        <v>800</v>
      </c>
      <c r="C335" s="4" t="s">
        <v>801</v>
      </c>
      <c r="F335" s="4">
        <v>40</v>
      </c>
    </row>
    <row r="336" spans="1:6" x14ac:dyDescent="0.25">
      <c r="A336" s="4" t="s">
        <v>802</v>
      </c>
      <c r="B336" s="4" t="s">
        <v>803</v>
      </c>
      <c r="C336" s="4" t="s">
        <v>804</v>
      </c>
      <c r="F336" s="4">
        <v>40</v>
      </c>
    </row>
    <row r="337" spans="1:6" x14ac:dyDescent="0.25">
      <c r="A337" s="4" t="s">
        <v>805</v>
      </c>
      <c r="B337" s="4" t="s">
        <v>806</v>
      </c>
      <c r="C337" s="4" t="s">
        <v>229</v>
      </c>
      <c r="F337" s="4">
        <v>20</v>
      </c>
    </row>
    <row r="338" spans="1:6" x14ac:dyDescent="0.25">
      <c r="A338" s="4" t="s">
        <v>197</v>
      </c>
      <c r="B338" s="4" t="s">
        <v>807</v>
      </c>
      <c r="C338" s="4" t="s">
        <v>229</v>
      </c>
      <c r="F338" s="4">
        <v>40</v>
      </c>
    </row>
    <row r="339" spans="1:6" x14ac:dyDescent="0.25">
      <c r="A339" s="4" t="s">
        <v>198</v>
      </c>
      <c r="B339" s="4" t="s">
        <v>808</v>
      </c>
      <c r="C339" s="4" t="s">
        <v>229</v>
      </c>
      <c r="F339" s="4">
        <v>20</v>
      </c>
    </row>
    <row r="340" spans="1:6" x14ac:dyDescent="0.25">
      <c r="A340" s="4" t="s">
        <v>199</v>
      </c>
      <c r="B340" s="4" t="s">
        <v>809</v>
      </c>
      <c r="C340" s="4" t="s">
        <v>229</v>
      </c>
      <c r="F340" s="4">
        <v>50</v>
      </c>
    </row>
    <row r="341" spans="1:6" x14ac:dyDescent="0.25">
      <c r="A341" s="4" t="s">
        <v>200</v>
      </c>
      <c r="B341" s="4" t="s">
        <v>810</v>
      </c>
      <c r="C341" s="4" t="s">
        <v>229</v>
      </c>
      <c r="F341" s="4">
        <v>30</v>
      </c>
    </row>
    <row r="342" spans="1:6" x14ac:dyDescent="0.25">
      <c r="A342" s="4" t="s">
        <v>201</v>
      </c>
      <c r="B342" s="4" t="s">
        <v>811</v>
      </c>
      <c r="C342" s="4" t="s">
        <v>229</v>
      </c>
      <c r="F342" s="4">
        <v>50</v>
      </c>
    </row>
    <row r="343" spans="1:6" x14ac:dyDescent="0.25">
      <c r="A343" s="4" t="s">
        <v>812</v>
      </c>
      <c r="B343" s="4" t="s">
        <v>813</v>
      </c>
      <c r="C343" s="4" t="s">
        <v>229</v>
      </c>
      <c r="F343" s="4">
        <v>20</v>
      </c>
    </row>
    <row r="344" spans="1:6" x14ac:dyDescent="0.25">
      <c r="A344" s="4" t="s">
        <v>202</v>
      </c>
      <c r="B344" s="4" t="s">
        <v>814</v>
      </c>
      <c r="C344" s="4" t="s">
        <v>229</v>
      </c>
      <c r="F344" s="4">
        <v>100</v>
      </c>
    </row>
    <row r="345" spans="1:6" x14ac:dyDescent="0.25">
      <c r="A345" s="4" t="s">
        <v>203</v>
      </c>
      <c r="B345" s="4" t="s">
        <v>815</v>
      </c>
      <c r="C345" s="4" t="s">
        <v>229</v>
      </c>
      <c r="F345" s="4">
        <v>20</v>
      </c>
    </row>
    <row r="346" spans="1:6" x14ac:dyDescent="0.25">
      <c r="A346" s="4" t="s">
        <v>204</v>
      </c>
      <c r="B346" s="4" t="s">
        <v>816</v>
      </c>
      <c r="C346" s="4" t="s">
        <v>229</v>
      </c>
      <c r="F346" s="4">
        <v>30</v>
      </c>
    </row>
    <row r="347" spans="1:6" x14ac:dyDescent="0.25">
      <c r="A347" s="4" t="s">
        <v>817</v>
      </c>
      <c r="B347" s="4" t="s">
        <v>818</v>
      </c>
      <c r="C347" s="4" t="s">
        <v>229</v>
      </c>
      <c r="F347" s="4">
        <v>100</v>
      </c>
    </row>
    <row r="348" spans="1:6" x14ac:dyDescent="0.25">
      <c r="A348" s="4" t="s">
        <v>205</v>
      </c>
      <c r="B348" s="4" t="s">
        <v>819</v>
      </c>
      <c r="C348" s="4" t="s">
        <v>229</v>
      </c>
      <c r="D348" s="4" t="s">
        <v>817</v>
      </c>
      <c r="F348" s="4">
        <v>50</v>
      </c>
    </row>
    <row r="349" spans="1:6" x14ac:dyDescent="0.25">
      <c r="A349" s="4" t="s">
        <v>820</v>
      </c>
      <c r="B349" s="4" t="s">
        <v>821</v>
      </c>
      <c r="C349" s="4" t="s">
        <v>229</v>
      </c>
      <c r="D349" s="4" t="s">
        <v>822</v>
      </c>
      <c r="F349" s="4">
        <v>100</v>
      </c>
    </row>
    <row r="350" spans="1:6" x14ac:dyDescent="0.25">
      <c r="A350" s="4" t="s">
        <v>823</v>
      </c>
      <c r="B350" s="4" t="s">
        <v>824</v>
      </c>
      <c r="C350" s="4" t="s">
        <v>229</v>
      </c>
      <c r="F350" s="4">
        <v>30</v>
      </c>
    </row>
    <row r="351" spans="1:6" x14ac:dyDescent="0.25">
      <c r="A351" s="4" t="s">
        <v>825</v>
      </c>
      <c r="B351" s="4" t="s">
        <v>826</v>
      </c>
      <c r="C351" s="4" t="s">
        <v>229</v>
      </c>
      <c r="D351" s="4" t="s">
        <v>827</v>
      </c>
      <c r="F351" s="4">
        <v>40</v>
      </c>
    </row>
    <row r="352" spans="1:6" x14ac:dyDescent="0.25">
      <c r="A352" s="4" t="s">
        <v>828</v>
      </c>
      <c r="B352" s="4" t="s">
        <v>829</v>
      </c>
      <c r="C352" s="4" t="s">
        <v>229</v>
      </c>
      <c r="D352" s="4" t="s">
        <v>830</v>
      </c>
      <c r="F352" s="4">
        <v>40</v>
      </c>
    </row>
    <row r="353" spans="1:6" x14ac:dyDescent="0.25">
      <c r="A353" s="4" t="s">
        <v>831</v>
      </c>
      <c r="B353" s="4" t="s">
        <v>832</v>
      </c>
      <c r="C353" s="4" t="s">
        <v>229</v>
      </c>
      <c r="F353" s="4">
        <v>30</v>
      </c>
    </row>
    <row r="354" spans="1:6" x14ac:dyDescent="0.25">
      <c r="A354" s="4" t="s">
        <v>833</v>
      </c>
      <c r="B354" s="4" t="s">
        <v>834</v>
      </c>
      <c r="C354" s="4" t="s">
        <v>229</v>
      </c>
      <c r="F354" s="4">
        <v>100</v>
      </c>
    </row>
    <row r="355" spans="1:6" x14ac:dyDescent="0.25">
      <c r="A355" s="4" t="s">
        <v>835</v>
      </c>
      <c r="B355" s="4" t="s">
        <v>836</v>
      </c>
      <c r="C355" s="4" t="s">
        <v>837</v>
      </c>
      <c r="D355" s="4" t="s">
        <v>838</v>
      </c>
      <c r="F355" s="4">
        <v>100</v>
      </c>
    </row>
    <row r="356" spans="1:6" x14ac:dyDescent="0.25">
      <c r="A356" s="14" t="s">
        <v>223</v>
      </c>
      <c r="B356" s="14" t="s">
        <v>224</v>
      </c>
      <c r="D356" s="14" t="s">
        <v>226</v>
      </c>
      <c r="E356" s="14" t="s">
        <v>225</v>
      </c>
      <c r="F356" s="14" t="s">
        <v>227</v>
      </c>
    </row>
    <row r="357" spans="1:6" x14ac:dyDescent="0.25">
      <c r="A357" s="4" t="s">
        <v>839</v>
      </c>
      <c r="D357" s="4" t="s">
        <v>841</v>
      </c>
      <c r="E357" s="4" t="s">
        <v>840</v>
      </c>
      <c r="F357" s="4">
        <v>30</v>
      </c>
    </row>
    <row r="358" spans="1:6" x14ac:dyDescent="0.25">
      <c r="A358" s="4" t="s">
        <v>842</v>
      </c>
      <c r="D358" s="4" t="s">
        <v>841</v>
      </c>
      <c r="E358" s="4" t="s">
        <v>843</v>
      </c>
      <c r="F358" s="4">
        <v>30</v>
      </c>
    </row>
    <row r="359" spans="1:6" x14ac:dyDescent="0.25">
      <c r="A359" s="4" t="s">
        <v>844</v>
      </c>
      <c r="D359" s="4" t="s">
        <v>846</v>
      </c>
      <c r="E359" s="4" t="s">
        <v>845</v>
      </c>
      <c r="F359" s="4">
        <v>20</v>
      </c>
    </row>
    <row r="360" spans="1:6" x14ac:dyDescent="0.25">
      <c r="A360" s="4" t="s">
        <v>847</v>
      </c>
      <c r="D360" s="4" t="s">
        <v>849</v>
      </c>
      <c r="E360" s="4" t="s">
        <v>848</v>
      </c>
      <c r="F360" s="4">
        <v>40</v>
      </c>
    </row>
    <row r="361" spans="1:6" x14ac:dyDescent="0.25">
      <c r="A361" s="4" t="s">
        <v>850</v>
      </c>
      <c r="D361" s="4" t="s">
        <v>852</v>
      </c>
      <c r="E361" s="4" t="s">
        <v>851</v>
      </c>
      <c r="F361" s="4">
        <v>30</v>
      </c>
    </row>
    <row r="362" spans="1:6" x14ac:dyDescent="0.25">
      <c r="A362" s="4" t="s">
        <v>853</v>
      </c>
      <c r="D362" s="4" t="s">
        <v>331</v>
      </c>
      <c r="E362" s="4" t="s">
        <v>854</v>
      </c>
      <c r="F362" s="4">
        <v>30</v>
      </c>
    </row>
    <row r="363" spans="1:6" x14ac:dyDescent="0.25">
      <c r="A363" s="4" t="s">
        <v>855</v>
      </c>
      <c r="D363" s="4" t="s">
        <v>331</v>
      </c>
      <c r="E363" s="4" t="s">
        <v>856</v>
      </c>
      <c r="F363" s="4">
        <v>20</v>
      </c>
    </row>
    <row r="364" spans="1:6" x14ac:dyDescent="0.25">
      <c r="A364" s="4" t="s">
        <v>857</v>
      </c>
      <c r="D364" s="4" t="s">
        <v>331</v>
      </c>
      <c r="E364" s="4" t="s">
        <v>858</v>
      </c>
      <c r="F364" s="4">
        <v>20</v>
      </c>
    </row>
    <row r="365" spans="1:6" x14ac:dyDescent="0.25">
      <c r="A365" s="4" t="s">
        <v>859</v>
      </c>
      <c r="D365" s="4" t="s">
        <v>150</v>
      </c>
      <c r="E365" s="4" t="s">
        <v>860</v>
      </c>
      <c r="F365" s="4">
        <v>100</v>
      </c>
    </row>
    <row r="366" spans="1:6" x14ac:dyDescent="0.25">
      <c r="A366" s="4" t="s">
        <v>861</v>
      </c>
      <c r="D366" s="4" t="s">
        <v>150</v>
      </c>
      <c r="E366" s="4" t="s">
        <v>862</v>
      </c>
      <c r="F366" s="4">
        <v>20</v>
      </c>
    </row>
    <row r="367" spans="1:6" x14ac:dyDescent="0.25">
      <c r="A367" s="4" t="s">
        <v>863</v>
      </c>
      <c r="D367" s="4" t="s">
        <v>351</v>
      </c>
      <c r="E367" s="4" t="s">
        <v>864</v>
      </c>
      <c r="F367" s="4">
        <v>30</v>
      </c>
    </row>
    <row r="368" spans="1:6" x14ac:dyDescent="0.25">
      <c r="A368" s="4" t="s">
        <v>865</v>
      </c>
      <c r="D368" s="4" t="s">
        <v>351</v>
      </c>
      <c r="E368" s="4" t="s">
        <v>866</v>
      </c>
      <c r="F368" s="4">
        <v>20</v>
      </c>
    </row>
    <row r="369" spans="1:6" x14ac:dyDescent="0.25">
      <c r="A369" s="4" t="s">
        <v>867</v>
      </c>
      <c r="D369" s="4" t="s">
        <v>354</v>
      </c>
      <c r="E369" s="4" t="s">
        <v>868</v>
      </c>
      <c r="F369" s="4">
        <v>20</v>
      </c>
    </row>
    <row r="370" spans="1:6" x14ac:dyDescent="0.25">
      <c r="A370" s="4" t="s">
        <v>869</v>
      </c>
      <c r="D370" s="4" t="s">
        <v>362</v>
      </c>
      <c r="E370" s="4" t="s">
        <v>870</v>
      </c>
      <c r="F370" s="4">
        <v>20</v>
      </c>
    </row>
    <row r="371" spans="1:6" x14ac:dyDescent="0.25">
      <c r="A371" s="4" t="s">
        <v>871</v>
      </c>
      <c r="D371" s="4" t="s">
        <v>362</v>
      </c>
      <c r="E371" s="4" t="s">
        <v>872</v>
      </c>
      <c r="F371" s="4">
        <v>20</v>
      </c>
    </row>
    <row r="372" spans="1:6" x14ac:dyDescent="0.25">
      <c r="A372" s="4" t="s">
        <v>873</v>
      </c>
      <c r="D372" s="4" t="s">
        <v>156</v>
      </c>
      <c r="E372" s="4" t="s">
        <v>874</v>
      </c>
      <c r="F372" s="4">
        <v>40</v>
      </c>
    </row>
    <row r="373" spans="1:6" x14ac:dyDescent="0.25">
      <c r="A373" s="4" t="s">
        <v>875</v>
      </c>
      <c r="D373" s="4" t="s">
        <v>156</v>
      </c>
      <c r="E373" s="4" t="s">
        <v>876</v>
      </c>
      <c r="F373" s="4">
        <v>20</v>
      </c>
    </row>
    <row r="374" spans="1:6" x14ac:dyDescent="0.25">
      <c r="A374" s="4" t="s">
        <v>877</v>
      </c>
      <c r="D374" s="4" t="s">
        <v>879</v>
      </c>
      <c r="E374" s="4" t="s">
        <v>878</v>
      </c>
      <c r="F374" s="4">
        <v>20</v>
      </c>
    </row>
    <row r="375" spans="1:6" x14ac:dyDescent="0.25">
      <c r="A375" s="4" t="s">
        <v>880</v>
      </c>
      <c r="D375" s="4" t="s">
        <v>392</v>
      </c>
      <c r="E375" s="4" t="s">
        <v>881</v>
      </c>
      <c r="F375" s="4">
        <v>20</v>
      </c>
    </row>
    <row r="376" spans="1:6" x14ac:dyDescent="0.25">
      <c r="A376" s="4" t="s">
        <v>882</v>
      </c>
      <c r="D376" s="4" t="s">
        <v>392</v>
      </c>
      <c r="E376" s="4" t="s">
        <v>883</v>
      </c>
      <c r="F376" s="4">
        <v>30</v>
      </c>
    </row>
    <row r="377" spans="1:6" x14ac:dyDescent="0.25">
      <c r="A377" s="4" t="s">
        <v>884</v>
      </c>
      <c r="D377" s="4" t="s">
        <v>392</v>
      </c>
      <c r="E377" s="4" t="s">
        <v>885</v>
      </c>
      <c r="F377" s="4">
        <v>20</v>
      </c>
    </row>
    <row r="378" spans="1:6" x14ac:dyDescent="0.25">
      <c r="A378" s="4" t="s">
        <v>886</v>
      </c>
      <c r="D378" s="4" t="s">
        <v>888</v>
      </c>
      <c r="E378" s="4" t="s">
        <v>887</v>
      </c>
      <c r="F378" s="4">
        <v>20</v>
      </c>
    </row>
    <row r="379" spans="1:6" x14ac:dyDescent="0.25">
      <c r="A379" s="4" t="s">
        <v>889</v>
      </c>
      <c r="D379" s="4" t="s">
        <v>162</v>
      </c>
      <c r="E379" s="4" t="s">
        <v>890</v>
      </c>
      <c r="F379" s="4">
        <v>40</v>
      </c>
    </row>
    <row r="380" spans="1:6" x14ac:dyDescent="0.25">
      <c r="A380" s="4" t="s">
        <v>891</v>
      </c>
      <c r="D380" s="4" t="s">
        <v>162</v>
      </c>
      <c r="E380" s="4" t="s">
        <v>892</v>
      </c>
      <c r="F380" s="4">
        <v>20</v>
      </c>
    </row>
    <row r="381" spans="1:6" x14ac:dyDescent="0.25">
      <c r="A381" s="4" t="s">
        <v>893</v>
      </c>
      <c r="D381" s="4" t="s">
        <v>453</v>
      </c>
      <c r="E381" s="4" t="s">
        <v>894</v>
      </c>
      <c r="F381" s="4">
        <v>30</v>
      </c>
    </row>
    <row r="382" spans="1:6" x14ac:dyDescent="0.25">
      <c r="A382" s="4" t="s">
        <v>895</v>
      </c>
      <c r="D382" s="4" t="s">
        <v>453</v>
      </c>
      <c r="E382" s="4" t="s">
        <v>896</v>
      </c>
      <c r="F382" s="4">
        <v>30</v>
      </c>
    </row>
    <row r="383" spans="1:6" x14ac:dyDescent="0.25">
      <c r="A383" s="4" t="s">
        <v>897</v>
      </c>
      <c r="D383" s="4" t="s">
        <v>453</v>
      </c>
      <c r="E383" s="4" t="s">
        <v>898</v>
      </c>
      <c r="F383" s="4">
        <v>20</v>
      </c>
    </row>
    <row r="384" spans="1:6" x14ac:dyDescent="0.25">
      <c r="A384" s="4" t="s">
        <v>899</v>
      </c>
      <c r="D384" s="4" t="s">
        <v>453</v>
      </c>
      <c r="E384" s="4" t="s">
        <v>900</v>
      </c>
      <c r="F384" s="4">
        <v>30</v>
      </c>
    </row>
    <row r="385" spans="1:6" x14ac:dyDescent="0.25">
      <c r="A385" s="4" t="s">
        <v>901</v>
      </c>
      <c r="D385" s="4" t="s">
        <v>453</v>
      </c>
      <c r="E385" s="4" t="s">
        <v>902</v>
      </c>
      <c r="F385" s="4">
        <v>20</v>
      </c>
    </row>
    <row r="386" spans="1:6" x14ac:dyDescent="0.25">
      <c r="A386" s="4" t="s">
        <v>903</v>
      </c>
      <c r="D386" s="4" t="s">
        <v>502</v>
      </c>
      <c r="E386" s="4" t="s">
        <v>904</v>
      </c>
      <c r="F386" s="4">
        <v>20</v>
      </c>
    </row>
    <row r="387" spans="1:6" x14ac:dyDescent="0.25">
      <c r="A387" s="4" t="s">
        <v>905</v>
      </c>
      <c r="D387" s="4" t="s">
        <v>502</v>
      </c>
      <c r="E387" s="4" t="s">
        <v>906</v>
      </c>
      <c r="F387" s="4">
        <v>30</v>
      </c>
    </row>
    <row r="388" spans="1:6" x14ac:dyDescent="0.25">
      <c r="A388" s="4" t="s">
        <v>907</v>
      </c>
      <c r="D388" s="4" t="s">
        <v>502</v>
      </c>
      <c r="E388" s="4" t="s">
        <v>907</v>
      </c>
      <c r="F388" s="4">
        <v>20</v>
      </c>
    </row>
    <row r="389" spans="1:6" x14ac:dyDescent="0.25">
      <c r="A389" s="4" t="s">
        <v>908</v>
      </c>
      <c r="D389" s="4" t="s">
        <v>502</v>
      </c>
      <c r="E389" s="4" t="s">
        <v>908</v>
      </c>
      <c r="F389" s="4">
        <v>30</v>
      </c>
    </row>
    <row r="390" spans="1:6" x14ac:dyDescent="0.25">
      <c r="A390" s="4" t="s">
        <v>909</v>
      </c>
      <c r="D390" s="4" t="s">
        <v>517</v>
      </c>
      <c r="E390" s="4" t="s">
        <v>910</v>
      </c>
      <c r="F390" s="4">
        <v>20</v>
      </c>
    </row>
    <row r="391" spans="1:6" x14ac:dyDescent="0.25">
      <c r="A391" s="4" t="s">
        <v>911</v>
      </c>
      <c r="D391" s="4" t="s">
        <v>517</v>
      </c>
      <c r="E391" s="4" t="s">
        <v>912</v>
      </c>
      <c r="F391" s="4">
        <v>20</v>
      </c>
    </row>
    <row r="392" spans="1:6" x14ac:dyDescent="0.25">
      <c r="A392" s="4" t="s">
        <v>913</v>
      </c>
      <c r="D392" s="4" t="s">
        <v>517</v>
      </c>
      <c r="E392" s="4" t="s">
        <v>914</v>
      </c>
      <c r="F392" s="4">
        <v>20</v>
      </c>
    </row>
    <row r="393" spans="1:6" x14ac:dyDescent="0.25">
      <c r="A393" s="4" t="s">
        <v>915</v>
      </c>
      <c r="D393" s="4" t="s">
        <v>517</v>
      </c>
      <c r="E393" s="4" t="s">
        <v>916</v>
      </c>
      <c r="F393" s="4">
        <v>20</v>
      </c>
    </row>
    <row r="394" spans="1:6" x14ac:dyDescent="0.25">
      <c r="A394" s="4" t="s">
        <v>917</v>
      </c>
      <c r="D394" s="4" t="s">
        <v>517</v>
      </c>
      <c r="E394" s="4" t="s">
        <v>918</v>
      </c>
      <c r="F394" s="4">
        <v>20</v>
      </c>
    </row>
    <row r="395" spans="1:6" x14ac:dyDescent="0.25">
      <c r="A395" s="4" t="s">
        <v>919</v>
      </c>
      <c r="D395" s="4" t="s">
        <v>921</v>
      </c>
      <c r="E395" s="4" t="s">
        <v>920</v>
      </c>
      <c r="F395" s="4">
        <v>30</v>
      </c>
    </row>
    <row r="396" spans="1:6" x14ac:dyDescent="0.25">
      <c r="A396" s="4" t="s">
        <v>922</v>
      </c>
      <c r="D396" s="4" t="s">
        <v>921</v>
      </c>
      <c r="E396" s="4" t="s">
        <v>923</v>
      </c>
      <c r="F396" s="4">
        <v>20</v>
      </c>
    </row>
    <row r="397" spans="1:6" x14ac:dyDescent="0.25">
      <c r="A397" s="4" t="s">
        <v>924</v>
      </c>
      <c r="D397" s="4" t="s">
        <v>921</v>
      </c>
      <c r="E397" s="4" t="s">
        <v>925</v>
      </c>
      <c r="F397" s="4">
        <v>20</v>
      </c>
    </row>
    <row r="398" spans="1:6" x14ac:dyDescent="0.25">
      <c r="A398" s="4" t="s">
        <v>926</v>
      </c>
      <c r="D398" s="4" t="s">
        <v>928</v>
      </c>
      <c r="E398" s="4" t="s">
        <v>927</v>
      </c>
      <c r="F398" s="4">
        <v>100</v>
      </c>
    </row>
    <row r="399" spans="1:6" x14ac:dyDescent="0.25">
      <c r="A399" s="4" t="s">
        <v>929</v>
      </c>
      <c r="D399" s="4" t="s">
        <v>594</v>
      </c>
      <c r="E399" s="4" t="s">
        <v>930</v>
      </c>
      <c r="F399" s="4">
        <v>30</v>
      </c>
    </row>
    <row r="400" spans="1:6" x14ac:dyDescent="0.25">
      <c r="A400" s="4" t="s">
        <v>931</v>
      </c>
      <c r="D400" s="4" t="s">
        <v>187</v>
      </c>
      <c r="E400" s="4" t="s">
        <v>932</v>
      </c>
      <c r="F400" s="4">
        <v>30</v>
      </c>
    </row>
    <row r="401" spans="1:6" x14ac:dyDescent="0.25">
      <c r="A401" s="4" t="s">
        <v>933</v>
      </c>
      <c r="D401" s="4" t="s">
        <v>187</v>
      </c>
      <c r="E401" s="4" t="s">
        <v>934</v>
      </c>
      <c r="F401" s="4">
        <v>30</v>
      </c>
    </row>
    <row r="402" spans="1:6" x14ac:dyDescent="0.25">
      <c r="A402" s="4" t="s">
        <v>935</v>
      </c>
      <c r="D402" s="4" t="s">
        <v>187</v>
      </c>
      <c r="E402" s="4" t="s">
        <v>936</v>
      </c>
      <c r="F402" s="4">
        <v>20</v>
      </c>
    </row>
    <row r="403" spans="1:6" x14ac:dyDescent="0.25">
      <c r="A403" s="4" t="s">
        <v>937</v>
      </c>
      <c r="D403" s="4" t="s">
        <v>187</v>
      </c>
      <c r="E403" s="4" t="s">
        <v>938</v>
      </c>
      <c r="F403" s="4">
        <v>30</v>
      </c>
    </row>
    <row r="404" spans="1:6" x14ac:dyDescent="0.25">
      <c r="A404" s="4" t="s">
        <v>939</v>
      </c>
      <c r="D404" s="4" t="s">
        <v>187</v>
      </c>
      <c r="E404" s="4" t="s">
        <v>940</v>
      </c>
      <c r="F404" s="4">
        <v>20</v>
      </c>
    </row>
    <row r="405" spans="1:6" x14ac:dyDescent="0.25">
      <c r="A405" s="4" t="s">
        <v>941</v>
      </c>
      <c r="D405" s="4" t="s">
        <v>723</v>
      </c>
      <c r="E405" s="4" t="s">
        <v>942</v>
      </c>
      <c r="F405" s="4">
        <v>20</v>
      </c>
    </row>
    <row r="406" spans="1:6" x14ac:dyDescent="0.25">
      <c r="A406" s="4" t="s">
        <v>943</v>
      </c>
      <c r="D406" s="4" t="s">
        <v>723</v>
      </c>
      <c r="E406" s="4" t="s">
        <v>944</v>
      </c>
      <c r="F406" s="4">
        <v>40</v>
      </c>
    </row>
    <row r="407" spans="1:6" x14ac:dyDescent="0.25">
      <c r="A407" s="4" t="s">
        <v>945</v>
      </c>
      <c r="D407" s="4" t="s">
        <v>723</v>
      </c>
      <c r="E407" s="4" t="s">
        <v>946</v>
      </c>
      <c r="F407" s="4">
        <v>200</v>
      </c>
    </row>
    <row r="408" spans="1:6" x14ac:dyDescent="0.25">
      <c r="A408" s="4" t="s">
        <v>947</v>
      </c>
      <c r="D408" s="4" t="s">
        <v>723</v>
      </c>
      <c r="E408" s="4" t="s">
        <v>948</v>
      </c>
      <c r="F408" s="4">
        <v>20</v>
      </c>
    </row>
    <row r="409" spans="1:6" x14ac:dyDescent="0.25">
      <c r="A409" s="4" t="s">
        <v>949</v>
      </c>
      <c r="D409" s="4" t="s">
        <v>723</v>
      </c>
      <c r="E409" s="4" t="s">
        <v>948</v>
      </c>
      <c r="F409" s="4">
        <v>20</v>
      </c>
    </row>
    <row r="410" spans="1:6" x14ac:dyDescent="0.25">
      <c r="A410" s="4" t="s">
        <v>950</v>
      </c>
      <c r="D410" s="4" t="s">
        <v>888</v>
      </c>
      <c r="E410" s="4" t="s">
        <v>951</v>
      </c>
      <c r="F410" s="4">
        <v>20</v>
      </c>
    </row>
    <row r="411" spans="1:6" x14ac:dyDescent="0.25">
      <c r="A411" s="4" t="s">
        <v>952</v>
      </c>
      <c r="D411" s="4" t="s">
        <v>888</v>
      </c>
      <c r="E411" s="4" t="s">
        <v>953</v>
      </c>
      <c r="F411" s="4">
        <v>20</v>
      </c>
    </row>
    <row r="412" spans="1:6" x14ac:dyDescent="0.25">
      <c r="A412" s="4" t="s">
        <v>954</v>
      </c>
      <c r="D412" s="4" t="s">
        <v>956</v>
      </c>
      <c r="E412" s="4" t="s">
        <v>955</v>
      </c>
      <c r="F412" s="4">
        <v>20</v>
      </c>
    </row>
    <row r="413" spans="1:6" x14ac:dyDescent="0.25">
      <c r="A413" s="4" t="s">
        <v>957</v>
      </c>
      <c r="D413" s="4" t="s">
        <v>956</v>
      </c>
      <c r="E413" s="4" t="s">
        <v>958</v>
      </c>
      <c r="F413" s="4">
        <v>20</v>
      </c>
    </row>
    <row r="414" spans="1:6" x14ac:dyDescent="0.25">
      <c r="A414" s="4" t="s">
        <v>959</v>
      </c>
      <c r="D414" s="4" t="s">
        <v>956</v>
      </c>
      <c r="E414" s="4" t="s">
        <v>960</v>
      </c>
      <c r="F414" s="4">
        <v>30</v>
      </c>
    </row>
    <row r="415" spans="1:6" x14ac:dyDescent="0.25">
      <c r="A415" s="4" t="s">
        <v>961</v>
      </c>
      <c r="D415" s="4" t="s">
        <v>963</v>
      </c>
      <c r="E415" s="4" t="s">
        <v>962</v>
      </c>
      <c r="F415" s="4">
        <v>30</v>
      </c>
    </row>
    <row r="416" spans="1:6" x14ac:dyDescent="0.25">
      <c r="A416" s="4" t="s">
        <v>964</v>
      </c>
      <c r="D416" s="4" t="s">
        <v>956</v>
      </c>
      <c r="E416" s="4" t="s">
        <v>965</v>
      </c>
      <c r="F416" s="4">
        <v>20</v>
      </c>
    </row>
    <row r="417" spans="1:6" x14ac:dyDescent="0.25">
      <c r="A417" s="4" t="s">
        <v>966</v>
      </c>
      <c r="D417" s="4" t="s">
        <v>190</v>
      </c>
      <c r="E417" s="4" t="s">
        <v>967</v>
      </c>
      <c r="F417" s="4">
        <v>20</v>
      </c>
    </row>
    <row r="418" spans="1:6" x14ac:dyDescent="0.25">
      <c r="A418" s="4" t="s">
        <v>968</v>
      </c>
      <c r="D418" s="4" t="s">
        <v>190</v>
      </c>
      <c r="E418" s="4" t="s">
        <v>969</v>
      </c>
      <c r="F418" s="4">
        <v>20</v>
      </c>
    </row>
    <row r="419" spans="1:6" x14ac:dyDescent="0.25">
      <c r="A419" s="4" t="s">
        <v>970</v>
      </c>
      <c r="D419" s="4" t="s">
        <v>190</v>
      </c>
      <c r="E419" s="4" t="s">
        <v>971</v>
      </c>
      <c r="F419" s="4">
        <v>30</v>
      </c>
    </row>
    <row r="420" spans="1:6" x14ac:dyDescent="0.25">
      <c r="A420" s="4" t="s">
        <v>972</v>
      </c>
      <c r="D420" s="4" t="s">
        <v>190</v>
      </c>
      <c r="E420" s="4" t="s">
        <v>973</v>
      </c>
      <c r="F420" s="4">
        <v>20</v>
      </c>
    </row>
    <row r="421" spans="1:6" x14ac:dyDescent="0.25">
      <c r="A421" s="4" t="s">
        <v>974</v>
      </c>
      <c r="D421" s="4" t="s">
        <v>190</v>
      </c>
      <c r="E421" s="4" t="s">
        <v>975</v>
      </c>
      <c r="F421" s="4">
        <v>20</v>
      </c>
    </row>
    <row r="422" spans="1:6" x14ac:dyDescent="0.25">
      <c r="A422" s="4" t="s">
        <v>976</v>
      </c>
      <c r="D422" s="4" t="s">
        <v>190</v>
      </c>
      <c r="E422" s="4" t="s">
        <v>977</v>
      </c>
      <c r="F422" s="4">
        <v>200</v>
      </c>
    </row>
    <row r="423" spans="1:6" x14ac:dyDescent="0.25">
      <c r="A423" s="4" t="s">
        <v>978</v>
      </c>
      <c r="D423" s="4" t="s">
        <v>193</v>
      </c>
      <c r="E423" s="4" t="s">
        <v>979</v>
      </c>
      <c r="F423" s="4">
        <v>20</v>
      </c>
    </row>
    <row r="424" spans="1:6" x14ac:dyDescent="0.25">
      <c r="A424" s="4" t="s">
        <v>980</v>
      </c>
      <c r="D424" s="4" t="s">
        <v>193</v>
      </c>
      <c r="E424" s="4" t="s">
        <v>981</v>
      </c>
      <c r="F424" s="4">
        <v>40</v>
      </c>
    </row>
    <row r="425" spans="1:6" x14ac:dyDescent="0.25">
      <c r="A425" s="4" t="s">
        <v>982</v>
      </c>
      <c r="D425" s="4" t="s">
        <v>783</v>
      </c>
      <c r="E425" s="4" t="s">
        <v>983</v>
      </c>
      <c r="F425" s="4">
        <v>30</v>
      </c>
    </row>
    <row r="426" spans="1:6" x14ac:dyDescent="0.25">
      <c r="A426" s="4" t="s">
        <v>984</v>
      </c>
      <c r="D426" s="4" t="s">
        <v>783</v>
      </c>
      <c r="E426" s="4" t="s">
        <v>985</v>
      </c>
      <c r="F426" s="4">
        <v>20</v>
      </c>
    </row>
    <row r="427" spans="1:6" x14ac:dyDescent="0.25">
      <c r="A427" s="4" t="s">
        <v>986</v>
      </c>
      <c r="D427" s="4" t="s">
        <v>786</v>
      </c>
      <c r="E427" s="4" t="s">
        <v>987</v>
      </c>
      <c r="F427" s="4">
        <v>20</v>
      </c>
    </row>
    <row r="428" spans="1:6" x14ac:dyDescent="0.25">
      <c r="A428" s="4" t="s">
        <v>988</v>
      </c>
      <c r="D428" s="4" t="s">
        <v>990</v>
      </c>
      <c r="E428" s="4" t="s">
        <v>989</v>
      </c>
      <c r="F428" s="4">
        <v>20</v>
      </c>
    </row>
    <row r="429" spans="1:6" x14ac:dyDescent="0.25">
      <c r="A429" s="4" t="s">
        <v>991</v>
      </c>
      <c r="D429" s="4" t="s">
        <v>823</v>
      </c>
      <c r="E429" s="4" t="s">
        <v>992</v>
      </c>
      <c r="F429" s="4">
        <v>20</v>
      </c>
    </row>
    <row r="430" spans="1:6" x14ac:dyDescent="0.25">
      <c r="A430" s="4" t="s">
        <v>993</v>
      </c>
      <c r="D430" s="4" t="s">
        <v>823</v>
      </c>
      <c r="E430" s="4" t="s">
        <v>994</v>
      </c>
      <c r="F430" s="4">
        <v>30</v>
      </c>
    </row>
    <row r="431" spans="1:6" x14ac:dyDescent="0.25">
      <c r="A431" s="4" t="s">
        <v>995</v>
      </c>
      <c r="D431" s="4" t="s">
        <v>823</v>
      </c>
      <c r="E431" s="4" t="s">
        <v>996</v>
      </c>
      <c r="F431" s="4">
        <v>20</v>
      </c>
    </row>
    <row r="432" spans="1:6" x14ac:dyDescent="0.25">
      <c r="A432" s="4" t="s">
        <v>997</v>
      </c>
      <c r="D432" s="4" t="s">
        <v>823</v>
      </c>
      <c r="E432" s="4" t="s">
        <v>998</v>
      </c>
      <c r="F432" s="4">
        <v>20</v>
      </c>
    </row>
    <row r="433" spans="1:6" x14ac:dyDescent="0.25">
      <c r="A433" s="4" t="s">
        <v>999</v>
      </c>
      <c r="D433" s="4" t="s">
        <v>823</v>
      </c>
      <c r="E433" s="4" t="s">
        <v>1000</v>
      </c>
      <c r="F433" s="4">
        <v>30</v>
      </c>
    </row>
    <row r="434" spans="1:6" x14ac:dyDescent="0.25">
      <c r="A434" s="4" t="s">
        <v>1001</v>
      </c>
      <c r="D434" s="4" t="s">
        <v>833</v>
      </c>
      <c r="E434" s="4" t="s">
        <v>1002</v>
      </c>
      <c r="F434" s="4">
        <v>20</v>
      </c>
    </row>
    <row r="435" spans="1:6" x14ac:dyDescent="0.25">
      <c r="A435" s="4" t="s">
        <v>1003</v>
      </c>
      <c r="D435" s="4" t="s">
        <v>833</v>
      </c>
      <c r="E435" s="4" t="s">
        <v>1004</v>
      </c>
      <c r="F435" s="4">
        <v>20</v>
      </c>
    </row>
    <row r="436" spans="1:6" x14ac:dyDescent="0.25">
      <c r="A436" s="4" t="s">
        <v>1005</v>
      </c>
      <c r="D436" s="4" t="s">
        <v>833</v>
      </c>
      <c r="E436" s="4" t="s">
        <v>1006</v>
      </c>
      <c r="F436" s="4">
        <v>200</v>
      </c>
    </row>
    <row r="437" spans="1:6" x14ac:dyDescent="0.25">
      <c r="A437" s="4" t="s">
        <v>1007</v>
      </c>
      <c r="D437" s="4" t="s">
        <v>833</v>
      </c>
      <c r="E437" s="4" t="s">
        <v>1008</v>
      </c>
      <c r="F437" s="4">
        <v>20</v>
      </c>
    </row>
    <row r="438" spans="1:6" x14ac:dyDescent="0.25">
      <c r="A438" s="4" t="s">
        <v>1009</v>
      </c>
      <c r="D438" s="4" t="s">
        <v>833</v>
      </c>
      <c r="E438" s="4" t="s">
        <v>1010</v>
      </c>
      <c r="F438" s="4">
        <v>100</v>
      </c>
    </row>
    <row r="439" spans="1:6" x14ac:dyDescent="0.25">
      <c r="A439" s="4" t="s">
        <v>1011</v>
      </c>
      <c r="D439" s="4" t="s">
        <v>1013</v>
      </c>
      <c r="E439" s="4" t="s">
        <v>1012</v>
      </c>
      <c r="F439" s="4">
        <v>100</v>
      </c>
    </row>
    <row r="440" spans="1:6" x14ac:dyDescent="0.25">
      <c r="A440" s="4" t="s">
        <v>1014</v>
      </c>
      <c r="D440" s="4" t="s">
        <v>1013</v>
      </c>
      <c r="E440" s="4" t="s">
        <v>1015</v>
      </c>
      <c r="F440" s="4">
        <v>40</v>
      </c>
    </row>
    <row r="441" spans="1:6" x14ac:dyDescent="0.25">
      <c r="A441" s="4" t="s">
        <v>1016</v>
      </c>
      <c r="D441" s="4" t="s">
        <v>1013</v>
      </c>
      <c r="E441" s="4" t="s">
        <v>1017</v>
      </c>
      <c r="F441" s="4">
        <v>30</v>
      </c>
    </row>
    <row r="442" spans="1:6" x14ac:dyDescent="0.25">
      <c r="A442" s="4" t="s">
        <v>1018</v>
      </c>
      <c r="D442" s="4" t="s">
        <v>1013</v>
      </c>
      <c r="E442" s="4" t="s">
        <v>1019</v>
      </c>
      <c r="F442" s="4">
        <v>20</v>
      </c>
    </row>
    <row r="443" spans="1:6" x14ac:dyDescent="0.25">
      <c r="A443" s="4" t="s">
        <v>1020</v>
      </c>
      <c r="D443" s="4" t="s">
        <v>1013</v>
      </c>
      <c r="E443" s="4" t="s">
        <v>1021</v>
      </c>
      <c r="F443" s="4">
        <v>20</v>
      </c>
    </row>
    <row r="444" spans="1:6" x14ac:dyDescent="0.25">
      <c r="A444" s="14" t="s">
        <v>1022</v>
      </c>
      <c r="B444" s="14"/>
      <c r="D444" s="14" t="s">
        <v>1023</v>
      </c>
      <c r="E444" s="14" t="s">
        <v>1024</v>
      </c>
      <c r="F444" s="14" t="s">
        <v>227</v>
      </c>
    </row>
    <row r="445" spans="1:6" x14ac:dyDescent="0.25">
      <c r="A445" s="4" t="s">
        <v>1025</v>
      </c>
      <c r="D445" s="27" t="s">
        <v>1135</v>
      </c>
      <c r="E445" s="4" t="s">
        <v>229</v>
      </c>
      <c r="F445" s="4">
        <v>100</v>
      </c>
    </row>
    <row r="446" spans="1:6" x14ac:dyDescent="0.25">
      <c r="A446" s="4" t="s">
        <v>1027</v>
      </c>
      <c r="D446" s="4" t="s">
        <v>1026</v>
      </c>
      <c r="E446" s="4" t="s">
        <v>229</v>
      </c>
      <c r="F446" s="4">
        <v>50</v>
      </c>
    </row>
    <row r="447" spans="1:6" x14ac:dyDescent="0.25">
      <c r="A447" s="4" t="s">
        <v>1028</v>
      </c>
      <c r="D447" s="4" t="s">
        <v>1026</v>
      </c>
      <c r="E447" s="4" t="s">
        <v>229</v>
      </c>
      <c r="F447" s="4">
        <v>30</v>
      </c>
    </row>
    <row r="448" spans="1:6" x14ac:dyDescent="0.25">
      <c r="A448" s="4" t="s">
        <v>1029</v>
      </c>
      <c r="D448" s="4" t="s">
        <v>1026</v>
      </c>
      <c r="E448" s="4" t="s">
        <v>229</v>
      </c>
      <c r="F448" s="4">
        <v>20</v>
      </c>
    </row>
    <row r="449" spans="1:6" x14ac:dyDescent="0.25">
      <c r="A449" s="4" t="s">
        <v>1030</v>
      </c>
      <c r="D449" s="4" t="s">
        <v>1026</v>
      </c>
      <c r="E449" s="4" t="s">
        <v>229</v>
      </c>
      <c r="F449" s="4">
        <v>200</v>
      </c>
    </row>
    <row r="450" spans="1:6" x14ac:dyDescent="0.25">
      <c r="A450" s="4" t="s">
        <v>1031</v>
      </c>
      <c r="D450" s="4" t="s">
        <v>1026</v>
      </c>
      <c r="E450" s="4" t="s">
        <v>229</v>
      </c>
      <c r="F450" s="4">
        <v>20</v>
      </c>
    </row>
    <row r="451" spans="1:6" x14ac:dyDescent="0.25">
      <c r="A451" s="4" t="s">
        <v>1032</v>
      </c>
      <c r="D451" s="4" t="s">
        <v>1026</v>
      </c>
      <c r="E451" s="4" t="s">
        <v>229</v>
      </c>
      <c r="F451" s="4">
        <v>30</v>
      </c>
    </row>
    <row r="452" spans="1:6" x14ac:dyDescent="0.25">
      <c r="A452" s="4" t="s">
        <v>1033</v>
      </c>
      <c r="D452" s="4" t="s">
        <v>1026</v>
      </c>
      <c r="E452" s="4" t="s">
        <v>229</v>
      </c>
      <c r="F452" s="4">
        <v>40</v>
      </c>
    </row>
    <row r="453" spans="1:6" x14ac:dyDescent="0.25">
      <c r="A453" s="4" t="s">
        <v>1034</v>
      </c>
      <c r="D453" s="4" t="s">
        <v>1035</v>
      </c>
      <c r="E453" s="4" t="s">
        <v>229</v>
      </c>
      <c r="F453" s="4">
        <v>40</v>
      </c>
    </row>
    <row r="454" spans="1:6" x14ac:dyDescent="0.25">
      <c r="A454" s="4" t="s">
        <v>1036</v>
      </c>
      <c r="D454" s="4" t="s">
        <v>1037</v>
      </c>
      <c r="E454" s="4" t="s">
        <v>229</v>
      </c>
      <c r="F454" s="4">
        <v>20</v>
      </c>
    </row>
    <row r="455" spans="1:6" x14ac:dyDescent="0.25">
      <c r="A455" s="4" t="s">
        <v>1038</v>
      </c>
      <c r="D455" s="4" t="s">
        <v>1037</v>
      </c>
      <c r="E455" s="4" t="s">
        <v>229</v>
      </c>
      <c r="F455" s="4">
        <v>100</v>
      </c>
    </row>
    <row r="456" spans="1:6" x14ac:dyDescent="0.25">
      <c r="A456" s="4" t="s">
        <v>1039</v>
      </c>
      <c r="D456" s="4" t="s">
        <v>1037</v>
      </c>
      <c r="E456" s="4" t="s">
        <v>1040</v>
      </c>
      <c r="F456" s="4">
        <v>50</v>
      </c>
    </row>
    <row r="457" spans="1:6" x14ac:dyDescent="0.25">
      <c r="A457" s="4" t="s">
        <v>1041</v>
      </c>
      <c r="D457" s="4" t="s">
        <v>1037</v>
      </c>
      <c r="E457" s="4" t="s">
        <v>1042</v>
      </c>
      <c r="F457" s="4">
        <v>40</v>
      </c>
    </row>
    <row r="458" spans="1:6" x14ac:dyDescent="0.25">
      <c r="A458" s="4" t="s">
        <v>1043</v>
      </c>
      <c r="D458" s="4" t="s">
        <v>1037</v>
      </c>
      <c r="E458" s="4" t="s">
        <v>1044</v>
      </c>
      <c r="F458" s="4">
        <v>30</v>
      </c>
    </row>
    <row r="459" spans="1:6" x14ac:dyDescent="0.25">
      <c r="A459" s="4" t="s">
        <v>1045</v>
      </c>
      <c r="D459" s="4" t="s">
        <v>1037</v>
      </c>
      <c r="E459" s="4" t="s">
        <v>1046</v>
      </c>
      <c r="F459" s="4">
        <v>20</v>
      </c>
    </row>
    <row r="460" spans="1:6" x14ac:dyDescent="0.25">
      <c r="A460" s="4" t="s">
        <v>1047</v>
      </c>
      <c r="D460" s="4" t="s">
        <v>1037</v>
      </c>
      <c r="E460" s="4" t="s">
        <v>1048</v>
      </c>
      <c r="F460" s="4">
        <v>30</v>
      </c>
    </row>
    <row r="461" spans="1:6" x14ac:dyDescent="0.25">
      <c r="A461" s="4" t="s">
        <v>1049</v>
      </c>
      <c r="D461" s="4" t="s">
        <v>1037</v>
      </c>
      <c r="E461" s="4" t="s">
        <v>1050</v>
      </c>
      <c r="F461" s="4">
        <v>40</v>
      </c>
    </row>
    <row r="462" spans="1:6" x14ac:dyDescent="0.25">
      <c r="A462" s="4" t="s">
        <v>1051</v>
      </c>
      <c r="D462" s="4" t="s">
        <v>1037</v>
      </c>
      <c r="E462" s="4" t="s">
        <v>1052</v>
      </c>
      <c r="F462" s="4">
        <v>30</v>
      </c>
    </row>
    <row r="463" spans="1:6" x14ac:dyDescent="0.25">
      <c r="A463" s="4" t="s">
        <v>1053</v>
      </c>
      <c r="D463" s="4" t="s">
        <v>1037</v>
      </c>
      <c r="E463" s="4" t="s">
        <v>1054</v>
      </c>
      <c r="F463" s="4">
        <v>50</v>
      </c>
    </row>
    <row r="464" spans="1:6" x14ac:dyDescent="0.25">
      <c r="A464" s="4" t="s">
        <v>1055</v>
      </c>
      <c r="D464" s="4" t="s">
        <v>1037</v>
      </c>
      <c r="E464" s="4" t="s">
        <v>229</v>
      </c>
      <c r="F464" s="4">
        <v>50</v>
      </c>
    </row>
    <row r="465" spans="1:6" x14ac:dyDescent="0.25">
      <c r="A465" s="4" t="s">
        <v>1056</v>
      </c>
      <c r="D465" s="4" t="s">
        <v>1037</v>
      </c>
      <c r="E465" s="4" t="s">
        <v>229</v>
      </c>
      <c r="F465" s="4">
        <v>20</v>
      </c>
    </row>
    <row r="466" spans="1:6" x14ac:dyDescent="0.25">
      <c r="A466" s="4" t="s">
        <v>1057</v>
      </c>
      <c r="D466" s="4" t="s">
        <v>1037</v>
      </c>
      <c r="E466" s="4" t="s">
        <v>229</v>
      </c>
      <c r="F466" s="4">
        <v>200</v>
      </c>
    </row>
    <row r="467" spans="1:6" x14ac:dyDescent="0.25">
      <c r="A467" s="4" t="s">
        <v>1058</v>
      </c>
      <c r="D467" s="4" t="s">
        <v>1037</v>
      </c>
      <c r="E467" s="4" t="s">
        <v>229</v>
      </c>
      <c r="F467" s="4">
        <v>100</v>
      </c>
    </row>
    <row r="468" spans="1:6" x14ac:dyDescent="0.25">
      <c r="A468" s="4" t="s">
        <v>1059</v>
      </c>
      <c r="D468" s="4" t="s">
        <v>1037</v>
      </c>
      <c r="E468" s="4" t="s">
        <v>229</v>
      </c>
      <c r="F468" s="4">
        <v>50</v>
      </c>
    </row>
    <row r="469" spans="1:6" x14ac:dyDescent="0.25">
      <c r="A469" s="4" t="s">
        <v>1060</v>
      </c>
      <c r="D469" s="4" t="s">
        <v>1037</v>
      </c>
      <c r="E469" s="4" t="s">
        <v>229</v>
      </c>
      <c r="F469" s="4">
        <v>30</v>
      </c>
    </row>
    <row r="470" spans="1:6" x14ac:dyDescent="0.25">
      <c r="A470" s="4" t="s">
        <v>1061</v>
      </c>
      <c r="D470" s="4" t="s">
        <v>1037</v>
      </c>
      <c r="E470" s="4" t="s">
        <v>229</v>
      </c>
      <c r="F470" s="4">
        <v>40</v>
      </c>
    </row>
    <row r="471" spans="1:6" x14ac:dyDescent="0.25">
      <c r="A471" s="4" t="s">
        <v>1062</v>
      </c>
      <c r="D471" s="4" t="s">
        <v>1037</v>
      </c>
      <c r="E471" s="4" t="s">
        <v>229</v>
      </c>
      <c r="F471" s="4">
        <v>50</v>
      </c>
    </row>
    <row r="472" spans="1:6" x14ac:dyDescent="0.25">
      <c r="A472" s="4" t="s">
        <v>1063</v>
      </c>
      <c r="D472" s="4" t="s">
        <v>1037</v>
      </c>
      <c r="E472" s="4" t="s">
        <v>229</v>
      </c>
      <c r="F472" s="4">
        <v>30</v>
      </c>
    </row>
    <row r="473" spans="1:6" x14ac:dyDescent="0.25">
      <c r="A473" s="4" t="s">
        <v>1064</v>
      </c>
      <c r="D473" s="4" t="s">
        <v>1037</v>
      </c>
      <c r="E473" s="4" t="s">
        <v>1065</v>
      </c>
      <c r="F473" s="4">
        <v>30</v>
      </c>
    </row>
    <row r="474" spans="1:6" x14ac:dyDescent="0.25">
      <c r="A474" s="4" t="s">
        <v>1066</v>
      </c>
      <c r="D474" s="4" t="s">
        <v>1037</v>
      </c>
      <c r="E474" s="4" t="s">
        <v>229</v>
      </c>
      <c r="F474" s="4">
        <v>50</v>
      </c>
    </row>
    <row r="475" spans="1:6" x14ac:dyDescent="0.25">
      <c r="A475" s="4" t="s">
        <v>1067</v>
      </c>
      <c r="D475" s="4" t="s">
        <v>1037</v>
      </c>
      <c r="E475" s="4" t="s">
        <v>1068</v>
      </c>
      <c r="F475" s="4">
        <v>20</v>
      </c>
    </row>
    <row r="476" spans="1:6" x14ac:dyDescent="0.25">
      <c r="A476" s="4" t="s">
        <v>1069</v>
      </c>
      <c r="D476" s="4" t="s">
        <v>1070</v>
      </c>
      <c r="E476" s="4" t="s">
        <v>229</v>
      </c>
      <c r="F476" s="4">
        <v>30</v>
      </c>
    </row>
    <row r="477" spans="1:6" x14ac:dyDescent="0.25">
      <c r="A477" s="4" t="s">
        <v>1071</v>
      </c>
      <c r="D477" s="4" t="s">
        <v>1070</v>
      </c>
      <c r="E477" s="4" t="s">
        <v>1072</v>
      </c>
      <c r="F477" s="4">
        <v>50</v>
      </c>
    </row>
    <row r="478" spans="1:6" x14ac:dyDescent="0.25">
      <c r="A478" s="4" t="s">
        <v>1073</v>
      </c>
      <c r="D478" s="4" t="s">
        <v>1070</v>
      </c>
      <c r="E478" s="4" t="s">
        <v>1074</v>
      </c>
      <c r="F478" s="4">
        <v>200</v>
      </c>
    </row>
    <row r="479" spans="1:6" x14ac:dyDescent="0.25">
      <c r="A479" s="4" t="s">
        <v>1075</v>
      </c>
      <c r="D479" s="4" t="s">
        <v>1070</v>
      </c>
      <c r="E479" s="4" t="s">
        <v>1076</v>
      </c>
      <c r="F479" s="4">
        <v>30</v>
      </c>
    </row>
    <row r="480" spans="1:6" x14ac:dyDescent="0.25">
      <c r="A480" s="4" t="s">
        <v>1077</v>
      </c>
      <c r="D480" s="4" t="s">
        <v>1070</v>
      </c>
      <c r="E480" s="4" t="s">
        <v>1078</v>
      </c>
      <c r="F480" s="4">
        <v>200</v>
      </c>
    </row>
    <row r="481" spans="1:6" x14ac:dyDescent="0.25">
      <c r="A481" s="4" t="s">
        <v>1079</v>
      </c>
      <c r="D481" s="4" t="s">
        <v>1070</v>
      </c>
      <c r="E481" s="4" t="s">
        <v>1080</v>
      </c>
      <c r="F481" s="4">
        <v>50</v>
      </c>
    </row>
    <row r="482" spans="1:6" x14ac:dyDescent="0.25">
      <c r="A482" s="4" t="s">
        <v>1081</v>
      </c>
      <c r="D482" s="4" t="s">
        <v>1070</v>
      </c>
      <c r="E482" s="4" t="s">
        <v>1082</v>
      </c>
      <c r="F482" s="4">
        <v>50</v>
      </c>
    </row>
    <row r="483" spans="1:6" x14ac:dyDescent="0.25">
      <c r="A483" s="4" t="s">
        <v>1083</v>
      </c>
      <c r="D483" s="4" t="s">
        <v>1070</v>
      </c>
      <c r="E483" s="4" t="s">
        <v>1084</v>
      </c>
      <c r="F483" s="4">
        <v>20</v>
      </c>
    </row>
    <row r="484" spans="1:6" x14ac:dyDescent="0.25">
      <c r="A484" s="4" t="s">
        <v>1085</v>
      </c>
      <c r="D484" s="4" t="s">
        <v>1070</v>
      </c>
      <c r="E484" s="4" t="s">
        <v>229</v>
      </c>
      <c r="F484" s="4">
        <v>40</v>
      </c>
    </row>
    <row r="485" spans="1:6" x14ac:dyDescent="0.25">
      <c r="A485" s="4" t="s">
        <v>1086</v>
      </c>
      <c r="D485" s="4" t="s">
        <v>1087</v>
      </c>
      <c r="E485" s="4" t="s">
        <v>1088</v>
      </c>
      <c r="F485" s="4">
        <v>100</v>
      </c>
    </row>
    <row r="486" spans="1:6" x14ac:dyDescent="0.25">
      <c r="A486" s="4" t="s">
        <v>1089</v>
      </c>
      <c r="D486" s="4" t="s">
        <v>1087</v>
      </c>
      <c r="E486" s="4" t="s">
        <v>229</v>
      </c>
      <c r="F486" s="4">
        <v>30</v>
      </c>
    </row>
    <row r="487" spans="1:6" x14ac:dyDescent="0.25">
      <c r="A487" s="4" t="s">
        <v>1090</v>
      </c>
      <c r="D487" s="4" t="s">
        <v>1087</v>
      </c>
      <c r="E487" s="4" t="s">
        <v>1091</v>
      </c>
      <c r="F487" s="4">
        <v>30</v>
      </c>
    </row>
    <row r="488" spans="1:6" x14ac:dyDescent="0.25">
      <c r="A488" s="4" t="s">
        <v>1092</v>
      </c>
      <c r="D488" s="4" t="s">
        <v>1087</v>
      </c>
      <c r="E488" s="4" t="s">
        <v>1093</v>
      </c>
      <c r="F488" s="4">
        <v>100</v>
      </c>
    </row>
    <row r="489" spans="1:6" x14ac:dyDescent="0.25">
      <c r="A489" s="4" t="s">
        <v>1094</v>
      </c>
      <c r="D489" s="4" t="s">
        <v>1087</v>
      </c>
      <c r="E489" s="4" t="s">
        <v>229</v>
      </c>
      <c r="F489" s="4">
        <v>50</v>
      </c>
    </row>
    <row r="490" spans="1:6" x14ac:dyDescent="0.25">
      <c r="A490" s="4" t="s">
        <v>1095</v>
      </c>
      <c r="D490" s="4" t="s">
        <v>1087</v>
      </c>
      <c r="E490" s="4" t="s">
        <v>1096</v>
      </c>
      <c r="F490" s="4">
        <v>30</v>
      </c>
    </row>
    <row r="491" spans="1:6" x14ac:dyDescent="0.25">
      <c r="A491" s="4" t="s">
        <v>1097</v>
      </c>
      <c r="D491" s="4" t="s">
        <v>1087</v>
      </c>
      <c r="E491" s="4" t="s">
        <v>1098</v>
      </c>
      <c r="F491" s="4">
        <v>20</v>
      </c>
    </row>
    <row r="492" spans="1:6" x14ac:dyDescent="0.25">
      <c r="A492" s="4" t="s">
        <v>1099</v>
      </c>
      <c r="D492" s="4" t="s">
        <v>1087</v>
      </c>
      <c r="E492" s="4" t="s">
        <v>1100</v>
      </c>
      <c r="F492" s="4">
        <v>100</v>
      </c>
    </row>
    <row r="493" spans="1:6" x14ac:dyDescent="0.25">
      <c r="A493" s="4" t="s">
        <v>1101</v>
      </c>
      <c r="D493" s="4" t="s">
        <v>1087</v>
      </c>
      <c r="E493" s="4" t="s">
        <v>1102</v>
      </c>
      <c r="F493" s="4">
        <v>100</v>
      </c>
    </row>
    <row r="494" spans="1:6" x14ac:dyDescent="0.25">
      <c r="A494" s="4" t="s">
        <v>1103</v>
      </c>
      <c r="D494" s="4" t="s">
        <v>1087</v>
      </c>
      <c r="E494" s="4" t="s">
        <v>1104</v>
      </c>
      <c r="F494" s="4">
        <v>30</v>
      </c>
    </row>
    <row r="495" spans="1:6" x14ac:dyDescent="0.25">
      <c r="A495" s="4" t="s">
        <v>1105</v>
      </c>
      <c r="D495" s="4" t="s">
        <v>1087</v>
      </c>
      <c r="E495" s="4" t="s">
        <v>1106</v>
      </c>
      <c r="F495" s="4">
        <v>30</v>
      </c>
    </row>
    <row r="496" spans="1:6" x14ac:dyDescent="0.25">
      <c r="A496" s="4" t="s">
        <v>1107</v>
      </c>
      <c r="D496" s="4" t="s">
        <v>1108</v>
      </c>
      <c r="E496" s="4" t="s">
        <v>1109</v>
      </c>
      <c r="F496" s="4">
        <v>20</v>
      </c>
    </row>
    <row r="497" spans="1:6" x14ac:dyDescent="0.25">
      <c r="A497" s="4" t="s">
        <v>1110</v>
      </c>
      <c r="D497" s="4" t="s">
        <v>1108</v>
      </c>
      <c r="E497" s="4" t="s">
        <v>229</v>
      </c>
      <c r="F497" s="4">
        <v>30</v>
      </c>
    </row>
    <row r="498" spans="1:6" x14ac:dyDescent="0.25">
      <c r="A498" s="4" t="s">
        <v>1111</v>
      </c>
      <c r="D498" s="4" t="s">
        <v>1108</v>
      </c>
      <c r="E498" s="4" t="s">
        <v>1112</v>
      </c>
      <c r="F498" s="4">
        <v>40</v>
      </c>
    </row>
    <row r="499" spans="1:6" x14ac:dyDescent="0.25">
      <c r="A499" s="4" t="s">
        <v>1113</v>
      </c>
      <c r="D499" s="4" t="s">
        <v>1108</v>
      </c>
      <c r="E499" s="4" t="s">
        <v>1114</v>
      </c>
      <c r="F499" s="4">
        <v>50</v>
      </c>
    </row>
    <row r="500" spans="1:6" x14ac:dyDescent="0.25">
      <c r="A500" s="4" t="s">
        <v>1115</v>
      </c>
      <c r="D500" s="4" t="s">
        <v>1108</v>
      </c>
      <c r="E500" s="4" t="s">
        <v>1116</v>
      </c>
      <c r="F500" s="4">
        <v>20</v>
      </c>
    </row>
    <row r="501" spans="1:6" x14ac:dyDescent="0.25">
      <c r="A501" s="4" t="s">
        <v>1117</v>
      </c>
      <c r="D501" s="4" t="s">
        <v>1108</v>
      </c>
      <c r="E501" s="4" t="s">
        <v>229</v>
      </c>
      <c r="F501" s="4">
        <v>100</v>
      </c>
    </row>
    <row r="502" spans="1:6" x14ac:dyDescent="0.25">
      <c r="A502" s="4" t="s">
        <v>1118</v>
      </c>
      <c r="D502" s="4" t="s">
        <v>1108</v>
      </c>
      <c r="E502" s="4" t="s">
        <v>1119</v>
      </c>
      <c r="F502" s="4">
        <v>50</v>
      </c>
    </row>
    <row r="503" spans="1:6" x14ac:dyDescent="0.25">
      <c r="A503" s="4" t="s">
        <v>1120</v>
      </c>
      <c r="D503" s="4" t="s">
        <v>1108</v>
      </c>
      <c r="E503" s="4" t="s">
        <v>1121</v>
      </c>
      <c r="F503" s="4">
        <v>20</v>
      </c>
    </row>
    <row r="504" spans="1:6" x14ac:dyDescent="0.25">
      <c r="A504" s="4" t="s">
        <v>1122</v>
      </c>
      <c r="D504" s="4" t="s">
        <v>1108</v>
      </c>
      <c r="E504" s="4" t="s">
        <v>1123</v>
      </c>
      <c r="F504" s="4">
        <v>100</v>
      </c>
    </row>
    <row r="505" spans="1:6" x14ac:dyDescent="0.25">
      <c r="A505" s="4" t="s">
        <v>1124</v>
      </c>
      <c r="D505" s="4" t="s">
        <v>1108</v>
      </c>
      <c r="E505" s="4" t="s">
        <v>229</v>
      </c>
      <c r="F505" s="4">
        <v>20</v>
      </c>
    </row>
    <row r="506" spans="1:6" x14ac:dyDescent="0.25">
      <c r="A506" s="4" t="s">
        <v>1125</v>
      </c>
      <c r="D506" s="4" t="s">
        <v>1108</v>
      </c>
      <c r="E506" s="4" t="s">
        <v>1126</v>
      </c>
      <c r="F506" s="4">
        <v>30</v>
      </c>
    </row>
    <row r="507" spans="1:6" x14ac:dyDescent="0.25">
      <c r="A507" s="4" t="s">
        <v>1127</v>
      </c>
      <c r="D507" s="4" t="s">
        <v>1108</v>
      </c>
      <c r="E507" s="4" t="s">
        <v>1128</v>
      </c>
      <c r="F507" s="4">
        <v>20</v>
      </c>
    </row>
    <row r="508" spans="1:6" x14ac:dyDescent="0.25">
      <c r="A508" s="4" t="s">
        <v>1129</v>
      </c>
      <c r="D508" s="4" t="s">
        <v>1108</v>
      </c>
      <c r="E508" s="4" t="s">
        <v>1130</v>
      </c>
      <c r="F508" s="4">
        <v>30</v>
      </c>
    </row>
    <row r="509" spans="1:6" x14ac:dyDescent="0.25">
      <c r="A509" s="4" t="s">
        <v>1131</v>
      </c>
      <c r="D509" s="4" t="s">
        <v>1108</v>
      </c>
      <c r="E509" s="4" t="s">
        <v>229</v>
      </c>
      <c r="F509" s="4">
        <v>50</v>
      </c>
    </row>
    <row r="510" spans="1:6" x14ac:dyDescent="0.25">
      <c r="A510" s="4" t="s">
        <v>1132</v>
      </c>
      <c r="D510" s="4" t="s">
        <v>1133</v>
      </c>
      <c r="E510" s="4" t="s">
        <v>229</v>
      </c>
      <c r="F510" s="4">
        <v>20</v>
      </c>
    </row>
    <row r="511" spans="1:6" x14ac:dyDescent="0.25">
      <c r="A511" s="4" t="s">
        <v>1134</v>
      </c>
      <c r="D511" s="4" t="s">
        <v>1135</v>
      </c>
      <c r="E511" s="4" t="s">
        <v>1136</v>
      </c>
      <c r="F511" s="4">
        <v>50</v>
      </c>
    </row>
    <row r="512" spans="1:6" x14ac:dyDescent="0.25">
      <c r="A512" s="4" t="s">
        <v>1137</v>
      </c>
      <c r="D512" s="4" t="s">
        <v>1135</v>
      </c>
      <c r="E512" s="4" t="s">
        <v>1138</v>
      </c>
      <c r="F512" s="4">
        <v>40</v>
      </c>
    </row>
    <row r="513" spans="1:6" x14ac:dyDescent="0.25">
      <c r="A513" s="4" t="s">
        <v>1139</v>
      </c>
      <c r="D513" s="4" t="s">
        <v>1135</v>
      </c>
      <c r="E513" s="4" t="s">
        <v>1140</v>
      </c>
      <c r="F513" s="4">
        <v>20</v>
      </c>
    </row>
    <row r="514" spans="1:6" x14ac:dyDescent="0.25">
      <c r="A514" s="4" t="s">
        <v>1141</v>
      </c>
      <c r="D514" s="4" t="s">
        <v>1135</v>
      </c>
      <c r="E514" s="4" t="s">
        <v>1142</v>
      </c>
      <c r="F514" s="4">
        <v>20</v>
      </c>
    </row>
    <row r="515" spans="1:6" x14ac:dyDescent="0.25">
      <c r="A515" s="4" t="s">
        <v>1143</v>
      </c>
      <c r="D515" s="4" t="s">
        <v>1135</v>
      </c>
      <c r="E515" s="4" t="s">
        <v>1144</v>
      </c>
      <c r="F515" s="4">
        <v>30</v>
      </c>
    </row>
    <row r="516" spans="1:6" x14ac:dyDescent="0.25">
      <c r="A516" s="4" t="s">
        <v>1145</v>
      </c>
      <c r="D516" s="4" t="s">
        <v>1135</v>
      </c>
      <c r="E516" s="4" t="s">
        <v>1146</v>
      </c>
      <c r="F516" s="4">
        <v>40</v>
      </c>
    </row>
    <row r="517" spans="1:6" x14ac:dyDescent="0.25">
      <c r="A517" s="4" t="s">
        <v>1147</v>
      </c>
      <c r="D517" s="4" t="s">
        <v>1135</v>
      </c>
      <c r="E517" s="4" t="s">
        <v>1148</v>
      </c>
      <c r="F517" s="4">
        <v>20</v>
      </c>
    </row>
    <row r="518" spans="1:6" x14ac:dyDescent="0.25">
      <c r="A518" s="4" t="s">
        <v>1149</v>
      </c>
      <c r="D518" s="4" t="s">
        <v>1135</v>
      </c>
      <c r="E518" s="4" t="s">
        <v>229</v>
      </c>
      <c r="F518" s="4">
        <v>30</v>
      </c>
    </row>
    <row r="519" spans="1:6" x14ac:dyDescent="0.25">
      <c r="A519" s="4" t="s">
        <v>1150</v>
      </c>
      <c r="D519" s="4" t="s">
        <v>1135</v>
      </c>
      <c r="E519" s="4" t="s">
        <v>229</v>
      </c>
      <c r="F519" s="4">
        <v>40</v>
      </c>
    </row>
    <row r="520" spans="1:6" x14ac:dyDescent="0.25">
      <c r="A520" s="4" t="s">
        <v>1151</v>
      </c>
      <c r="D520" s="4" t="s">
        <v>1135</v>
      </c>
      <c r="E520" s="4" t="s">
        <v>1152</v>
      </c>
      <c r="F520" s="4">
        <v>40</v>
      </c>
    </row>
    <row r="521" spans="1:6" x14ac:dyDescent="0.25">
      <c r="A521" s="4" t="s">
        <v>1153</v>
      </c>
      <c r="D521" s="4" t="s">
        <v>1154</v>
      </c>
      <c r="E521" s="4" t="s">
        <v>229</v>
      </c>
      <c r="F521" s="4">
        <v>100</v>
      </c>
    </row>
    <row r="522" spans="1:6" x14ac:dyDescent="0.25">
      <c r="A522" s="4" t="s">
        <v>1155</v>
      </c>
      <c r="D522" s="4" t="s">
        <v>1154</v>
      </c>
      <c r="E522" s="4" t="s">
        <v>229</v>
      </c>
      <c r="F522" s="4">
        <v>20</v>
      </c>
    </row>
    <row r="523" spans="1:6" x14ac:dyDescent="0.25">
      <c r="A523" s="4" t="s">
        <v>1156</v>
      </c>
      <c r="D523" s="4" t="s">
        <v>1154</v>
      </c>
      <c r="E523" s="4" t="s">
        <v>229</v>
      </c>
      <c r="F523" s="4">
        <v>100</v>
      </c>
    </row>
    <row r="524" spans="1:6" x14ac:dyDescent="0.25">
      <c r="A524" s="4" t="s">
        <v>1157</v>
      </c>
      <c r="D524" s="4" t="s">
        <v>1154</v>
      </c>
      <c r="E524" s="4" t="s">
        <v>229</v>
      </c>
      <c r="F524" s="4">
        <v>100</v>
      </c>
    </row>
    <row r="525" spans="1:6" x14ac:dyDescent="0.25">
      <c r="A525" s="4" t="s">
        <v>1158</v>
      </c>
      <c r="D525" s="4" t="s">
        <v>1154</v>
      </c>
      <c r="E525" s="4" t="s">
        <v>229</v>
      </c>
      <c r="F525" s="4">
        <v>100</v>
      </c>
    </row>
    <row r="526" spans="1:6" x14ac:dyDescent="0.25">
      <c r="A526" s="4" t="s">
        <v>1159</v>
      </c>
      <c r="D526" s="4" t="s">
        <v>1160</v>
      </c>
      <c r="E526" s="4" t="s">
        <v>229</v>
      </c>
      <c r="F526" s="4">
        <v>50</v>
      </c>
    </row>
    <row r="527" spans="1:6" x14ac:dyDescent="0.25">
      <c r="A527" s="4" t="s">
        <v>1161</v>
      </c>
      <c r="D527" s="4" t="s">
        <v>1160</v>
      </c>
      <c r="E527" s="4" t="s">
        <v>229</v>
      </c>
      <c r="F527" s="4">
        <v>20</v>
      </c>
    </row>
    <row r="528" spans="1:6" x14ac:dyDescent="0.25">
      <c r="A528" s="4" t="s">
        <v>1162</v>
      </c>
      <c r="D528" s="4" t="s">
        <v>1163</v>
      </c>
      <c r="E528" s="4" t="s">
        <v>229</v>
      </c>
      <c r="F528" s="4">
        <v>40</v>
      </c>
    </row>
    <row r="529" spans="1:6" x14ac:dyDescent="0.25">
      <c r="A529" s="4" t="s">
        <v>1164</v>
      </c>
      <c r="D529" s="4" t="s">
        <v>1163</v>
      </c>
      <c r="E529" s="4" t="s">
        <v>229</v>
      </c>
      <c r="F529" s="4">
        <v>30</v>
      </c>
    </row>
    <row r="530" spans="1:6" x14ac:dyDescent="0.25">
      <c r="A530" s="4" t="s">
        <v>1165</v>
      </c>
      <c r="D530" s="4" t="s">
        <v>1166</v>
      </c>
      <c r="E530" s="4" t="s">
        <v>229</v>
      </c>
      <c r="F530" s="4">
        <v>100</v>
      </c>
    </row>
    <row r="531" spans="1:6" x14ac:dyDescent="0.25">
      <c r="A531" s="4" t="s">
        <v>1167</v>
      </c>
      <c r="D531" s="4" t="s">
        <v>1166</v>
      </c>
      <c r="E531" s="4" t="s">
        <v>229</v>
      </c>
      <c r="F531" s="4">
        <v>30</v>
      </c>
    </row>
    <row r="532" spans="1:6" x14ac:dyDescent="0.25">
      <c r="A532" s="15" t="s">
        <v>220</v>
      </c>
    </row>
    <row r="533" spans="1:6" x14ac:dyDescent="0.25">
      <c r="A533" s="15" t="s">
        <v>221</v>
      </c>
    </row>
    <row r="534" spans="1:6" x14ac:dyDescent="0.25">
      <c r="A534" s="15" t="s">
        <v>206</v>
      </c>
    </row>
    <row r="535" spans="1:6" x14ac:dyDescent="0.25">
      <c r="A535" s="15" t="s">
        <v>207</v>
      </c>
    </row>
    <row r="536" spans="1:6" x14ac:dyDescent="0.25">
      <c r="A536" s="15" t="s">
        <v>222</v>
      </c>
    </row>
    <row r="537" spans="1:6" x14ac:dyDescent="0.25">
      <c r="A537" s="15"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topLeftCell="A60" workbookViewId="0">
      <selection activeCell="A2" sqref="A2"/>
    </sheetView>
  </sheetViews>
  <sheetFormatPr defaultRowHeight="15" x14ac:dyDescent="0.25"/>
  <cols>
    <col min="1" max="1" width="24.5703125" style="27" customWidth="1"/>
  </cols>
  <sheetData>
    <row r="1" spans="1:1" x14ac:dyDescent="0.25">
      <c r="A1" s="21" t="s">
        <v>1168</v>
      </c>
    </row>
    <row r="2" spans="1:1" x14ac:dyDescent="0.25">
      <c r="A2" s="66" t="str">
        <f>'Input Assay Names'!B2</f>
        <v>Microbial DNA qPCR Assay 1</v>
      </c>
    </row>
    <row r="3" spans="1:1" x14ac:dyDescent="0.25">
      <c r="A3" s="66" t="str">
        <f>'Input Assay Names'!B2</f>
        <v>Microbial DNA qPCR Assay 1</v>
      </c>
    </row>
    <row r="4" spans="1:1" x14ac:dyDescent="0.25">
      <c r="A4" s="66" t="str">
        <f>'Input Assay Names'!B2</f>
        <v>Microbial DNA qPCR Assay 1</v>
      </c>
    </row>
    <row r="5" spans="1:1" x14ac:dyDescent="0.25">
      <c r="A5" s="66" t="str">
        <f>'Input Assay Names'!B3</f>
        <v>Microbial DNA qPCR Assay 2</v>
      </c>
    </row>
    <row r="6" spans="1:1" x14ac:dyDescent="0.25">
      <c r="A6" s="66" t="str">
        <f>'Input Assay Names'!B3</f>
        <v>Microbial DNA qPCR Assay 2</v>
      </c>
    </row>
    <row r="7" spans="1:1" x14ac:dyDescent="0.25">
      <c r="A7" s="66" t="str">
        <f>'Input Assay Names'!B3</f>
        <v>Microbial DNA qPCR Assay 2</v>
      </c>
    </row>
    <row r="8" spans="1:1" x14ac:dyDescent="0.25">
      <c r="A8" s="66" t="str">
        <f>'Input Assay Names'!B2</f>
        <v>Microbial DNA qPCR Assay 1</v>
      </c>
    </row>
    <row r="9" spans="1:1" x14ac:dyDescent="0.25">
      <c r="A9" s="66" t="str">
        <f>'Input Assay Names'!B2</f>
        <v>Microbial DNA qPCR Assay 1</v>
      </c>
    </row>
    <row r="10" spans="1:1" x14ac:dyDescent="0.25">
      <c r="A10" s="66" t="str">
        <f>'Input Assay Names'!B2</f>
        <v>Microbial DNA qPCR Assay 1</v>
      </c>
    </row>
    <row r="11" spans="1:1" x14ac:dyDescent="0.25">
      <c r="A11" s="66" t="str">
        <f>'Input Assay Names'!B3</f>
        <v>Microbial DNA qPCR Assay 2</v>
      </c>
    </row>
    <row r="12" spans="1:1" x14ac:dyDescent="0.25">
      <c r="A12" s="66" t="str">
        <f>'Input Assay Names'!B3</f>
        <v>Microbial DNA qPCR Assay 2</v>
      </c>
    </row>
    <row r="13" spans="1:1" x14ac:dyDescent="0.25">
      <c r="A13" s="66" t="str">
        <f>'Input Assay Names'!B3</f>
        <v>Microbial DNA qPCR Assay 2</v>
      </c>
    </row>
    <row r="14" spans="1:1" x14ac:dyDescent="0.25">
      <c r="A14" s="66" t="str">
        <f>'Input Assay Names'!B2</f>
        <v>Microbial DNA qPCR Assay 1</v>
      </c>
    </row>
    <row r="15" spans="1:1" x14ac:dyDescent="0.25">
      <c r="A15" s="66" t="str">
        <f>'Input Assay Names'!B2</f>
        <v>Microbial DNA qPCR Assay 1</v>
      </c>
    </row>
    <row r="16" spans="1:1" x14ac:dyDescent="0.25">
      <c r="A16" s="66" t="str">
        <f>'Input Assay Names'!B2</f>
        <v>Microbial DNA qPCR Assay 1</v>
      </c>
    </row>
    <row r="17" spans="1:1" x14ac:dyDescent="0.25">
      <c r="A17" s="66" t="str">
        <f>'Input Assay Names'!B3</f>
        <v>Microbial DNA qPCR Assay 2</v>
      </c>
    </row>
    <row r="18" spans="1:1" x14ac:dyDescent="0.25">
      <c r="A18" s="66" t="str">
        <f>'Input Assay Names'!B3</f>
        <v>Microbial DNA qPCR Assay 2</v>
      </c>
    </row>
    <row r="19" spans="1:1" x14ac:dyDescent="0.25">
      <c r="A19" s="66" t="str">
        <f>'Input Assay Names'!B3</f>
        <v>Microbial DNA qPCR Assay 2</v>
      </c>
    </row>
    <row r="20" spans="1:1" x14ac:dyDescent="0.25">
      <c r="A20" s="66" t="str">
        <f>'Input Assay Names'!B2</f>
        <v>Microbial DNA qPCR Assay 1</v>
      </c>
    </row>
    <row r="21" spans="1:1" x14ac:dyDescent="0.25">
      <c r="A21" s="66" t="str">
        <f>'Input Assay Names'!B2</f>
        <v>Microbial DNA qPCR Assay 1</v>
      </c>
    </row>
    <row r="22" spans="1:1" x14ac:dyDescent="0.25">
      <c r="A22" s="66" t="str">
        <f>'Input Assay Names'!B2</f>
        <v>Microbial DNA qPCR Assay 1</v>
      </c>
    </row>
    <row r="23" spans="1:1" x14ac:dyDescent="0.25">
      <c r="A23" s="66" t="str">
        <f>'Input Assay Names'!B3</f>
        <v>Microbial DNA qPCR Assay 2</v>
      </c>
    </row>
    <row r="24" spans="1:1" x14ac:dyDescent="0.25">
      <c r="A24" s="66" t="str">
        <f>'Input Assay Names'!B3</f>
        <v>Microbial DNA qPCR Assay 2</v>
      </c>
    </row>
    <row r="25" spans="1:1" x14ac:dyDescent="0.25">
      <c r="A25" s="66" t="str">
        <f>'Input Assay Names'!B3</f>
        <v>Microbial DNA qPCR Assay 2</v>
      </c>
    </row>
    <row r="26" spans="1:1" x14ac:dyDescent="0.25">
      <c r="A26" s="66" t="str">
        <f>'Input Assay Names'!B2</f>
        <v>Microbial DNA qPCR Assay 1</v>
      </c>
    </row>
    <row r="27" spans="1:1" x14ac:dyDescent="0.25">
      <c r="A27" s="66" t="str">
        <f>'Input Assay Names'!B2</f>
        <v>Microbial DNA qPCR Assay 1</v>
      </c>
    </row>
    <row r="28" spans="1:1" x14ac:dyDescent="0.25">
      <c r="A28" s="66" t="str">
        <f>'Input Assay Names'!B2</f>
        <v>Microbial DNA qPCR Assay 1</v>
      </c>
    </row>
    <row r="29" spans="1:1" x14ac:dyDescent="0.25">
      <c r="A29" s="66" t="str">
        <f>'Input Assay Names'!B3</f>
        <v>Microbial DNA qPCR Assay 2</v>
      </c>
    </row>
    <row r="30" spans="1:1" x14ac:dyDescent="0.25">
      <c r="A30" s="66" t="str">
        <f>'Input Assay Names'!B3</f>
        <v>Microbial DNA qPCR Assay 2</v>
      </c>
    </row>
    <row r="31" spans="1:1" x14ac:dyDescent="0.25">
      <c r="A31" s="66" t="str">
        <f>'Input Assay Names'!B3</f>
        <v>Microbial DNA qPCR Assay 2</v>
      </c>
    </row>
    <row r="32" spans="1:1" x14ac:dyDescent="0.25">
      <c r="A32" s="66" t="str">
        <f>'Input Assay Names'!B2</f>
        <v>Microbial DNA qPCR Assay 1</v>
      </c>
    </row>
    <row r="33" spans="1:1" x14ac:dyDescent="0.25">
      <c r="A33" s="66" t="str">
        <f>'Input Assay Names'!B2</f>
        <v>Microbial DNA qPCR Assay 1</v>
      </c>
    </row>
    <row r="34" spans="1:1" x14ac:dyDescent="0.25">
      <c r="A34" s="66" t="str">
        <f>'Input Assay Names'!B2</f>
        <v>Microbial DNA qPCR Assay 1</v>
      </c>
    </row>
    <row r="35" spans="1:1" x14ac:dyDescent="0.25">
      <c r="A35" s="66" t="str">
        <f>'Input Assay Names'!B3</f>
        <v>Microbial DNA qPCR Assay 2</v>
      </c>
    </row>
    <row r="36" spans="1:1" x14ac:dyDescent="0.25">
      <c r="A36" s="66" t="str">
        <f>'Input Assay Names'!B3</f>
        <v>Microbial DNA qPCR Assay 2</v>
      </c>
    </row>
    <row r="37" spans="1:1" x14ac:dyDescent="0.25">
      <c r="A37" s="66" t="str">
        <f>'Input Assay Names'!B3</f>
        <v>Microbial DNA qPCR Assay 2</v>
      </c>
    </row>
    <row r="38" spans="1:1" x14ac:dyDescent="0.25">
      <c r="A38" s="66" t="str">
        <f>'Input Assay Names'!B2</f>
        <v>Microbial DNA qPCR Assay 1</v>
      </c>
    </row>
    <row r="39" spans="1:1" x14ac:dyDescent="0.25">
      <c r="A39" s="66" t="str">
        <f>'Input Assay Names'!B2</f>
        <v>Microbial DNA qPCR Assay 1</v>
      </c>
    </row>
    <row r="40" spans="1:1" x14ac:dyDescent="0.25">
      <c r="A40" s="66" t="str">
        <f>'Input Assay Names'!B2</f>
        <v>Microbial DNA qPCR Assay 1</v>
      </c>
    </row>
    <row r="41" spans="1:1" x14ac:dyDescent="0.25">
      <c r="A41" s="66" t="str">
        <f>'Input Assay Names'!B3</f>
        <v>Microbial DNA qPCR Assay 2</v>
      </c>
    </row>
    <row r="42" spans="1:1" x14ac:dyDescent="0.25">
      <c r="A42" s="66" t="str">
        <f>'Input Assay Names'!B3</f>
        <v>Microbial DNA qPCR Assay 2</v>
      </c>
    </row>
    <row r="43" spans="1:1" x14ac:dyDescent="0.25">
      <c r="A43" s="66" t="str">
        <f>'Input Assay Names'!B3</f>
        <v>Microbial DNA qPCR Assay 2</v>
      </c>
    </row>
    <row r="44" spans="1:1" x14ac:dyDescent="0.25">
      <c r="A44" s="66" t="str">
        <f>'Input Assay Names'!B2</f>
        <v>Microbial DNA qPCR Assay 1</v>
      </c>
    </row>
    <row r="45" spans="1:1" x14ac:dyDescent="0.25">
      <c r="A45" s="66" t="str">
        <f>'Input Assay Names'!B2</f>
        <v>Microbial DNA qPCR Assay 1</v>
      </c>
    </row>
    <row r="46" spans="1:1" x14ac:dyDescent="0.25">
      <c r="A46" s="66" t="str">
        <f>'Input Assay Names'!B2</f>
        <v>Microbial DNA qPCR Assay 1</v>
      </c>
    </row>
    <row r="47" spans="1:1" x14ac:dyDescent="0.25">
      <c r="A47" s="66" t="str">
        <f>'Input Assay Names'!B3</f>
        <v>Microbial DNA qPCR Assay 2</v>
      </c>
    </row>
    <row r="48" spans="1:1" x14ac:dyDescent="0.25">
      <c r="A48" s="66" t="str">
        <f>'Input Assay Names'!B3</f>
        <v>Microbial DNA qPCR Assay 2</v>
      </c>
    </row>
    <row r="49" spans="1:1" x14ac:dyDescent="0.25">
      <c r="A49" s="66" t="str">
        <f>'Input Assay Names'!B3</f>
        <v>Microbial DNA qPCR Assay 2</v>
      </c>
    </row>
    <row r="50" spans="1:1" x14ac:dyDescent="0.25">
      <c r="A50" s="66" t="str">
        <f>'Input Assay Names'!B2</f>
        <v>Microbial DNA qPCR Assay 1</v>
      </c>
    </row>
    <row r="51" spans="1:1" x14ac:dyDescent="0.25">
      <c r="A51" s="66" t="str">
        <f>'Input Assay Names'!B2</f>
        <v>Microbial DNA qPCR Assay 1</v>
      </c>
    </row>
    <row r="52" spans="1:1" x14ac:dyDescent="0.25">
      <c r="A52" s="66" t="str">
        <f>'Input Assay Names'!B2</f>
        <v>Microbial DNA qPCR Assay 1</v>
      </c>
    </row>
    <row r="53" spans="1:1" x14ac:dyDescent="0.25">
      <c r="A53" s="66" t="str">
        <f>'Input Assay Names'!B3</f>
        <v>Microbial DNA qPCR Assay 2</v>
      </c>
    </row>
    <row r="54" spans="1:1" x14ac:dyDescent="0.25">
      <c r="A54" s="66" t="str">
        <f>'Input Assay Names'!B3</f>
        <v>Microbial DNA qPCR Assay 2</v>
      </c>
    </row>
    <row r="55" spans="1:1" x14ac:dyDescent="0.25">
      <c r="A55" s="66" t="str">
        <f>'Input Assay Names'!B3</f>
        <v>Microbial DNA qPCR Assay 2</v>
      </c>
    </row>
    <row r="56" spans="1:1" x14ac:dyDescent="0.25">
      <c r="A56" s="66" t="str">
        <f>'Input Assay Names'!B2</f>
        <v>Microbial DNA qPCR Assay 1</v>
      </c>
    </row>
    <row r="57" spans="1:1" x14ac:dyDescent="0.25">
      <c r="A57" s="66" t="str">
        <f>'Input Assay Names'!B2</f>
        <v>Microbial DNA qPCR Assay 1</v>
      </c>
    </row>
    <row r="58" spans="1:1" x14ac:dyDescent="0.25">
      <c r="A58" s="66" t="str">
        <f>'Input Assay Names'!B2</f>
        <v>Microbial DNA qPCR Assay 1</v>
      </c>
    </row>
    <row r="59" spans="1:1" x14ac:dyDescent="0.25">
      <c r="A59" s="66" t="str">
        <f>'Input Assay Names'!B3</f>
        <v>Microbial DNA qPCR Assay 2</v>
      </c>
    </row>
    <row r="60" spans="1:1" x14ac:dyDescent="0.25">
      <c r="A60" s="66" t="str">
        <f>'Input Assay Names'!B3</f>
        <v>Microbial DNA qPCR Assay 2</v>
      </c>
    </row>
    <row r="61" spans="1:1" x14ac:dyDescent="0.25">
      <c r="A61" s="66" t="str">
        <f>'Input Assay Names'!B3</f>
        <v>Microbial DNA qPCR Assay 2</v>
      </c>
    </row>
    <row r="62" spans="1:1" x14ac:dyDescent="0.25">
      <c r="A62" s="66" t="str">
        <f>'Input Assay Names'!B2</f>
        <v>Microbial DNA qPCR Assay 1</v>
      </c>
    </row>
    <row r="63" spans="1:1" x14ac:dyDescent="0.25">
      <c r="A63" s="66" t="str">
        <f>'Input Assay Names'!B2</f>
        <v>Microbial DNA qPCR Assay 1</v>
      </c>
    </row>
    <row r="64" spans="1:1" x14ac:dyDescent="0.25">
      <c r="A64" s="66" t="str">
        <f>'Input Assay Names'!B2</f>
        <v>Microbial DNA qPCR Assay 1</v>
      </c>
    </row>
    <row r="65" spans="1:1" x14ac:dyDescent="0.25">
      <c r="A65" s="66" t="str">
        <f>'Input Assay Names'!B3</f>
        <v>Microbial DNA qPCR Assay 2</v>
      </c>
    </row>
    <row r="66" spans="1:1" x14ac:dyDescent="0.25">
      <c r="A66" s="66" t="str">
        <f>'Input Assay Names'!B3</f>
        <v>Microbial DNA qPCR Assay 2</v>
      </c>
    </row>
    <row r="67" spans="1:1" x14ac:dyDescent="0.25">
      <c r="A67" s="66" t="str">
        <f>'Input Assay Names'!B3</f>
        <v>Microbial DNA qPCR Assay 2</v>
      </c>
    </row>
    <row r="68" spans="1:1" x14ac:dyDescent="0.25">
      <c r="A68" s="66" t="str">
        <f>'Input Assay Names'!B2</f>
        <v>Microbial DNA qPCR Assay 1</v>
      </c>
    </row>
    <row r="69" spans="1:1" x14ac:dyDescent="0.25">
      <c r="A69" s="66" t="str">
        <f>'Input Assay Names'!B2</f>
        <v>Microbial DNA qPCR Assay 1</v>
      </c>
    </row>
    <row r="70" spans="1:1" x14ac:dyDescent="0.25">
      <c r="A70" s="66" t="str">
        <f>'Input Assay Names'!B2</f>
        <v>Microbial DNA qPCR Assay 1</v>
      </c>
    </row>
    <row r="71" spans="1:1" x14ac:dyDescent="0.25">
      <c r="A71" s="66" t="str">
        <f>'Input Assay Names'!B3</f>
        <v>Microbial DNA qPCR Assay 2</v>
      </c>
    </row>
    <row r="72" spans="1:1" x14ac:dyDescent="0.25">
      <c r="A72" s="66" t="str">
        <f>'Input Assay Names'!B3</f>
        <v>Microbial DNA qPCR Assay 2</v>
      </c>
    </row>
    <row r="73" spans="1:1" x14ac:dyDescent="0.25">
      <c r="A73" s="66" t="str">
        <f>'Input Assay Names'!B3</f>
        <v>Microbial DNA qPCR Assay 2</v>
      </c>
    </row>
    <row r="74" spans="1:1" x14ac:dyDescent="0.25">
      <c r="A74" s="34" t="s">
        <v>1175</v>
      </c>
    </row>
    <row r="75" spans="1:1" x14ac:dyDescent="0.25">
      <c r="A75" s="34" t="s">
        <v>1175</v>
      </c>
    </row>
    <row r="76" spans="1:1" x14ac:dyDescent="0.25">
      <c r="A76" s="34" t="s">
        <v>1175</v>
      </c>
    </row>
    <row r="77" spans="1:1" x14ac:dyDescent="0.25">
      <c r="A77" s="34" t="s">
        <v>1175</v>
      </c>
    </row>
    <row r="78" spans="1:1" x14ac:dyDescent="0.25">
      <c r="A78" s="34" t="s">
        <v>1175</v>
      </c>
    </row>
    <row r="79" spans="1:1" x14ac:dyDescent="0.25">
      <c r="A79" s="34" t="s">
        <v>1175</v>
      </c>
    </row>
    <row r="80" spans="1:1" x14ac:dyDescent="0.25">
      <c r="A80" s="34" t="s">
        <v>1175</v>
      </c>
    </row>
    <row r="81" spans="1:1" x14ac:dyDescent="0.25">
      <c r="A81" s="34" t="s">
        <v>1175</v>
      </c>
    </row>
    <row r="82" spans="1:1" x14ac:dyDescent="0.25">
      <c r="A82" s="34" t="s">
        <v>1175</v>
      </c>
    </row>
    <row r="83" spans="1:1" x14ac:dyDescent="0.25">
      <c r="A83" s="34" t="s">
        <v>1175</v>
      </c>
    </row>
    <row r="84" spans="1:1" x14ac:dyDescent="0.25">
      <c r="A84" s="34" t="s">
        <v>1175</v>
      </c>
    </row>
    <row r="85" spans="1:1" x14ac:dyDescent="0.25">
      <c r="A85" s="34" t="s">
        <v>1175</v>
      </c>
    </row>
    <row r="86" spans="1:1" x14ac:dyDescent="0.25">
      <c r="A86" s="31" t="s">
        <v>107</v>
      </c>
    </row>
    <row r="87" spans="1:1" x14ac:dyDescent="0.25">
      <c r="A87" s="31" t="s">
        <v>107</v>
      </c>
    </row>
    <row r="88" spans="1:1" x14ac:dyDescent="0.25">
      <c r="A88" s="31" t="s">
        <v>107</v>
      </c>
    </row>
    <row r="89" spans="1:1" x14ac:dyDescent="0.25">
      <c r="A89" s="31" t="s">
        <v>107</v>
      </c>
    </row>
    <row r="90" spans="1:1" x14ac:dyDescent="0.25">
      <c r="A90" s="31" t="s">
        <v>107</v>
      </c>
    </row>
    <row r="91" spans="1:1" x14ac:dyDescent="0.25">
      <c r="A91" s="31" t="s">
        <v>107</v>
      </c>
    </row>
    <row r="92" spans="1:1" x14ac:dyDescent="0.25">
      <c r="A92" s="31" t="s">
        <v>107</v>
      </c>
    </row>
    <row r="93" spans="1:1" x14ac:dyDescent="0.25">
      <c r="A93" s="31" t="s">
        <v>107</v>
      </c>
    </row>
    <row r="94" spans="1:1" x14ac:dyDescent="0.25">
      <c r="A94" s="31" t="s">
        <v>107</v>
      </c>
    </row>
    <row r="95" spans="1:1" x14ac:dyDescent="0.25">
      <c r="A95" s="31" t="s">
        <v>107</v>
      </c>
    </row>
    <row r="96" spans="1:1" x14ac:dyDescent="0.25">
      <c r="A96" s="31" t="s">
        <v>107</v>
      </c>
    </row>
    <row r="97" spans="1:1" x14ac:dyDescent="0.25">
      <c r="A97" s="31"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6BEE2E4185F4BBADDC359EDB7AE78" ma:contentTypeVersion="0" ma:contentTypeDescription="Create a new document." ma:contentTypeScope="" ma:versionID="a30fdeecda097be008a0d6360b2a2e0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76A5B-3290-471F-8CE5-B96993BEB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66A70B9-543D-48BF-97D1-152D8EDD5629}">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www.w3.org/XML/1998/namespace"/>
  </ds:schemaRefs>
</ds:datastoreItem>
</file>

<file path=customXml/itemProps3.xml><?xml version="1.0" encoding="utf-8"?>
<ds:datastoreItem xmlns:ds="http://schemas.openxmlformats.org/officeDocument/2006/customXml" ds:itemID="{A87DA044-F052-4812-821D-9BEC7B6D8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Input Assay Names</vt:lpstr>
      <vt:lpstr>Array Table</vt:lpstr>
      <vt:lpstr>Test Sample Data</vt:lpstr>
      <vt:lpstr>Identification call</vt:lpstr>
      <vt:lpstr>Calculations</vt:lpstr>
      <vt:lpstr>AssayDescription</vt:lpstr>
      <vt:lpstr>Assays</vt:lpstr>
    </vt:vector>
  </TitlesOfParts>
  <Company>QIAGEN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Fosbrink</dc:creator>
  <cp:lastModifiedBy>Allison Bierly</cp:lastModifiedBy>
  <dcterms:created xsi:type="dcterms:W3CDTF">2012-09-04T14:47:54Z</dcterms:created>
  <dcterms:modified xsi:type="dcterms:W3CDTF">2013-09-04T12:57:21Z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0x0101007286BEE2E4185F4BBADDC359EDB7AE78</vt:lpwstr>
  </property>
</Properties>
</file>